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RAMPART\Redirected$\jpilipic\Desktop\"/>
    </mc:Choice>
  </mc:AlternateContent>
  <bookViews>
    <workbookView xWindow="0" yWindow="0" windowWidth="23040" windowHeight="9192"/>
  </bookViews>
  <sheets>
    <sheet name="Naslovni" sheetId="164" r:id="rId1"/>
    <sheet name="IK - ZO" sheetId="165" r:id="rId2"/>
    <sheet name="IK - NO" sheetId="156" r:id="rId3"/>
    <sheet name="GS - ZO" sheetId="173" r:id="rId4"/>
    <sheet name="GSDO" sheetId="171" r:id="rId5"/>
    <sheet name="GSP" sheetId="168" r:id="rId6"/>
    <sheet name="GSS" sheetId="167" r:id="rId7"/>
    <sheet name="ZO" sheetId="169" r:id="rId8"/>
    <sheet name="GS - NO" sheetId="170" r:id="rId9"/>
    <sheet name="AK - ZO" sheetId="157" r:id="rId10"/>
    <sheet name="AK - NO" sheetId="158" r:id="rId11"/>
    <sheet name="PIPU" sheetId="163" r:id="rId12"/>
  </sheets>
  <externalReferences>
    <externalReference r:id="rId13"/>
    <externalReference r:id="rId14"/>
    <externalReference r:id="rId15"/>
  </externalReferences>
  <definedNames>
    <definedName name="\p" localSheetId="10">#REF!</definedName>
    <definedName name="\p" localSheetId="9">#REF!</definedName>
    <definedName name="\p" localSheetId="8">#REF!</definedName>
    <definedName name="\p" localSheetId="3">#REF!</definedName>
    <definedName name="\p" localSheetId="4">#REF!</definedName>
    <definedName name="\p" localSheetId="5">#REF!</definedName>
    <definedName name="\p" localSheetId="6">#REF!</definedName>
    <definedName name="\p" localSheetId="2">#REF!</definedName>
    <definedName name="\p" localSheetId="1">#REF!</definedName>
    <definedName name="\p" localSheetId="7">#REF!</definedName>
    <definedName name="\p">#REF!</definedName>
    <definedName name="\z" localSheetId="10">#REF!</definedName>
    <definedName name="\z" localSheetId="9">#REF!</definedName>
    <definedName name="\z" localSheetId="8">#REF!</definedName>
    <definedName name="\z" localSheetId="3">#REF!</definedName>
    <definedName name="\z" localSheetId="4">#REF!</definedName>
    <definedName name="\z" localSheetId="5">#REF!</definedName>
    <definedName name="\z" localSheetId="6">#REF!</definedName>
    <definedName name="\z" localSheetId="2">#REF!</definedName>
    <definedName name="\z" localSheetId="1">#REF!</definedName>
    <definedName name="\z" localSheetId="7">#REF!</definedName>
    <definedName name="\z">#REF!</definedName>
    <definedName name="_Fill" localSheetId="10" hidden="1">#REF!</definedName>
    <definedName name="_Fill" localSheetId="9" hidden="1">#REF!</definedName>
    <definedName name="_Fill" localSheetId="8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2" hidden="1">#REF!</definedName>
    <definedName name="_Fill" localSheetId="1" hidden="1">#REF!</definedName>
    <definedName name="_Fill" localSheetId="7" hidden="1">#REF!</definedName>
    <definedName name="_Fill" hidden="1">#REF!</definedName>
    <definedName name="ada">[1]Naslovni!$E$7</definedName>
    <definedName name="adresa" localSheetId="8">#REF!</definedName>
    <definedName name="adresa" localSheetId="3">#REF!</definedName>
    <definedName name="adresa" localSheetId="4">#REF!</definedName>
    <definedName name="adresa" localSheetId="5">#REF!</definedName>
    <definedName name="adresa" localSheetId="6">#REF!</definedName>
    <definedName name="adresa" localSheetId="1">#REF!</definedName>
    <definedName name="adresa" localSheetId="0">Naslovni!$C$11</definedName>
    <definedName name="adresa" localSheetId="7">#REF!</definedName>
    <definedName name="adresa">#REF!</definedName>
    <definedName name="datum" localSheetId="8">#REF!</definedName>
    <definedName name="datum" localSheetId="3">#REF!</definedName>
    <definedName name="datum" localSheetId="4">#REF!</definedName>
    <definedName name="datum" localSheetId="5">#REF!</definedName>
    <definedName name="datum" localSheetId="6">#REF!</definedName>
    <definedName name="datum" localSheetId="1">#REF!</definedName>
    <definedName name="datum" localSheetId="0">Naslovni!$C$7</definedName>
    <definedName name="datum" localSheetId="11">[2]Naslovni!$C$7</definedName>
    <definedName name="datum" localSheetId="7">#REF!</definedName>
    <definedName name="datum">#REF!</definedName>
    <definedName name="datum_izrade" localSheetId="8">#REF!</definedName>
    <definedName name="datum_izrade" localSheetId="3">#REF!</definedName>
    <definedName name="datum_izrade" localSheetId="4">#REF!</definedName>
    <definedName name="datum_izrade" localSheetId="5">#REF!</definedName>
    <definedName name="datum_izrade" localSheetId="6">#REF!</definedName>
    <definedName name="datum_izrade" localSheetId="1">#REF!</definedName>
    <definedName name="datum_izrade" localSheetId="0">Naslovni!#REF!</definedName>
    <definedName name="datum_izrade" localSheetId="7">#REF!</definedName>
    <definedName name="datum_izrade">#REF!</definedName>
    <definedName name="drustvo" localSheetId="8">#REF!</definedName>
    <definedName name="drustvo" localSheetId="3">#REF!</definedName>
    <definedName name="drustvo" localSheetId="4">#REF!</definedName>
    <definedName name="drustvo" localSheetId="5">#REF!</definedName>
    <definedName name="drustvo" localSheetId="6">#REF!</definedName>
    <definedName name="drustvo" localSheetId="1">#REF!</definedName>
    <definedName name="drustvo" localSheetId="0">Naslovni!$C$5</definedName>
    <definedName name="drustvo" localSheetId="11">[2]Naslovni!$C$5</definedName>
    <definedName name="drustvo" localSheetId="7">#REF!</definedName>
    <definedName name="drustvo">#REF!</definedName>
    <definedName name="dsr">[1]Naslovni!$B$9</definedName>
    <definedName name="kraj_razdoblja" localSheetId="8">#REF!</definedName>
    <definedName name="kraj_razdoblja" localSheetId="3">#REF!</definedName>
    <definedName name="kraj_razdoblja" localSheetId="4">#REF!</definedName>
    <definedName name="kraj_razdoblja" localSheetId="5">#REF!</definedName>
    <definedName name="kraj_razdoblja" localSheetId="6">#REF!</definedName>
    <definedName name="kraj_razdoblja" localSheetId="1">#REF!</definedName>
    <definedName name="kraj_razdoblja" localSheetId="0">Naslovni!$C$9</definedName>
    <definedName name="kraj_razdoblja" localSheetId="11">[2]Naslovni!$C$9</definedName>
    <definedName name="kraj_razdoblja" localSheetId="7">#REF!</definedName>
    <definedName name="kraj_razdoblja">#REF!</definedName>
    <definedName name="mbs" localSheetId="8">#REF!</definedName>
    <definedName name="mbs" localSheetId="3">#REF!</definedName>
    <definedName name="mbs" localSheetId="4">#REF!</definedName>
    <definedName name="mbs" localSheetId="5">#REF!</definedName>
    <definedName name="mbs" localSheetId="6">#REF!</definedName>
    <definedName name="mbs" localSheetId="1">#REF!</definedName>
    <definedName name="mbs" localSheetId="0">Naslovni!$C$13</definedName>
    <definedName name="mbs" localSheetId="11">[2]Naslovni!#REF!</definedName>
    <definedName name="mbs" localSheetId="7">#REF!</definedName>
    <definedName name="mbs">#REF!</definedName>
    <definedName name="OIB" localSheetId="8">#REF!</definedName>
    <definedName name="OIB" localSheetId="3">#REF!</definedName>
    <definedName name="OIB" localSheetId="4">#REF!</definedName>
    <definedName name="OIB" localSheetId="5">#REF!</definedName>
    <definedName name="OIB" localSheetId="6">#REF!</definedName>
    <definedName name="OIB" localSheetId="1">#REF!</definedName>
    <definedName name="OIB" localSheetId="0">Naslovni!$C$13</definedName>
    <definedName name="OIB" localSheetId="11">[2]Naslovni!#REF!</definedName>
    <definedName name="OIB" localSheetId="7">#REF!</definedName>
    <definedName name="OIB">#REF!</definedName>
    <definedName name="period" localSheetId="8">#REF!</definedName>
    <definedName name="period" localSheetId="3">#REF!</definedName>
    <definedName name="period" localSheetId="4">#REF!</definedName>
    <definedName name="period" localSheetId="5">#REF!</definedName>
    <definedName name="period" localSheetId="6">#REF!</definedName>
    <definedName name="period" localSheetId="1">#REF!</definedName>
    <definedName name="period" localSheetId="0">Naslovni!#REF!</definedName>
    <definedName name="period" localSheetId="7">#REF!</definedName>
    <definedName name="period">#REF!</definedName>
    <definedName name="prethodna_godina" localSheetId="8">#REF!</definedName>
    <definedName name="prethodna_godina" localSheetId="3">#REF!</definedName>
    <definedName name="prethodna_godina" localSheetId="4">#REF!</definedName>
    <definedName name="prethodna_godina" localSheetId="5">#REF!</definedName>
    <definedName name="prethodna_godina" localSheetId="6">#REF!</definedName>
    <definedName name="prethodna_godina" localSheetId="1">#REF!</definedName>
    <definedName name="prethodna_godina" localSheetId="0">Naslovni!$H$5</definedName>
    <definedName name="prethodna_godina" localSheetId="7">#REF!</definedName>
    <definedName name="prethodna_godina">#REF!</definedName>
    <definedName name="_xlnm.Print_Area" localSheetId="10">'AK - NO'!$A$1:$D$28</definedName>
    <definedName name="_xlnm.Print_Area" localSheetId="9">'AK - ZO'!$A$1:$D$28</definedName>
    <definedName name="_xlnm.Print_Area" localSheetId="8">'GS - NO'!$A$1:$E$22</definedName>
    <definedName name="_xlnm.Print_Area" localSheetId="3">'GS - ZO'!$A$1:$K$38</definedName>
    <definedName name="_xlnm.Print_Area" localSheetId="4">GSDO!$A$1:$F$40</definedName>
    <definedName name="_xlnm.Print_Area" localSheetId="5">GSP!$A$1:$E$23</definedName>
    <definedName name="_xlnm.Print_Area" localSheetId="6">GSS!$A$1:$F$22</definedName>
    <definedName name="_xlnm.Print_Area" localSheetId="2">'IK - NO'!$A$1:$D$34</definedName>
    <definedName name="_xlnm.Print_Area" localSheetId="1">'IK - ZO'!$A$1:$D$35</definedName>
    <definedName name="_xlnm.Print_Area" localSheetId="0">Naslovni!$A$1:$D$28</definedName>
    <definedName name="_xlnm.Print_Area" localSheetId="11">PIPU!$A$1:$R$13</definedName>
    <definedName name="_xlnm.Print_Area" localSheetId="7">ZO!$A$1:$F$38</definedName>
    <definedName name="_xlnm.Print_Titles" localSheetId="0">Naslovni!$1:$13</definedName>
    <definedName name="razdoblje" localSheetId="8">#REF!</definedName>
    <definedName name="razdoblje" localSheetId="3">#REF!</definedName>
    <definedName name="razdoblje" localSheetId="4">#REF!</definedName>
    <definedName name="razdoblje" localSheetId="5">#REF!</definedName>
    <definedName name="razdoblje" localSheetId="6">#REF!</definedName>
    <definedName name="razdoblje" localSheetId="1">#REF!</definedName>
    <definedName name="razdoblje" localSheetId="0">Naslovni!#REF!</definedName>
    <definedName name="razdoblje" localSheetId="11">[2]Naslovni!$F$7</definedName>
    <definedName name="razdoblje" localSheetId="7">#REF!</definedName>
    <definedName name="razdoblje">#REF!</definedName>
    <definedName name="reldobigub" localSheetId="11">[3]Naslovni!$E$7</definedName>
    <definedName name="reldobigub">[3]Naslovni!$E$7</definedName>
    <definedName name="s">[1]Naslovni!$E$5</definedName>
    <definedName name="S.06.02.01" localSheetId="11">PIPU!#REF!</definedName>
    <definedName name="S.06.02.01.01" localSheetId="11">PIPU!#REF!</definedName>
    <definedName name="S.06.02.01.01.TC" localSheetId="11">PIPU!#REF!</definedName>
    <definedName name="S.06.02.01.01.TD" localSheetId="11">PIPU!#REF!</definedName>
    <definedName name="S.06.02.01.01.TK" localSheetId="11">PIPU!#REF!</definedName>
    <definedName name="S.06.02.01.01.TKC" localSheetId="11">PIPU!#REF!</definedName>
    <definedName name="S.06.02.01.01.TT" localSheetId="11">PIPU!#REF!</definedName>
    <definedName name="S.06.02.01.01.TTC" localSheetId="11">PIPU!#REF!</definedName>
    <definedName name="S.06.02.01.01.X" localSheetId="11">PIPU!$F$5:$N$5</definedName>
    <definedName name="S.06.02.01.01.Y" localSheetId="11">PIPU!$A$5:$E$5</definedName>
    <definedName name="S.06.02.01.01.Z" localSheetId="11">PIPU!$A$1:$A$2</definedName>
    <definedName name="S.06.02.01.02" localSheetId="11">PIPU!#REF!</definedName>
    <definedName name="S.06.02.01.02.TC" localSheetId="11">PIPU!#REF!</definedName>
    <definedName name="S.06.02.01.02.TD" localSheetId="11">PIPU!$E$8:$Q$8</definedName>
    <definedName name="S.06.02.01.02.TK" localSheetId="11">PIPU!$A$6:$A$6</definedName>
    <definedName name="S.06.02.01.02.TKC" localSheetId="11">PIPU!$A$7:$A$7</definedName>
    <definedName name="S.06.02.01.02.TT" localSheetId="11">PIPU!$E$6:$Q$6</definedName>
    <definedName name="S.06.02.01.02.TTC" localSheetId="11">PIPU!$E$7:$Q$7</definedName>
    <definedName name="S.06.02.01.02.X" localSheetId="11">PIPU!$C$9:$O$12</definedName>
    <definedName name="S.06.02.01.02.Y" localSheetId="11">PIPU!$A$9:$A$11</definedName>
    <definedName name="S.06.02.01.02.Z" localSheetId="11">PIPU!#REF!</definedName>
    <definedName name="S.06.02.01.VC" localSheetId="11">PIPU!#REF!</definedName>
    <definedName name="ttttttt">[1]Naslovni!$E$7</definedName>
  </definedNames>
  <calcPr calcId="162913"/>
</workbook>
</file>

<file path=xl/calcChain.xml><?xml version="1.0" encoding="utf-8"?>
<calcChain xmlns="http://schemas.openxmlformats.org/spreadsheetml/2006/main">
  <c r="C19" i="158" l="1"/>
  <c r="C18" i="158"/>
  <c r="C20" i="158" s="1"/>
  <c r="C17" i="158"/>
  <c r="C15" i="158"/>
  <c r="C12" i="158"/>
  <c r="C9" i="158"/>
  <c r="C16" i="158" s="1"/>
  <c r="C19" i="157"/>
  <c r="C18" i="157"/>
  <c r="C20" i="157" s="1"/>
  <c r="C17" i="157"/>
  <c r="C15" i="157"/>
  <c r="C12" i="157"/>
  <c r="C9" i="157"/>
  <c r="C16" i="157" s="1"/>
  <c r="D10" i="170"/>
  <c r="C10" i="170"/>
  <c r="E29" i="169"/>
  <c r="E31" i="169" s="1"/>
  <c r="D13" i="170" s="1"/>
  <c r="E28" i="169"/>
  <c r="D28" i="169"/>
  <c r="D29" i="169" s="1"/>
  <c r="D31" i="169" s="1"/>
  <c r="C13" i="170" s="1"/>
  <c r="E13" i="169"/>
  <c r="E14" i="169" s="1"/>
  <c r="E16" i="169" s="1"/>
  <c r="D12" i="170" s="1"/>
  <c r="D14" i="170" s="1"/>
  <c r="D13" i="169"/>
  <c r="D14" i="169" s="1"/>
  <c r="D16" i="169" s="1"/>
  <c r="C12" i="170" s="1"/>
  <c r="C14" i="170" s="1"/>
  <c r="D13" i="167"/>
  <c r="D15" i="167" s="1"/>
  <c r="E12" i="167"/>
  <c r="E13" i="167" s="1"/>
  <c r="E15" i="167" s="1"/>
  <c r="D12" i="167"/>
  <c r="D14" i="168"/>
  <c r="D9" i="170" s="1"/>
  <c r="D11" i="170" s="1"/>
  <c r="D12" i="168"/>
  <c r="D11" i="168"/>
  <c r="C11" i="168"/>
  <c r="C12" i="168" s="1"/>
  <c r="C14" i="168" s="1"/>
  <c r="C9" i="170" s="1"/>
  <c r="C11" i="170" s="1"/>
  <c r="C15" i="170" s="1"/>
  <c r="C16" i="170" s="1"/>
  <c r="D29" i="171"/>
  <c r="D31" i="171" s="1"/>
  <c r="E28" i="171"/>
  <c r="E29" i="171" s="1"/>
  <c r="E31" i="171" s="1"/>
  <c r="D28" i="171"/>
  <c r="E15" i="171"/>
  <c r="D15" i="171"/>
  <c r="D14" i="171"/>
  <c r="D16" i="171" s="1"/>
  <c r="D32" i="171" s="1"/>
  <c r="D33" i="171" s="1"/>
  <c r="D30" i="173" s="1"/>
  <c r="E13" i="171"/>
  <c r="E14" i="171" s="1"/>
  <c r="E16" i="171" s="1"/>
  <c r="E32" i="171" s="1"/>
  <c r="E33" i="171" s="1"/>
  <c r="E30" i="173" s="1"/>
  <c r="D13" i="171"/>
  <c r="E29" i="173"/>
  <c r="D29" i="173"/>
  <c r="I20" i="173"/>
  <c r="I21" i="173" s="1"/>
  <c r="E20" i="173"/>
  <c r="I18" i="173"/>
  <c r="E18" i="173"/>
  <c r="D18" i="173"/>
  <c r="D20" i="173" s="1"/>
  <c r="D21" i="173" s="1"/>
  <c r="J14" i="173"/>
  <c r="H14" i="173"/>
  <c r="K12" i="173"/>
  <c r="K21" i="173" s="1"/>
  <c r="G12" i="173"/>
  <c r="D12" i="173"/>
  <c r="K10" i="173"/>
  <c r="G10" i="173"/>
  <c r="F10" i="173"/>
  <c r="F12" i="173" s="1"/>
  <c r="J12" i="173" s="1"/>
  <c r="E10" i="173"/>
  <c r="E12" i="173" s="1"/>
  <c r="E21" i="173" s="1"/>
  <c r="D10" i="173"/>
  <c r="C23" i="156"/>
  <c r="C20" i="156"/>
  <c r="C18" i="156"/>
  <c r="C14" i="156" s="1"/>
  <c r="C7" i="156"/>
  <c r="C22" i="156" s="1"/>
  <c r="C23" i="165"/>
  <c r="C18" i="165"/>
  <c r="C14" i="165"/>
  <c r="C7" i="165"/>
  <c r="C27" i="165" s="1"/>
  <c r="H5" i="164"/>
  <c r="D15" i="170" l="1"/>
  <c r="D16" i="170" s="1"/>
  <c r="D31" i="173"/>
  <c r="J20" i="173"/>
  <c r="J21" i="173" s="1"/>
  <c r="E27" i="173" s="1"/>
  <c r="E31" i="173" s="1"/>
  <c r="C22" i="165"/>
</calcChain>
</file>

<file path=xl/sharedStrings.xml><?xml version="1.0" encoding="utf-8"?>
<sst xmlns="http://schemas.openxmlformats.org/spreadsheetml/2006/main" count="434" uniqueCount="253">
  <si>
    <t>Više/manje jamstvenog kapitala (5-4)</t>
  </si>
  <si>
    <t>Više/manje jamstvenog kapitala (8-7)</t>
  </si>
  <si>
    <t>Redni broj</t>
  </si>
  <si>
    <t>Vrsta osiguranja</t>
  </si>
  <si>
    <t>I.</t>
  </si>
  <si>
    <t>II.</t>
  </si>
  <si>
    <t>III.</t>
  </si>
  <si>
    <t>V.</t>
  </si>
  <si>
    <t>a</t>
  </si>
  <si>
    <t>b</t>
  </si>
  <si>
    <t>c</t>
  </si>
  <si>
    <t>d</t>
  </si>
  <si>
    <t>e</t>
  </si>
  <si>
    <t>f</t>
  </si>
  <si>
    <t>g</t>
  </si>
  <si>
    <t>h</t>
  </si>
  <si>
    <t>1.</t>
  </si>
  <si>
    <t xml:space="preserve">Faktor umnoška </t>
  </si>
  <si>
    <t>Ukupno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</si>
  <si>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</si>
  <si>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</si>
  <si>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</si>
  <si>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</si>
  <si>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</si>
  <si>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</si>
  <si>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</si>
  <si>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</si>
  <si>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</si>
  <si>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</si>
  <si>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</si>
  <si>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</si>
  <si>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</si>
  <si>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</si>
  <si>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</si>
  <si>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Prethodno poslovno razdoblje</t>
  </si>
  <si>
    <t>Promatrano poslovno razdoblje</t>
  </si>
  <si>
    <t>17.</t>
  </si>
  <si>
    <t>18.</t>
  </si>
  <si>
    <t>Vrijednost kapitalizirane imovine</t>
  </si>
  <si>
    <t>19.</t>
  </si>
  <si>
    <t>Datum:</t>
  </si>
  <si>
    <t>Opis</t>
  </si>
  <si>
    <t>t</t>
  </si>
  <si>
    <t>t-1</t>
  </si>
  <si>
    <t>t-2</t>
  </si>
  <si>
    <t>GSP - GSDO</t>
  </si>
  <si>
    <t>Prva vrijednost</t>
  </si>
  <si>
    <t>GSŠ - GSDO</t>
  </si>
  <si>
    <t>GSP - ZO</t>
  </si>
  <si>
    <t>GSŠ - ZO</t>
  </si>
  <si>
    <t>Redni         broj</t>
  </si>
  <si>
    <t xml:space="preserve">      Opis</t>
  </si>
  <si>
    <t xml:space="preserve">Iznos     </t>
  </si>
  <si>
    <t>Prenesena dobit nakon odbitka dividendi koje se isplaćuju</t>
  </si>
  <si>
    <t>Otkupljene vlastite dionice</t>
  </si>
  <si>
    <t>Nematerijalna imovina</t>
  </si>
  <si>
    <t>Preneseni gubitak i gubitak tekuće godine</t>
  </si>
  <si>
    <t>Temeljni kapital uplaćen na temelju kumulativnih povlaštenih dionica</t>
  </si>
  <si>
    <t>4.2</t>
  </si>
  <si>
    <t>Kapital</t>
  </si>
  <si>
    <t>Više/manje kapitala (2-1)</t>
  </si>
  <si>
    <t>Jamstveni kapital</t>
  </si>
  <si>
    <t>I</t>
  </si>
  <si>
    <t>II</t>
  </si>
  <si>
    <t>III</t>
  </si>
  <si>
    <t>IV</t>
  </si>
  <si>
    <t>V</t>
  </si>
  <si>
    <t>4.1</t>
  </si>
  <si>
    <t>za osiguranja za slučaj smrti s trajanjem osiguranja ≤ 3 godine</t>
  </si>
  <si>
    <t>za osiguranja za slučaj smrti s trajanjem osiguranja &gt; 3 i ≤ 5 godina</t>
  </si>
  <si>
    <t>VIŠE / MANJE KAPITALA (najniži iznos od 3, 6 i 9)</t>
  </si>
  <si>
    <t>Temeljni kapital malog dioničkog društva za osiguranje uplaćen na temelju redovitih dionica, odnosno uplaćeni temeljni kapital malog društva za uzajamno osiguranje i sredstva na računima članova malog društva za uzajamno osiguranje</t>
  </si>
  <si>
    <t>Rezerve kapitala koje se ne odnose na obveze iz osiguranja</t>
  </si>
  <si>
    <t>DOPUNSKI KAPITAL  (1 + 2 + 3 + 4)</t>
  </si>
  <si>
    <t>Podređeni financijski instrumenti</t>
  </si>
  <si>
    <t>Rezerve kapitala povezane s kumulativnim povlaštenim dionicama</t>
  </si>
  <si>
    <t>STAVKE ODBITKA (1+2+3)</t>
  </si>
  <si>
    <t>JAMSTVENI KAPITAL (I + II)</t>
  </si>
  <si>
    <t>Sudjelovanje u smislu članka 3. točke 29. Zakona o sodiguranju u drugim društvima za osiguranje, kreditnim institucijama, investicijskim društvima, društvima za upravljanje i drugim financijskim institucijama, ako adekvatnost kapitala izračunavaju na temelju sličnih propisa,</t>
  </si>
  <si>
    <t>Ulaganja u podređene dužničke instrumente i druga ulaganja u osobe iz točke 1. ovoga stavka koja se radi poštivanja adekvatnosti kapitala tih osoba, uzimaju u obzir pri izračunu njihova kapitala i u kojima malo društvo za osiguranje sudjeluje u smislu članka 3. stavka 29. Zakona o osiguranju</t>
  </si>
  <si>
    <t>Nelikvidna imovina</t>
  </si>
  <si>
    <t>KAPITAL  (III - IV)</t>
  </si>
  <si>
    <t xml:space="preserve">Granica solventnosti </t>
  </si>
  <si>
    <t xml:space="preserve">1/3 granice solventnosti </t>
  </si>
  <si>
    <t xml:space="preserve">Apsolutni prag minimalnog potrebnog kapitala </t>
  </si>
  <si>
    <t xml:space="preserve">jamstveni kapital &gt;= apsolutnog praga minimalnog potrebnog kapitala </t>
  </si>
  <si>
    <t>jamstveni kapital &gt;= 1/3 granice solventnosti</t>
  </si>
  <si>
    <t>kapital &gt;= granici solventnosti</t>
  </si>
  <si>
    <t>ADEKVATNOST KAPITALA (ispunjena = TRUE)</t>
  </si>
  <si>
    <t>Podaci prema čl. 12. st 7. Pravilnika</t>
  </si>
  <si>
    <t>Podaci prema čl. 13. st. 6. Pravilnika</t>
  </si>
  <si>
    <t>Granica solventnosti za zdravstvena osiguranja iz članka 13. st. 6. Pravilnika 
(6) = ((4) odnosno (5); koji je veći)</t>
  </si>
  <si>
    <t>Granica solventnosti za neživotna osiguranja 
iz čl. 13. Pravilnika
(3) = ((1) odnosno (2); koji je veći)</t>
  </si>
  <si>
    <t>Uvjet iz čl. 13. st. 8. Pravilnika</t>
  </si>
  <si>
    <t>Obrazac: IK - ŽO</t>
  </si>
  <si>
    <t xml:space="preserve">Odgovorne osobe: </t>
  </si>
  <si>
    <t>(ime i prezime, potpis)</t>
  </si>
  <si>
    <t>Obrazac: IK - NO</t>
  </si>
  <si>
    <t>Obrazac: GS - ŽO</t>
  </si>
  <si>
    <t xml:space="preserve">IZVJEŠTAJ O GRANICI SOLVENTNOSTI MALOG DRUŠTVA ZA OSIGURANJE KOJE OBAVLJA POSLOVE ŽIVOTNIH OSIGURANJA </t>
  </si>
  <si>
    <r>
      <t xml:space="preserve">Granica solventnosti za dopunska osiguranja uz osiguranje života: 
</t>
    </r>
    <r>
      <rPr>
        <sz val="10"/>
        <rFont val="Arial Narrow"/>
        <family val="2"/>
      </rPr>
      <t>(uvjet iz čl. 13. st. 8. Pravilnika)</t>
    </r>
  </si>
  <si>
    <t>Obrazac: GSDO</t>
  </si>
  <si>
    <t>Obrazac: GSP</t>
  </si>
  <si>
    <t>Obrazac: GSŠ</t>
  </si>
  <si>
    <t xml:space="preserve">IZVJEŠTAJ O GRANICI SOLVENTNOSTI MALOG DRUŠTVA ZA OSIGURANJE KOJE OBAVLJA POSLOVE ZDRAVSTVENOG OSIGURANJA </t>
  </si>
  <si>
    <t>Obrazac: ZO</t>
  </si>
  <si>
    <t>Obrazac: GS - NO</t>
  </si>
  <si>
    <t>Obrazac: AK - ŽO</t>
  </si>
  <si>
    <t>Obrazac: AK - NO</t>
  </si>
  <si>
    <t>IZVJEŠTAJ O ADEKVATNOSTI KAPITALA (NEŽIVOTNA OSIGURANJA)</t>
  </si>
  <si>
    <t>IZVJEŠTAJ O ADEKVATNOSTI KAPITALA (ŽIVOTNA OSIGURANJA)</t>
  </si>
  <si>
    <t>IZVJEŠTAJ O IZRAČUNU KAPITALA I JAMSTVENOG KAPITALA (ŽIVOTNA OSIGURANJA)</t>
  </si>
  <si>
    <t>IZVJEŠTAJ O IZRAČUNU KAPITALA I JAMSTVENOG KAPITALA (NEŽIVOTNA OSIGURANJA)</t>
  </si>
  <si>
    <t>IZVJEŠTAJ O GRANICI SOLVENTNOSTI MALOG DRUŠTVA ZA OSIGURANJE KOJE OBAVLJA POSLOVE DOPUNSKIH OSIGURANJA UZ OSIGURANJE ŽIVOTA</t>
  </si>
  <si>
    <t>IZVJEŠTAJ O GRANICI SOLVENTNOSTI MALOG DRUŠTVA ZA OSIGURANJE KOJE OBAVLJA POSLOVE DOPUNSKIH OSIGURANJA UZ OSIGURANJE ŽIVOTA UTVRĐENOJ NA OSNOVI PREMIJA</t>
  </si>
  <si>
    <t>IZVJEŠTAJ O GRANICI SOLVENTNOSTI MALOG DRUŠTVA ZA OSIGURANJE KOJE OBAVLJA POSLOVE DOPUNSKIH OSIGURANJA UZ OSIGURANJE ŽIVOTA UTVRĐENOJ NA OSNOVI ŠTETA</t>
  </si>
  <si>
    <t>IZVJEŠTAJ O GRANICI SOLVENTNOSTI MALOG DRUŠTVA ZA OSIGURANJE UTVRĐENOJ NA OSNOVI PREMIJA (NEŽIVOTNA OSIGURANJA)</t>
  </si>
  <si>
    <t>IZVJEŠTAJ O GRANICI SOLVENTNOSTI MALOG DRUŠTVA ZA OSIGURANJE UTVRĐENOJ NA OSNOVI ŠTETA (NEŽIVOTNA OSIGURANJA)</t>
  </si>
  <si>
    <t xml:space="preserve">IZVJEŠTAJ O GRANICI SOLVENTNOSTI MALOG DRUŠTVA ZA OSIGURANJE KOJE OBAVLJA POSLOVE ZDRAVSTVENOG OSIGURANJA UTVRĐENOJ NA OSNOVI PREMIJA </t>
  </si>
  <si>
    <t>IZVJEŠTAJ O GRANICI SOLVENTNOSTI MALOG DRUŠTVA ZA OSIGURANJE KOJE OBAVLJA POSLOVE ZDRAVSTVENOG OSIGURANJA UTVRĐENOJ NA OSNOVI ŠTETA</t>
  </si>
  <si>
    <t>IZVJEŠTAJ O GRANICI SOLVENTNOSTI MALOG DRUŠTVA ZA OSIGURANJE KOJE OBAVLJA POSLOVE NEŽIVOTNIH OSIGURANJA</t>
  </si>
  <si>
    <t>Obrazac: PIPU</t>
  </si>
  <si>
    <t>POSEBNI IZVJEŠTAJ O PREGLEDU ULAGANJA</t>
  </si>
  <si>
    <t xml:space="preserve">Vrsta identifikacijske oznake </t>
  </si>
  <si>
    <t xml:space="preserve">Identifikacijska oznaka </t>
  </si>
  <si>
    <t>Portfelj</t>
  </si>
  <si>
    <t>Ulaganja za račun i rizik ugovaratelja životnog osiguranja</t>
  </si>
  <si>
    <t>Naziv imovine</t>
  </si>
  <si>
    <t>Ime izdavatelja</t>
  </si>
  <si>
    <t>Oznaka izdavatelja</t>
  </si>
  <si>
    <t>Grupa izdavatelja</t>
  </si>
  <si>
    <t>Oznaka grupe izdavatelja</t>
  </si>
  <si>
    <t>Država izdavatelja</t>
  </si>
  <si>
    <t>Valuta</t>
  </si>
  <si>
    <t>CIC</t>
  </si>
  <si>
    <t>Sudjelovanje</t>
  </si>
  <si>
    <t>Vanjski rejting</t>
  </si>
  <si>
    <t>Imenovana vanjska institucija za procjenu kreditnog rejtinga (ECAI)</t>
  </si>
  <si>
    <t>Trajanje</t>
  </si>
  <si>
    <t>Datum dospijeća</t>
  </si>
  <si>
    <t>001</t>
  </si>
  <si>
    <t>002</t>
  </si>
  <si>
    <t>003</t>
  </si>
  <si>
    <t>004</t>
  </si>
  <si>
    <t>005</t>
  </si>
  <si>
    <t>006</t>
  </si>
  <si>
    <t>007</t>
  </si>
  <si>
    <t>008</t>
  </si>
  <si>
    <t>009</t>
  </si>
  <si>
    <t>010</t>
  </si>
  <si>
    <t>011</t>
  </si>
  <si>
    <t>012</t>
  </si>
  <si>
    <t>013</t>
  </si>
  <si>
    <t>014</t>
  </si>
  <si>
    <t>015</t>
  </si>
  <si>
    <t>016</t>
  </si>
  <si>
    <t>017</t>
  </si>
  <si>
    <t>Datum: ____________________</t>
  </si>
  <si>
    <t>Neto administrativni troškovi prethodnog poslovnog razdoblja</t>
  </si>
  <si>
    <t>Posebni izvještaji malog društva za osiguranje</t>
  </si>
  <si>
    <t>Adresa društva:</t>
  </si>
  <si>
    <t>IK - ZO</t>
  </si>
  <si>
    <t>IK - NO</t>
  </si>
  <si>
    <t>GS - ZO</t>
  </si>
  <si>
    <t>GSDO</t>
  </si>
  <si>
    <t>GSP</t>
  </si>
  <si>
    <t>GSŠ</t>
  </si>
  <si>
    <t>ZO</t>
  </si>
  <si>
    <t>GS - NO</t>
  </si>
  <si>
    <t>AK - ŽO</t>
  </si>
  <si>
    <t>AK - NO</t>
  </si>
  <si>
    <t>PIPU</t>
  </si>
  <si>
    <t>EUR</t>
  </si>
  <si>
    <t>4.3</t>
  </si>
  <si>
    <t>Revalorizacijske rezerve s naslova vrednovanja zemljišta i građevinskih objekata</t>
  </si>
  <si>
    <t>Revalorizacijske rezerve s naslova vrednovanja financijske imovine</t>
  </si>
  <si>
    <t>Ostale revalorizacijske rezerve</t>
  </si>
  <si>
    <t>Sudjelovanje u smislu članka 3. točke 29. Zakona o osiguranju u drugim društvima za osiguranje, kreditnim institucijama, investicijskim društvima, društvima za upravljanje i drugim financijskim institucijama, ako adekvatnost kapitala izračunavaju na temelju sličnih propisa,</t>
  </si>
  <si>
    <t>OSNOVNI KAPITAL (1 + 2 + 3 - 4 - 5 - 6)</t>
  </si>
  <si>
    <t xml:space="preserve"> Knjigovodstvena vrijednost na dan</t>
  </si>
  <si>
    <t>018</t>
  </si>
  <si>
    <t>(1)</t>
  </si>
  <si>
    <t>Ukupni izdaci za štete</t>
  </si>
  <si>
    <t>(2)</t>
  </si>
  <si>
    <t>(3)</t>
  </si>
  <si>
    <t>(4)</t>
  </si>
  <si>
    <t>Prosječni ukupni godišnji izdaci za štete (4) = ((1)+(2)+(3)) / 3</t>
  </si>
  <si>
    <t>(5)</t>
  </si>
  <si>
    <t>Prva vrijednost (5) = 0,26*(4)</t>
  </si>
  <si>
    <t>(6)</t>
  </si>
  <si>
    <t>Faktor utjecaja reosiguranja za poslove neživotnog osiguranja</t>
  </si>
  <si>
    <t>(7)</t>
  </si>
  <si>
    <r>
      <t>Granica solventnosti na osnovu šteta</t>
    </r>
    <r>
      <rPr>
        <sz val="10"/>
        <rFont val="Arial Narrow"/>
        <family val="2"/>
      </rPr>
      <t>: (7)=(5)*(6)</t>
    </r>
  </si>
  <si>
    <t>Ukupno naplaćena premija za poslove neživotnog osiguranja</t>
  </si>
  <si>
    <t>ZBROJ PREMIJA (3) = MAX ((1), (2))</t>
  </si>
  <si>
    <t>Prva vrijednost (4) = 0,18*(3)</t>
  </si>
  <si>
    <r>
      <t xml:space="preserve">Granica solventnosti na osnovu premije: </t>
    </r>
    <r>
      <rPr>
        <sz val="10"/>
        <rFont val="Arial Narrow"/>
        <family val="2"/>
      </rPr>
      <t>(6) = (4)*(5)</t>
    </r>
  </si>
  <si>
    <t>* Ukupno naplaćena premija, odnosno ukupni prihodi iz poslova neživotnog osiguranja se uvećavaju za primljenu premiju</t>
  </si>
  <si>
    <t xml:space="preserve">   po izdanim ugovorima za reosiguranje i suosiguranje</t>
  </si>
  <si>
    <t>* Ukupni izdaci za štete predstavljaju izdatke za štete uvećane za izdatke za štete po izdanim ugovorima za reosiguranje i suosiguranje</t>
  </si>
  <si>
    <t>Ukupni prihodi iz poslova neživotnog osiguranja</t>
  </si>
  <si>
    <t>Ukupno naplaćena premija za poslove zdravstvenog osiguranja  02</t>
  </si>
  <si>
    <t>Ukupni prihodi iz poslova zdravstvenog osiguranja  02</t>
  </si>
  <si>
    <t>Faktor utjecaja reosiguranja za poslove zdravstvenog osiguranja</t>
  </si>
  <si>
    <r>
      <t xml:space="preserve">Granica solventnosti na osnovu premije: </t>
    </r>
    <r>
      <rPr>
        <sz val="10"/>
        <rFont val="Arial Narrow"/>
        <family val="2"/>
      </rPr>
      <t>(6) = (4)*(5) / 3</t>
    </r>
  </si>
  <si>
    <t>Prosječni ukupni godišnji izdaci za štete (10) = ((7)+(8)+(9)) / 3</t>
  </si>
  <si>
    <r>
      <t>Granica solventnosti na osnovu šteta</t>
    </r>
    <r>
      <rPr>
        <sz val="10"/>
        <rFont val="Arial Narrow"/>
        <family val="2"/>
      </rPr>
      <t>: (13)=(11)*(12) / 3</t>
    </r>
  </si>
  <si>
    <t>Granica solventnosti na osnovu premije: (GSP (6))</t>
  </si>
  <si>
    <t>Granica solventnosti na osnovu šteta: (GSŠ (7))</t>
  </si>
  <si>
    <t>Granica solventnosti na osnovu premija za zdravstvena osiguranja iz članka 13. st. 6. Pravilnika (GSP - ZO (6))</t>
  </si>
  <si>
    <t xml:space="preserve">Granica solventnosti na osnovu šteta za  zdravstvena osiguranja iz članka 13. st. 6. Pravilnika (GSŠ - ZO (13)) </t>
  </si>
  <si>
    <r>
      <t xml:space="preserve">Granica solventnosti za neživotna osiguranja 
</t>
    </r>
    <r>
      <rPr>
        <sz val="10"/>
        <rFont val="Arial Narrow"/>
        <family val="2"/>
      </rPr>
      <t>(7) = (3) + (6)</t>
    </r>
  </si>
  <si>
    <t>Ukupno naplaćena premija za poslove dopunskih osiguranja uz osiguranje života</t>
  </si>
  <si>
    <t>Ukupni prihodi iz poslova dopunskih osiguranja uz osiguranje života</t>
  </si>
  <si>
    <t>ZBROJ PREMIJA = MAX ((1), (2))</t>
  </si>
  <si>
    <r>
      <t xml:space="preserve">Granica solventnosti na osnovu premije: </t>
    </r>
    <r>
      <rPr>
        <sz val="10"/>
        <rFont val="Arial Narrow"/>
        <family val="2"/>
      </rPr>
      <t xml:space="preserve">(6) = (4)*(5) </t>
    </r>
  </si>
  <si>
    <r>
      <t>Granica solventnosti na osnovu šteta</t>
    </r>
    <r>
      <rPr>
        <sz val="10"/>
        <rFont val="Arial Narrow"/>
        <family val="2"/>
      </rPr>
      <t xml:space="preserve">: (13)=(11)*(12) </t>
    </r>
  </si>
  <si>
    <r>
      <t xml:space="preserve">Granica solventnosti dopunskih osiguranja uz osiguranje života: 
</t>
    </r>
    <r>
      <rPr>
        <sz val="10"/>
        <rFont val="Arial Narrow"/>
        <family val="2"/>
      </rPr>
      <t>((13) odnosno (GSP - GSDO (6)); koji je veći)</t>
    </r>
  </si>
  <si>
    <t>* Ukupno naplaćena premija, odnosno ukupni prihodi iz poslova dopunskih osiguranja uz osiguranje života se uvećavaju za primljenu premiju po izdanim ugovorima za reosiguranje i suosiguranje</t>
  </si>
  <si>
    <t>* Ukupno naplaćena premija, odnosno ukupni prihodi iz poslova zdravstvenog osiguranja se uvećavaju za primljenu premiju po izdanim ugovorima za reosiguranje i suosiguranje</t>
  </si>
  <si>
    <t>Revalorizacijske rezerve s naslova vrednovanja imovine koje nisu izvanrednog karaktera (4.1 + 4.2 +  4.3)</t>
  </si>
  <si>
    <t>Iznos statutarnih tehničkih pričuva životnih osiguranja (a), (b), (h) odnosno statutarnih tehničkih pričuva životnih osiguranja iz ugovora kod kojih ugovaratelj snosi rizik ulaganja (c) , (d)</t>
  </si>
  <si>
    <t>Umnožak statutarnih tehničkih pričuva i faktora umnoška (2)*(1)</t>
  </si>
  <si>
    <t>Faktor utjecaja reosiguranja na pokrivenost statutarnih tehničkih pričuva životnih osiguranja</t>
  </si>
  <si>
    <t>Prvi rezultat (3) * (4)</t>
  </si>
  <si>
    <t>Umnožak neto administrativnih troškova prethodnog poslovnog razdoblja i faktora umnoška (6)*(1)</t>
  </si>
  <si>
    <t>Rizični kapital koji nije negativan</t>
  </si>
  <si>
    <t>preostala osiguranja koja nisu navedena u (8) ili (9)</t>
  </si>
  <si>
    <t>Ukupno ((8)*0,1%+(9)*0,15%+(10)*0,3%)</t>
  </si>
  <si>
    <t>Faktor utjecaja reosiguranja na pokrivenost rizičnog kapitala za poslove životnog osiguranja</t>
  </si>
  <si>
    <t>Drugi rezultat (11) * (12)</t>
  </si>
  <si>
    <t>Zbroj prvog i drugog rezultata (5) + (13)</t>
  </si>
  <si>
    <t>Granica solventnosti za IV. (1% * (16))</t>
  </si>
  <si>
    <t>Granica solventnosti za dopunska osiguranja (GSŠ - GSDO (15))</t>
  </si>
  <si>
    <r>
      <t>Granica solventnosti za životna osiguranja</t>
    </r>
    <r>
      <rPr>
        <sz val="10"/>
        <rFont val="Arial Narrow"/>
        <family val="2"/>
      </rPr>
      <t xml:space="preserve"> ((15) + (17)  + (18))</t>
    </r>
  </si>
  <si>
    <t>Faktor utjecaja reosiguranja za poslove dopunskog osiguranje uz osiguranje života</t>
  </si>
  <si>
    <t>Granica solventnosti za I., II., III. i V.  ((a, 14) + (b, 14) + (g, 14) ) + (h,14))</t>
  </si>
  <si>
    <t xml:space="preserve">Naziv društva: </t>
  </si>
  <si>
    <t>LEI  oznaka društva:</t>
  </si>
  <si>
    <t>Izvještajni datum:</t>
  </si>
  <si>
    <t>Izvještajno razdoblje:</t>
  </si>
  <si>
    <t>Izvještaj o izračunu kapitala i jamstvenog kapitala (životna osiguranja)</t>
  </si>
  <si>
    <t>Izvještaj o izračunu kapitala i jamstvenog kapitala (neživotna osiguranja)</t>
  </si>
  <si>
    <t xml:space="preserve">Izvještaj o granici solventnosti malog društva za osiguranje koje obavlja poslove životnih osiguranja </t>
  </si>
  <si>
    <t>Izvještaj o granici solventnosti malog društva za osiguranje koje obavlja poslove dopunskih osiguranja uz osiguranje života utvrđenoj na osnovi šteta</t>
  </si>
  <si>
    <t>Izvještaj o granici solventnosti malog društva za osiguranje utvrđenoj na osnovi premija (neživotna osiguranja)</t>
  </si>
  <si>
    <t>Izvještaj o granici solventnosti malog društva za osiguranje utvrđenoj na osnovi šteta (neživotna osiguranja)</t>
  </si>
  <si>
    <t xml:space="preserve">Izvještaj o granici solventnosti malog društva za osiguranje koje obavlja poslove zdravstvenog osiguranja </t>
  </si>
  <si>
    <t>Izvještaj o granici solventnosti malog društva za osiguranje koje obavlja poslove neživotnih osiguranja</t>
  </si>
  <si>
    <t>Izvještaj o adekvatnosti kapitala (životna osiguranja)</t>
  </si>
  <si>
    <t>Izvještaj o adekvatnosti kapitala (neživotna osiguranja)</t>
  </si>
  <si>
    <t>Posebni izvještaj o pregledu ulaganja</t>
  </si>
  <si>
    <t>Posebni izvještaji malog društva za osiguranje - popis obrazaca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</si>
</sst>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_-* #,##0.00\ _k_n_-;\-* #,##0.00\ _k_n_-;_-* &quot;-&quot;??\ _k_n_-;_-@_-"/>
    <numFmt numFmtId="165" formatCode="#,#00"/>
    <numFmt numFmtId="166" formatCode="#,"/>
    <numFmt numFmtId="167" formatCode="m\o\n\th\ d\,\ yyyy"/>
    <numFmt numFmtId="168" formatCode="#,###"/>
    <numFmt numFmtId="177" formatCode="d/m/yyyy/;@"/>
  </numFmts>
  <fonts count="4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"/>
      <color indexed="8"/>
      <name val="Courier"/>
      <family val="1"/>
      <charset val="238"/>
    </font>
    <font>
      <b/>
      <sz val="1"/>
      <color indexed="8"/>
      <name val="Courier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u/>
      <sz val="10"/>
      <color indexed="12"/>
      <name val="Times New Roman CE"/>
      <family val="1"/>
      <charset val="238"/>
    </font>
    <font>
      <sz val="11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b/>
      <i/>
      <sz val="10"/>
      <name val="Arial Narrow"/>
      <family val="2"/>
    </font>
    <font>
      <sz val="8"/>
      <name val="Arial Narrow"/>
      <family val="2"/>
    </font>
    <font>
      <i/>
      <sz val="10"/>
      <name val="Arial Narrow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vertAlign val="subscript"/>
      <sz val="10"/>
      <name val="Arial Narrow"/>
      <family val="2"/>
    </font>
    <font>
      <i/>
      <sz val="8"/>
      <name val="Arial Narrow"/>
      <family val="2"/>
    </font>
    <font>
      <sz val="10"/>
      <color indexed="14"/>
      <name val="Arial Narrow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rgb="FF0070C0"/>
      <name val="Arial Narrow"/>
      <family val="2"/>
    </font>
    <font>
      <sz val="10"/>
      <color indexed="8"/>
      <name val="Arial Narrow"/>
      <family val="2"/>
    </font>
    <font>
      <sz val="8"/>
      <color theme="1"/>
      <name val="Arial Narrow"/>
      <family val="2"/>
    </font>
    <font>
      <sz val="10"/>
      <color indexed="54"/>
      <name val="Arial"/>
      <family val="2"/>
      <charset val="238"/>
    </font>
    <font>
      <u/>
      <sz val="10"/>
      <color indexed="12"/>
      <name val="Times New Roman CE"/>
      <charset val="238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b/>
      <sz val="10"/>
      <color rgb="FF00B050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 Narrow"/>
      <family val="2"/>
      <charset val="238"/>
    </font>
    <font>
      <sz val="8"/>
      <color rgb="FF000000"/>
      <name val="Verdana"/>
      <family val="2"/>
    </font>
    <font>
      <b/>
      <sz val="14"/>
      <color theme="4" tint="-0.499984740745262"/>
      <name val="Arial Narrow"/>
      <family val="2"/>
      <charset val="238"/>
    </font>
    <font>
      <b/>
      <sz val="11"/>
      <color theme="0" tint="-0.499984740745262"/>
      <name val="Arial Narrow"/>
      <family val="2"/>
      <charset val="238"/>
    </font>
    <font>
      <b/>
      <sz val="12"/>
      <color theme="4" tint="-0.499984740745262"/>
      <name val="Arial Narrow"/>
      <family val="2"/>
      <charset val="238"/>
    </font>
    <font>
      <b/>
      <sz val="10"/>
      <color theme="0" tint="-0.499984740745262"/>
      <name val="Arial Narrow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1"/>
      <color rgb="FF0070C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1F5FB"/>
        <bgColor rgb="FF000000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6">
    <xf numFmtId="0" fontId="0" fillId="0" borderId="0">
      <alignment vertical="top"/>
    </xf>
    <xf numFmtId="0" fontId="3" fillId="0" borderId="0">
      <alignment vertical="top"/>
    </xf>
    <xf numFmtId="164" fontId="2" fillId="0" borderId="0" applyFont="0" applyFill="0" applyBorder="0" applyAlignment="0" applyProtection="0"/>
    <xf numFmtId="167" fontId="4" fillId="0" borderId="0">
      <protection locked="0"/>
    </xf>
    <xf numFmtId="165" fontId="4" fillId="0" borderId="0">
      <protection locked="0"/>
    </xf>
    <xf numFmtId="166" fontId="5" fillId="0" borderId="0">
      <protection locked="0"/>
    </xf>
    <xf numFmtId="166" fontId="5" fillId="0" borderId="0">
      <protection locked="0"/>
    </xf>
    <xf numFmtId="0" fontId="9" fillId="0" borderId="0" applyNumberFormat="0" applyFill="0" applyBorder="0" applyProtection="0">
      <alignment vertical="top"/>
    </xf>
    <xf numFmtId="0" fontId="7" fillId="0" borderId="0"/>
    <xf numFmtId="0" fontId="8" fillId="0" borderId="0"/>
    <xf numFmtId="0" fontId="2" fillId="0" borderId="0"/>
    <xf numFmtId="0" fontId="2" fillId="0" borderId="0">
      <alignment vertical="top"/>
    </xf>
    <xf numFmtId="0" fontId="8" fillId="0" borderId="0">
      <alignment vertical="top"/>
    </xf>
    <xf numFmtId="0" fontId="2" fillId="0" borderId="0"/>
    <xf numFmtId="0" fontId="6" fillId="0" borderId="0"/>
    <xf numFmtId="0" fontId="3" fillId="0" borderId="0">
      <alignment vertical="top"/>
    </xf>
    <xf numFmtId="166" fontId="4" fillId="0" borderId="1">
      <protection locked="0"/>
    </xf>
    <xf numFmtId="164" fontId="2" fillId="0" borderId="0" applyFont="0" applyFill="0" applyBorder="0" applyAlignment="0" applyProtection="0"/>
    <xf numFmtId="0" fontId="2" fillId="0" borderId="0"/>
    <xf numFmtId="0" fontId="22" fillId="0" borderId="0">
      <alignment vertical="top"/>
    </xf>
    <xf numFmtId="0" fontId="8" fillId="0" borderId="0">
      <alignment vertical="top"/>
    </xf>
    <xf numFmtId="0" fontId="2" fillId="0" borderId="0"/>
    <xf numFmtId="0" fontId="8" fillId="0" borderId="0">
      <alignment vertical="top"/>
    </xf>
    <xf numFmtId="0" fontId="23" fillId="0" borderId="0"/>
    <xf numFmtId="0" fontId="24" fillId="0" borderId="0"/>
    <xf numFmtId="0" fontId="24" fillId="0" borderId="0"/>
    <xf numFmtId="0" fontId="23" fillId="3" borderId="0" applyNumberFormat="0" applyFont="0" applyFill="0" applyBorder="0" applyAlignment="0" applyProtection="0"/>
    <xf numFmtId="0" fontId="2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7" fillId="0" borderId="0"/>
    <xf numFmtId="0" fontId="39" fillId="5" borderId="64" applyNumberFormat="0" applyAlignment="0" applyProtection="0">
      <alignment horizontal="left" vertical="center" indent="1"/>
    </xf>
    <xf numFmtId="0" fontId="23" fillId="0" borderId="0"/>
    <xf numFmtId="0" fontId="8" fillId="0" borderId="0">
      <alignment vertical="top"/>
    </xf>
    <xf numFmtId="0" fontId="2" fillId="0" borderId="0">
      <alignment vertical="top"/>
    </xf>
    <xf numFmtId="0" fontId="23" fillId="0" borderId="0"/>
    <xf numFmtId="0" fontId="1" fillId="0" borderId="0"/>
    <xf numFmtId="0" fontId="2" fillId="0" borderId="0">
      <alignment vertical="top"/>
    </xf>
    <xf numFmtId="0" fontId="23" fillId="0" borderId="0"/>
    <xf numFmtId="0" fontId="8" fillId="0" borderId="0">
      <alignment vertical="top"/>
    </xf>
    <xf numFmtId="0" fontId="23" fillId="0" borderId="0"/>
    <xf numFmtId="0" fontId="8" fillId="0" borderId="0">
      <alignment vertical="top"/>
    </xf>
    <xf numFmtId="0" fontId="8" fillId="0" borderId="0">
      <alignment vertical="top"/>
    </xf>
    <xf numFmtId="0" fontId="24" fillId="0" borderId="0"/>
    <xf numFmtId="0" fontId="1" fillId="0" borderId="0"/>
    <xf numFmtId="0" fontId="44" fillId="0" borderId="0" applyNumberFormat="0" applyFill="0" applyBorder="0" applyAlignment="0" applyProtection="0"/>
  </cellStyleXfs>
  <cellXfs count="456">
    <xf numFmtId="0" fontId="0" fillId="0" borderId="0" xfId="0" applyAlignment="1"/>
    <xf numFmtId="0" fontId="10" fillId="0" borderId="0" xfId="14" applyFont="1" applyAlignment="1" applyProtection="1">
      <protection hidden="1"/>
    </xf>
    <xf numFmtId="0" fontId="11" fillId="0" borderId="0" xfId="14" applyFont="1" applyAlignment="1" applyProtection="1">
      <alignment horizontal="right"/>
      <protection hidden="1"/>
    </xf>
    <xf numFmtId="0" fontId="12" fillId="0" borderId="0" xfId="14" applyFont="1" applyProtection="1">
      <protection locked="0"/>
    </xf>
    <xf numFmtId="0" fontId="12" fillId="0" borderId="0" xfId="14" applyFont="1" applyProtection="1"/>
    <xf numFmtId="0" fontId="12" fillId="0" borderId="0" xfId="14" applyFont="1" applyBorder="1" applyAlignment="1" applyProtection="1">
      <alignment horizontal="left"/>
      <protection hidden="1"/>
    </xf>
    <xf numFmtId="0" fontId="12" fillId="0" borderId="0" xfId="14" applyFont="1" applyBorder="1" applyAlignment="1" applyProtection="1">
      <protection hidden="1"/>
    </xf>
    <xf numFmtId="0" fontId="10" fillId="0" borderId="0" xfId="14" applyFont="1" applyProtection="1">
      <protection hidden="1"/>
    </xf>
    <xf numFmtId="0" fontId="12" fillId="0" borderId="0" xfId="14" applyFont="1" applyBorder="1" applyAlignment="1" applyProtection="1">
      <alignment horizontal="left" wrapText="1"/>
      <protection hidden="1"/>
    </xf>
    <xf numFmtId="0" fontId="12" fillId="0" borderId="0" xfId="14" applyFont="1" applyProtection="1">
      <protection hidden="1"/>
    </xf>
    <xf numFmtId="0" fontId="12" fillId="0" borderId="0" xfId="14" applyFont="1" applyAlignment="1" applyProtection="1">
      <protection hidden="1"/>
    </xf>
    <xf numFmtId="0" fontId="12" fillId="0" borderId="0" xfId="14" applyFont="1" applyAlignment="1" applyProtection="1">
      <protection locked="0"/>
    </xf>
    <xf numFmtId="0" fontId="13" fillId="0" borderId="0" xfId="14" applyFont="1" applyAlignment="1" applyProtection="1">
      <alignment horizontal="right"/>
      <protection hidden="1"/>
    </xf>
    <xf numFmtId="0" fontId="12" fillId="0" borderId="0" xfId="14" applyFont="1" applyBorder="1" applyProtection="1">
      <protection locked="0"/>
    </xf>
    <xf numFmtId="0" fontId="12" fillId="0" borderId="0" xfId="14" applyFont="1" applyBorder="1" applyProtection="1"/>
    <xf numFmtId="0" fontId="12" fillId="0" borderId="30" xfId="14" applyFont="1" applyBorder="1" applyAlignment="1" applyProtection="1">
      <alignment vertical="center"/>
      <protection hidden="1"/>
    </xf>
    <xf numFmtId="0" fontId="14" fillId="0" borderId="0" xfId="14" applyFont="1" applyBorder="1" applyAlignment="1" applyProtection="1">
      <alignment horizontal="center" vertical="center" wrapText="1"/>
      <protection locked="0"/>
    </xf>
    <xf numFmtId="168" fontId="12" fillId="0" borderId="8" xfId="14" applyNumberFormat="1" applyFont="1" applyBorder="1" applyAlignment="1" applyProtection="1">
      <alignment wrapText="1"/>
      <protection locked="0"/>
    </xf>
    <xf numFmtId="0" fontId="12" fillId="0" borderId="0" xfId="14" applyFont="1" applyAlignment="1" applyProtection="1">
      <alignment wrapText="1"/>
      <protection locked="0"/>
    </xf>
    <xf numFmtId="168" fontId="12" fillId="0" borderId="11" xfId="14" applyNumberFormat="1" applyFont="1" applyBorder="1" applyAlignment="1" applyProtection="1">
      <protection locked="0"/>
    </xf>
    <xf numFmtId="168" fontId="12" fillId="0" borderId="11" xfId="14" applyNumberFormat="1" applyFont="1" applyBorder="1" applyAlignment="1" applyProtection="1">
      <alignment wrapText="1"/>
      <protection locked="0"/>
    </xf>
    <xf numFmtId="168" fontId="12" fillId="0" borderId="11" xfId="14" applyNumberFormat="1" applyFont="1" applyBorder="1" applyAlignment="1" applyProtection="1">
      <protection hidden="1"/>
    </xf>
    <xf numFmtId="168" fontId="12" fillId="0" borderId="19" xfId="14" applyNumberFormat="1" applyFont="1" applyBorder="1" applyAlignment="1" applyProtection="1">
      <protection hidden="1"/>
    </xf>
    <xf numFmtId="168" fontId="12" fillId="0" borderId="28" xfId="14" applyNumberFormat="1" applyFont="1" applyBorder="1" applyAlignment="1" applyProtection="1">
      <protection locked="0"/>
    </xf>
    <xf numFmtId="168" fontId="12" fillId="0" borderId="8" xfId="14" applyNumberFormat="1" applyFont="1" applyBorder="1" applyAlignment="1" applyProtection="1">
      <alignment vertical="top" wrapText="1"/>
      <protection locked="0"/>
    </xf>
    <xf numFmtId="0" fontId="12" fillId="0" borderId="0" xfId="14" applyFont="1" applyAlignment="1" applyProtection="1">
      <alignment horizontal="center" vertical="top" wrapText="1"/>
      <protection locked="0"/>
    </xf>
    <xf numFmtId="0" fontId="12" fillId="0" borderId="0" xfId="14" applyFont="1" applyAlignment="1" applyProtection="1">
      <alignment horizontal="center" vertical="top"/>
      <protection locked="0"/>
    </xf>
    <xf numFmtId="0" fontId="12" fillId="0" borderId="0" xfId="14" applyFont="1" applyAlignment="1" applyProtection="1">
      <alignment horizontal="center" vertical="top"/>
    </xf>
    <xf numFmtId="168" fontId="12" fillId="0" borderId="11" xfId="14" applyNumberFormat="1" applyFont="1" applyBorder="1" applyAlignment="1" applyProtection="1">
      <alignment vertical="top" wrapText="1"/>
      <protection locked="0"/>
    </xf>
    <xf numFmtId="168" fontId="12" fillId="0" borderId="19" xfId="14" applyNumberFormat="1" applyFont="1" applyBorder="1" applyAlignment="1" applyProtection="1">
      <alignment vertical="top" wrapText="1"/>
      <protection locked="0"/>
    </xf>
    <xf numFmtId="0" fontId="12" fillId="0" borderId="0" xfId="13" applyFont="1" applyAlignment="1" applyProtection="1">
      <alignment vertical="center"/>
      <protection locked="0"/>
    </xf>
    <xf numFmtId="0" fontId="12" fillId="0" borderId="0" xfId="13" applyFont="1" applyProtection="1">
      <protection locked="0"/>
    </xf>
    <xf numFmtId="0" fontId="12" fillId="0" borderId="0" xfId="14" applyFont="1" applyBorder="1" applyAlignment="1" applyProtection="1">
      <alignment horizontal="left"/>
      <protection locked="0"/>
    </xf>
    <xf numFmtId="0" fontId="15" fillId="0" borderId="0" xfId="14" applyFont="1" applyAlignment="1" applyProtection="1">
      <alignment horizontal="right"/>
      <protection hidden="1"/>
    </xf>
    <xf numFmtId="0" fontId="11" fillId="2" borderId="13" xfId="14" applyFont="1" applyFill="1" applyBorder="1" applyAlignment="1" applyProtection="1">
      <alignment horizontal="center" vertical="center"/>
      <protection hidden="1"/>
    </xf>
    <xf numFmtId="0" fontId="11" fillId="2" borderId="16" xfId="14" applyFont="1" applyFill="1" applyBorder="1" applyAlignment="1" applyProtection="1">
      <alignment vertical="center" wrapText="1"/>
      <protection hidden="1"/>
    </xf>
    <xf numFmtId="168" fontId="11" fillId="2" borderId="17" xfId="14" applyNumberFormat="1" applyFont="1" applyFill="1" applyBorder="1" applyAlignment="1" applyProtection="1">
      <alignment vertical="center"/>
      <protection hidden="1"/>
    </xf>
    <xf numFmtId="49" fontId="11" fillId="2" borderId="13" xfId="14" applyNumberFormat="1" applyFont="1" applyFill="1" applyBorder="1" applyAlignment="1" applyProtection="1">
      <alignment horizontal="center" vertical="center"/>
      <protection hidden="1"/>
    </xf>
    <xf numFmtId="168" fontId="11" fillId="2" borderId="17" xfId="14" applyNumberFormat="1" applyFont="1" applyFill="1" applyBorder="1" applyAlignment="1" applyProtection="1">
      <alignment vertical="center" wrapText="1"/>
      <protection hidden="1"/>
    </xf>
    <xf numFmtId="0" fontId="12" fillId="0" borderId="0" xfId="13" applyFont="1" applyAlignment="1" applyProtection="1">
      <alignment horizontal="right" vertical="center"/>
      <protection locked="0"/>
    </xf>
    <xf numFmtId="0" fontId="12" fillId="0" borderId="0" xfId="14" applyFont="1" applyAlignment="1" applyProtection="1">
      <alignment horizontal="right"/>
      <protection locked="0"/>
    </xf>
    <xf numFmtId="0" fontId="11" fillId="0" borderId="13" xfId="14" applyFont="1" applyFill="1" applyBorder="1" applyAlignment="1" applyProtection="1">
      <alignment horizontal="center" vertical="center" wrapText="1"/>
      <protection hidden="1"/>
    </xf>
    <xf numFmtId="0" fontId="11" fillId="0" borderId="16" xfId="14" applyFont="1" applyFill="1" applyBorder="1" applyAlignment="1" applyProtection="1">
      <alignment vertical="center" wrapText="1"/>
      <protection hidden="1"/>
    </xf>
    <xf numFmtId="168" fontId="12" fillId="2" borderId="8" xfId="14" applyNumberFormat="1" applyFont="1" applyFill="1" applyBorder="1" applyAlignment="1" applyProtection="1">
      <alignment wrapText="1"/>
      <protection locked="0"/>
    </xf>
    <xf numFmtId="168" fontId="12" fillId="2" borderId="8" xfId="14" applyNumberFormat="1" applyFont="1" applyFill="1" applyBorder="1" applyAlignment="1" applyProtection="1">
      <alignment vertical="top" wrapText="1"/>
      <protection locked="0"/>
    </xf>
    <xf numFmtId="0" fontId="11" fillId="2" borderId="27" xfId="14" applyFont="1" applyFill="1" applyBorder="1" applyAlignment="1" applyProtection="1">
      <alignment horizontal="center" vertical="center"/>
    </xf>
    <xf numFmtId="0" fontId="16" fillId="0" borderId="0" xfId="13" applyFont="1" applyFill="1" applyAlignment="1">
      <alignment vertical="center"/>
    </xf>
    <xf numFmtId="0" fontId="10" fillId="0" borderId="0" xfId="13" applyFont="1" applyFill="1" applyAlignment="1">
      <alignment vertical="center"/>
    </xf>
    <xf numFmtId="0" fontId="12" fillId="0" borderId="0" xfId="13" applyFont="1" applyAlignment="1">
      <alignment vertical="center"/>
    </xf>
    <xf numFmtId="4" fontId="12" fillId="0" borderId="0" xfId="13" applyNumberFormat="1" applyFont="1" applyAlignment="1">
      <alignment vertical="center"/>
    </xf>
    <xf numFmtId="0" fontId="11" fillId="0" borderId="0" xfId="13" applyFont="1" applyAlignment="1">
      <alignment horizontal="center" vertical="center"/>
    </xf>
    <xf numFmtId="0" fontId="16" fillId="0" borderId="0" xfId="13" applyFont="1" applyAlignment="1">
      <alignment vertical="center"/>
    </xf>
    <xf numFmtId="0" fontId="10" fillId="0" borderId="0" xfId="13" applyFont="1" applyAlignment="1">
      <alignment vertical="center"/>
    </xf>
    <xf numFmtId="0" fontId="10" fillId="0" borderId="0" xfId="13" applyFont="1" applyAlignment="1" applyProtection="1">
      <alignment vertical="center"/>
      <protection locked="0"/>
    </xf>
    <xf numFmtId="4" fontId="12" fillId="0" borderId="0" xfId="13" applyNumberFormat="1" applyFont="1" applyAlignment="1" applyProtection="1">
      <alignment vertical="center"/>
      <protection locked="0"/>
    </xf>
    <xf numFmtId="0" fontId="12" fillId="0" borderId="0" xfId="13" applyFont="1" applyAlignment="1">
      <alignment horizontal="center" vertical="center"/>
    </xf>
    <xf numFmtId="0" fontId="12" fillId="0" borderId="6" xfId="13" applyFont="1" applyBorder="1" applyAlignment="1">
      <alignment horizontal="center" vertical="center"/>
    </xf>
    <xf numFmtId="10" fontId="12" fillId="0" borderId="7" xfId="13" applyNumberFormat="1" applyFont="1" applyBorder="1" applyAlignment="1" applyProtection="1">
      <alignment horizontal="right" vertical="center"/>
      <protection locked="0"/>
    </xf>
    <xf numFmtId="10" fontId="12" fillId="0" borderId="8" xfId="13" applyNumberFormat="1" applyFont="1" applyBorder="1" applyAlignment="1" applyProtection="1">
      <alignment horizontal="right" vertical="center"/>
      <protection locked="0"/>
    </xf>
    <xf numFmtId="0" fontId="12" fillId="0" borderId="9" xfId="13" applyFont="1" applyBorder="1" applyAlignment="1">
      <alignment horizontal="center" vertical="center"/>
    </xf>
    <xf numFmtId="4" fontId="14" fillId="0" borderId="10" xfId="13" applyNumberFormat="1" applyFont="1" applyBorder="1" applyAlignment="1" applyProtection="1">
      <alignment horizontal="right" vertical="center"/>
      <protection locked="0"/>
    </xf>
    <xf numFmtId="4" fontId="14" fillId="0" borderId="11" xfId="13" applyNumberFormat="1" applyFont="1" applyBorder="1" applyAlignment="1" applyProtection="1">
      <alignment horizontal="right" vertical="center"/>
      <protection locked="0"/>
    </xf>
    <xf numFmtId="4" fontId="14" fillId="0" borderId="10" xfId="13" applyNumberFormat="1" applyFont="1" applyFill="1" applyBorder="1" applyAlignment="1" applyProtection="1">
      <alignment horizontal="right" vertical="center"/>
      <protection locked="0"/>
    </xf>
    <xf numFmtId="0" fontId="12" fillId="0" borderId="10" xfId="13" applyFont="1" applyBorder="1" applyAlignment="1">
      <alignment vertical="center"/>
    </xf>
    <xf numFmtId="0" fontId="12" fillId="0" borderId="10" xfId="13" applyFont="1" applyBorder="1" applyAlignment="1" applyProtection="1">
      <alignment vertical="center"/>
      <protection locked="0"/>
    </xf>
    <xf numFmtId="0" fontId="12" fillId="0" borderId="12" xfId="13" applyFont="1" applyBorder="1" applyAlignment="1">
      <alignment horizontal="center" vertical="center"/>
    </xf>
    <xf numFmtId="4" fontId="14" fillId="0" borderId="4" xfId="13" applyNumberFormat="1" applyFont="1" applyBorder="1" applyAlignment="1" applyProtection="1">
      <alignment horizontal="right" vertical="center"/>
      <protection locked="0"/>
    </xf>
    <xf numFmtId="4" fontId="14" fillId="0" borderId="4" xfId="13" applyNumberFormat="1" applyFont="1" applyFill="1" applyBorder="1" applyAlignment="1" applyProtection="1">
      <alignment horizontal="right" vertical="center"/>
      <protection locked="0"/>
    </xf>
    <xf numFmtId="4" fontId="14" fillId="0" borderId="5" xfId="13" applyNumberFormat="1" applyFont="1" applyBorder="1" applyAlignment="1" applyProtection="1">
      <alignment horizontal="right" vertical="center"/>
      <protection locked="0"/>
    </xf>
    <xf numFmtId="0" fontId="12" fillId="0" borderId="0" xfId="13" applyFont="1" applyFill="1" applyAlignment="1">
      <alignment vertical="center"/>
    </xf>
    <xf numFmtId="0" fontId="12" fillId="0" borderId="0" xfId="13" applyFont="1" applyFill="1" applyAlignment="1" applyProtection="1">
      <alignment vertical="center"/>
      <protection locked="0"/>
    </xf>
    <xf numFmtId="4" fontId="14" fillId="0" borderId="7" xfId="13" applyNumberFormat="1" applyFont="1" applyBorder="1" applyAlignment="1" applyProtection="1">
      <alignment vertical="center"/>
      <protection locked="0"/>
    </xf>
    <xf numFmtId="4" fontId="14" fillId="0" borderId="10" xfId="13" applyNumberFormat="1" applyFont="1" applyBorder="1" applyAlignment="1" applyProtection="1">
      <alignment vertical="center"/>
      <protection locked="0"/>
    </xf>
    <xf numFmtId="4" fontId="14" fillId="0" borderId="11" xfId="13" applyNumberFormat="1" applyFont="1" applyBorder="1" applyAlignment="1" applyProtection="1">
      <alignment vertical="center"/>
      <protection locked="0"/>
    </xf>
    <xf numFmtId="0" fontId="11" fillId="0" borderId="0" xfId="13" applyFont="1" applyAlignment="1">
      <alignment vertical="center"/>
    </xf>
    <xf numFmtId="0" fontId="11" fillId="0" borderId="0" xfId="13" applyFont="1" applyAlignment="1" applyProtection="1">
      <alignment vertical="center"/>
      <protection locked="0"/>
    </xf>
    <xf numFmtId="0" fontId="12" fillId="0" borderId="23" xfId="13" applyFont="1" applyBorder="1" applyAlignment="1">
      <alignment horizontal="center" vertical="center"/>
    </xf>
    <xf numFmtId="4" fontId="14" fillId="0" borderId="24" xfId="13" applyNumberFormat="1" applyFont="1" applyBorder="1" applyAlignment="1" applyProtection="1">
      <alignment horizontal="right" vertical="center"/>
      <protection locked="0"/>
    </xf>
    <xf numFmtId="0" fontId="12" fillId="0" borderId="0" xfId="13" applyFont="1" applyFill="1" applyBorder="1" applyAlignment="1">
      <alignment horizontal="center" vertical="center"/>
    </xf>
    <xf numFmtId="0" fontId="11" fillId="0" borderId="0" xfId="13" applyFont="1" applyFill="1" applyBorder="1" applyAlignment="1">
      <alignment horizontal="left" vertical="center"/>
    </xf>
    <xf numFmtId="0" fontId="18" fillId="0" borderId="0" xfId="13" applyFont="1" applyAlignment="1" applyProtection="1">
      <alignment vertical="center"/>
      <protection locked="0"/>
    </xf>
    <xf numFmtId="0" fontId="10" fillId="0" borderId="0" xfId="0" applyFont="1" applyBorder="1" applyAlignment="1" applyProtection="1">
      <alignment vertical="center"/>
      <protection locked="0"/>
    </xf>
    <xf numFmtId="0" fontId="10" fillId="0" borderId="0" xfId="13" applyFont="1" applyBorder="1" applyAlignment="1" applyProtection="1">
      <alignment vertical="center"/>
      <protection locked="0"/>
    </xf>
    <xf numFmtId="0" fontId="10" fillId="0" borderId="0" xfId="13" applyFont="1" applyAlignment="1" applyProtection="1">
      <alignment horizontal="center" vertical="center"/>
      <protection locked="0"/>
    </xf>
    <xf numFmtId="0" fontId="12" fillId="0" borderId="0" xfId="13" applyFont="1" applyAlignment="1" applyProtection="1">
      <alignment horizontal="center" vertical="center"/>
      <protection locked="0"/>
    </xf>
    <xf numFmtId="0" fontId="12" fillId="0" borderId="0" xfId="14" applyFont="1" applyBorder="1" applyAlignment="1" applyProtection="1">
      <alignment horizontal="center" wrapText="1"/>
      <protection hidden="1"/>
    </xf>
    <xf numFmtId="0" fontId="12" fillId="0" borderId="0" xfId="14" applyFont="1" applyBorder="1" applyAlignment="1" applyProtection="1">
      <alignment vertical="center"/>
      <protection hidden="1"/>
    </xf>
    <xf numFmtId="0" fontId="15" fillId="0" borderId="0" xfId="13" applyFont="1" applyAlignment="1">
      <alignment horizontal="center" vertical="center"/>
    </xf>
    <xf numFmtId="49" fontId="15" fillId="0" borderId="0" xfId="14" applyNumberFormat="1" applyFont="1" applyFill="1" applyBorder="1" applyAlignment="1" applyProtection="1">
      <alignment horizontal="right" vertical="center"/>
      <protection hidden="1"/>
    </xf>
    <xf numFmtId="4" fontId="14" fillId="2" borderId="10" xfId="13" applyNumberFormat="1" applyFont="1" applyFill="1" applyBorder="1" applyAlignment="1" applyProtection="1">
      <alignment horizontal="right" vertical="center"/>
      <protection locked="0"/>
    </xf>
    <xf numFmtId="4" fontId="14" fillId="2" borderId="11" xfId="13" applyNumberFormat="1" applyFont="1" applyFill="1" applyBorder="1" applyAlignment="1" applyProtection="1">
      <alignment horizontal="right" vertical="center"/>
      <protection locked="0"/>
    </xf>
    <xf numFmtId="4" fontId="14" fillId="2" borderId="4" xfId="13" applyNumberFormat="1" applyFont="1" applyFill="1" applyBorder="1" applyAlignment="1" applyProtection="1">
      <alignment horizontal="right" vertical="center"/>
      <protection locked="0"/>
    </xf>
    <xf numFmtId="0" fontId="12" fillId="2" borderId="13" xfId="13" applyFont="1" applyFill="1" applyBorder="1" applyAlignment="1">
      <alignment horizontal="center" vertical="center"/>
    </xf>
    <xf numFmtId="4" fontId="14" fillId="2" borderId="16" xfId="13" applyNumberFormat="1" applyFont="1" applyFill="1" applyBorder="1" applyAlignment="1" applyProtection="1">
      <alignment vertical="center"/>
      <protection locked="0"/>
    </xf>
    <xf numFmtId="4" fontId="14" fillId="2" borderId="17" xfId="13" applyNumberFormat="1" applyFont="1" applyFill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13" applyFont="1" applyProtection="1"/>
    <xf numFmtId="0" fontId="11" fillId="0" borderId="0" xfId="13" applyFont="1" applyAlignment="1">
      <alignment vertical="center" wrapText="1"/>
    </xf>
    <xf numFmtId="0" fontId="12" fillId="0" borderId="0" xfId="13" applyFont="1" applyAlignment="1">
      <alignment horizontal="right"/>
    </xf>
    <xf numFmtId="0" fontId="12" fillId="0" borderId="14" xfId="13" applyFont="1" applyFill="1" applyBorder="1" applyAlignment="1">
      <alignment horizontal="center" vertical="center"/>
    </xf>
    <xf numFmtId="0" fontId="12" fillId="0" borderId="9" xfId="13" applyFont="1" applyFill="1" applyBorder="1" applyAlignment="1">
      <alignment horizontal="center" vertical="center"/>
    </xf>
    <xf numFmtId="4" fontId="12" fillId="0" borderId="10" xfId="13" applyNumberFormat="1" applyFont="1" applyFill="1" applyBorder="1" applyAlignment="1" applyProtection="1">
      <alignment horizontal="right" vertical="center"/>
      <protection locked="0"/>
    </xf>
    <xf numFmtId="4" fontId="12" fillId="0" borderId="11" xfId="13" applyNumberFormat="1" applyFont="1" applyFill="1" applyBorder="1" applyAlignment="1" applyProtection="1">
      <alignment horizontal="right" vertical="center"/>
      <protection locked="0"/>
    </xf>
    <xf numFmtId="0" fontId="12" fillId="0" borderId="15" xfId="13" applyFont="1" applyFill="1" applyBorder="1" applyAlignment="1">
      <alignment horizontal="center" vertical="center"/>
    </xf>
    <xf numFmtId="0" fontId="12" fillId="0" borderId="0" xfId="13" applyFont="1" applyFill="1" applyBorder="1" applyAlignment="1">
      <alignment horizontal="left" vertical="center"/>
    </xf>
    <xf numFmtId="0" fontId="11" fillId="0" borderId="0" xfId="13" applyFont="1" applyAlignment="1" applyProtection="1">
      <alignment vertical="center" wrapText="1"/>
      <protection locked="0"/>
    </xf>
    <xf numFmtId="4" fontId="12" fillId="0" borderId="2" xfId="13" applyNumberFormat="1" applyFont="1" applyFill="1" applyBorder="1" applyAlignment="1" applyProtection="1">
      <alignment horizontal="right" vertical="center" wrapText="1"/>
      <protection locked="0"/>
    </xf>
    <xf numFmtId="4" fontId="12" fillId="0" borderId="3" xfId="13" applyNumberFormat="1" applyFont="1" applyFill="1" applyBorder="1" applyAlignment="1" applyProtection="1">
      <alignment horizontal="right" vertical="center" wrapText="1"/>
      <protection locked="0"/>
    </xf>
    <xf numFmtId="4" fontId="12" fillId="0" borderId="10" xfId="13" applyNumberFormat="1" applyFont="1" applyFill="1" applyBorder="1" applyAlignment="1" applyProtection="1">
      <alignment horizontal="right" vertical="center" wrapText="1"/>
      <protection locked="0"/>
    </xf>
    <xf numFmtId="4" fontId="12" fillId="0" borderId="11" xfId="13" applyNumberFormat="1" applyFont="1" applyFill="1" applyBorder="1" applyAlignment="1" applyProtection="1">
      <alignment horizontal="right" vertical="center" wrapText="1"/>
      <protection locked="0"/>
    </xf>
    <xf numFmtId="4" fontId="12" fillId="0" borderId="18" xfId="13" applyNumberFormat="1" applyFont="1" applyFill="1" applyBorder="1" applyAlignment="1" applyProtection="1">
      <alignment horizontal="right" vertical="center"/>
      <protection locked="0"/>
    </xf>
    <xf numFmtId="4" fontId="12" fillId="0" borderId="19" xfId="13" applyNumberFormat="1" applyFont="1" applyFill="1" applyBorder="1" applyAlignment="1" applyProtection="1">
      <alignment horizontal="right" vertical="center"/>
      <protection locked="0"/>
    </xf>
    <xf numFmtId="4" fontId="12" fillId="0" borderId="7" xfId="13" applyNumberFormat="1" applyFont="1" applyBorder="1" applyAlignment="1" applyProtection="1">
      <alignment horizontal="right" vertical="center"/>
      <protection locked="0"/>
    </xf>
    <xf numFmtId="4" fontId="12" fillId="0" borderId="8" xfId="13" applyNumberFormat="1" applyFont="1" applyBorder="1" applyAlignment="1" applyProtection="1">
      <alignment horizontal="right" vertical="center"/>
      <protection locked="0"/>
    </xf>
    <xf numFmtId="4" fontId="12" fillId="0" borderId="10" xfId="13" applyNumberFormat="1" applyFont="1" applyBorder="1" applyAlignment="1" applyProtection="1">
      <alignment horizontal="right" vertical="center"/>
      <protection locked="0"/>
    </xf>
    <xf numFmtId="4" fontId="12" fillId="0" borderId="11" xfId="13" applyNumberFormat="1" applyFont="1" applyBorder="1" applyAlignment="1" applyProtection="1">
      <alignment horizontal="right" vertical="center"/>
      <protection locked="0"/>
    </xf>
    <xf numFmtId="0" fontId="12" fillId="0" borderId="15" xfId="13" applyFont="1" applyBorder="1" applyAlignment="1">
      <alignment horizontal="center" vertical="center"/>
    </xf>
    <xf numFmtId="2" fontId="12" fillId="0" borderId="18" xfId="13" applyNumberFormat="1" applyFont="1" applyBorder="1" applyAlignment="1" applyProtection="1">
      <alignment horizontal="right" vertical="center"/>
      <protection locked="0"/>
    </xf>
    <xf numFmtId="2" fontId="12" fillId="0" borderId="19" xfId="13" applyNumberFormat="1" applyFont="1" applyBorder="1" applyAlignment="1" applyProtection="1">
      <alignment horizontal="right" vertical="center"/>
      <protection locked="0"/>
    </xf>
    <xf numFmtId="0" fontId="12" fillId="0" borderId="13" xfId="13" applyFont="1" applyBorder="1" applyAlignment="1">
      <alignment horizontal="center" vertical="center"/>
    </xf>
    <xf numFmtId="4" fontId="11" fillId="0" borderId="16" xfId="13" applyNumberFormat="1" applyFont="1" applyBorder="1" applyAlignment="1" applyProtection="1">
      <alignment horizontal="right" vertical="center"/>
      <protection locked="0"/>
    </xf>
    <xf numFmtId="4" fontId="11" fillId="0" borderId="17" xfId="13" applyNumberFormat="1" applyFont="1" applyBorder="1" applyAlignment="1" applyProtection="1">
      <alignment horizontal="right" vertical="center"/>
      <protection locked="0"/>
    </xf>
    <xf numFmtId="0" fontId="12" fillId="0" borderId="0" xfId="0" applyFont="1" applyAlignment="1" applyProtection="1">
      <alignment vertical="top"/>
      <protection locked="0"/>
    </xf>
    <xf numFmtId="0" fontId="12" fillId="0" borderId="0" xfId="13" applyFont="1" applyAlignment="1" applyProtection="1">
      <alignment horizontal="left" vertical="center"/>
      <protection locked="0"/>
    </xf>
    <xf numFmtId="0" fontId="15" fillId="0" borderId="0" xfId="13" applyFont="1" applyAlignment="1">
      <alignment horizontal="right"/>
    </xf>
    <xf numFmtId="4" fontId="11" fillId="2" borderId="16" xfId="13" applyNumberFormat="1" applyFont="1" applyFill="1" applyBorder="1" applyAlignment="1" applyProtection="1">
      <alignment horizontal="right" vertical="center"/>
      <protection locked="0"/>
    </xf>
    <xf numFmtId="4" fontId="11" fillId="2" borderId="17" xfId="13" applyNumberFormat="1" applyFont="1" applyFill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0" xfId="13" applyFont="1"/>
    <xf numFmtId="0" fontId="12" fillId="0" borderId="0" xfId="13" applyFont="1" applyAlignment="1" applyProtection="1">
      <alignment horizontal="center" vertical="center"/>
    </xf>
    <xf numFmtId="0" fontId="12" fillId="0" borderId="0" xfId="13" applyFont="1" applyAlignment="1" applyProtection="1">
      <alignment vertical="center"/>
    </xf>
    <xf numFmtId="3" fontId="11" fillId="0" borderId="0" xfId="13" applyNumberFormat="1" applyFont="1" applyFill="1" applyAlignment="1">
      <alignment horizontal="center" vertical="center"/>
    </xf>
    <xf numFmtId="0" fontId="11" fillId="0" borderId="0" xfId="13" applyFont="1" applyFill="1" applyAlignment="1">
      <alignment horizontal="left" vertical="center"/>
    </xf>
    <xf numFmtId="3" fontId="12" fillId="0" borderId="0" xfId="13" applyNumberFormat="1" applyFont="1" applyFill="1" applyAlignment="1">
      <alignment vertical="center"/>
    </xf>
    <xf numFmtId="0" fontId="11" fillId="0" borderId="0" xfId="13" applyFont="1" applyFill="1" applyAlignment="1" applyProtection="1">
      <alignment horizontal="left" vertical="center"/>
      <protection locked="0"/>
    </xf>
    <xf numFmtId="3" fontId="12" fillId="0" borderId="0" xfId="13" applyNumberFormat="1" applyFont="1" applyFill="1" applyAlignment="1" applyProtection="1">
      <alignment vertical="center"/>
      <protection locked="0"/>
    </xf>
    <xf numFmtId="0" fontId="12" fillId="0" borderId="0" xfId="13" applyFont="1" applyFill="1" applyAlignment="1">
      <alignment horizontal="center" vertical="center"/>
    </xf>
    <xf numFmtId="3" fontId="12" fillId="0" borderId="0" xfId="13" applyNumberFormat="1" applyFont="1" applyFill="1" applyAlignment="1">
      <alignment horizontal="right" vertical="center"/>
    </xf>
    <xf numFmtId="3" fontId="15" fillId="0" borderId="0" xfId="13" applyNumberFormat="1" applyFont="1" applyFill="1" applyAlignment="1">
      <alignment horizontal="right" vertical="center"/>
    </xf>
    <xf numFmtId="4" fontId="11" fillId="0" borderId="0" xfId="13" applyNumberFormat="1" applyFont="1" applyFill="1" applyBorder="1" applyAlignment="1">
      <alignment vertical="center" wrapText="1"/>
    </xf>
    <xf numFmtId="4" fontId="11" fillId="0" borderId="0" xfId="13" applyNumberFormat="1" applyFont="1" applyFill="1" applyBorder="1" applyAlignment="1" applyProtection="1">
      <alignment horizontal="right" vertical="center"/>
      <protection locked="0"/>
    </xf>
    <xf numFmtId="0" fontId="12" fillId="0" borderId="0" xfId="13" applyFont="1" applyFill="1" applyAlignment="1" applyProtection="1">
      <alignment horizontal="center" vertical="center"/>
      <protection locked="0"/>
    </xf>
    <xf numFmtId="0" fontId="12" fillId="0" borderId="0" xfId="13" applyFont="1" applyAlignment="1" applyProtection="1">
      <alignment horizontal="center"/>
      <protection locked="0"/>
    </xf>
    <xf numFmtId="0" fontId="15" fillId="0" borderId="0" xfId="13" applyFont="1" applyAlignment="1">
      <alignment horizontal="right" vertical="center"/>
    </xf>
    <xf numFmtId="0" fontId="12" fillId="0" borderId="0" xfId="13" applyFont="1" applyAlignment="1" applyProtection="1">
      <protection locked="0"/>
    </xf>
    <xf numFmtId="0" fontId="12" fillId="0" borderId="0" xfId="0" applyFont="1" applyBorder="1" applyAlignment="1" applyProtection="1">
      <alignment vertical="center"/>
    </xf>
    <xf numFmtId="0" fontId="17" fillId="0" borderId="0" xfId="13" applyFont="1" applyAlignment="1">
      <alignment vertical="center" wrapText="1"/>
    </xf>
    <xf numFmtId="0" fontId="17" fillId="0" borderId="0" xfId="13" applyFont="1" applyAlignment="1" applyProtection="1">
      <alignment vertical="center" wrapText="1"/>
      <protection locked="0"/>
    </xf>
    <xf numFmtId="3" fontId="12" fillId="0" borderId="6" xfId="13" applyNumberFormat="1" applyFont="1" applyBorder="1" applyAlignment="1">
      <alignment horizontal="center" vertical="center"/>
    </xf>
    <xf numFmtId="3" fontId="12" fillId="0" borderId="7" xfId="13" applyNumberFormat="1" applyFont="1" applyBorder="1" applyAlignment="1">
      <alignment horizontal="left" vertical="center"/>
    </xf>
    <xf numFmtId="3" fontId="12" fillId="0" borderId="10" xfId="13" applyNumberFormat="1" applyFont="1" applyFill="1" applyBorder="1" applyAlignment="1">
      <alignment horizontal="left" vertical="center"/>
    </xf>
    <xf numFmtId="3" fontId="12" fillId="0" borderId="10" xfId="13" applyNumberFormat="1" applyFont="1" applyFill="1" applyBorder="1" applyAlignment="1">
      <alignment horizontal="left" vertical="center" wrapText="1"/>
    </xf>
    <xf numFmtId="0" fontId="11" fillId="0" borderId="0" xfId="13" applyFont="1" applyProtection="1">
      <protection locked="0"/>
    </xf>
    <xf numFmtId="0" fontId="11" fillId="0" borderId="0" xfId="13" applyFont="1" applyProtection="1"/>
    <xf numFmtId="0" fontId="12" fillId="0" borderId="0" xfId="13" applyFont="1" applyFill="1" applyBorder="1" applyAlignment="1">
      <alignment horizontal="center" vertical="center" wrapText="1"/>
    </xf>
    <xf numFmtId="0" fontId="12" fillId="0" borderId="0" xfId="13" applyFont="1" applyFill="1" applyBorder="1" applyAlignment="1">
      <alignment horizontal="left" vertical="center" wrapText="1"/>
    </xf>
    <xf numFmtId="4" fontId="12" fillId="0" borderId="0" xfId="13" applyNumberFormat="1" applyFont="1" applyFill="1" applyBorder="1" applyAlignment="1">
      <alignment horizontal="right" vertical="center"/>
    </xf>
    <xf numFmtId="3" fontId="12" fillId="0" borderId="0" xfId="13" applyNumberFormat="1" applyFont="1" applyFill="1" applyBorder="1" applyAlignment="1">
      <alignment horizontal="right" vertical="center"/>
    </xf>
    <xf numFmtId="0" fontId="12" fillId="0" borderId="0" xfId="14" applyFont="1" applyBorder="1" applyAlignment="1" applyProtection="1">
      <alignment horizontal="center"/>
      <protection locked="0"/>
    </xf>
    <xf numFmtId="0" fontId="20" fillId="0" borderId="0" xfId="14" applyFont="1" applyAlignment="1" applyProtection="1">
      <alignment horizontal="right"/>
      <protection hidden="1"/>
    </xf>
    <xf numFmtId="0" fontId="14" fillId="0" borderId="29" xfId="14" applyFont="1" applyBorder="1" applyAlignment="1" applyProtection="1">
      <alignment horizontal="center" wrapText="1"/>
      <protection hidden="1"/>
    </xf>
    <xf numFmtId="49" fontId="14" fillId="0" borderId="31" xfId="14" applyNumberFormat="1" applyFont="1" applyFill="1" applyBorder="1" applyAlignment="1" applyProtection="1">
      <alignment horizontal="right" vertical="center"/>
      <protection hidden="1"/>
    </xf>
    <xf numFmtId="0" fontId="12" fillId="0" borderId="14" xfId="14" applyFont="1" applyBorder="1" applyAlignment="1" applyProtection="1">
      <alignment horizontal="center"/>
      <protection hidden="1"/>
    </xf>
    <xf numFmtId="0" fontId="12" fillId="0" borderId="2" xfId="14" applyFont="1" applyBorder="1" applyProtection="1">
      <protection hidden="1"/>
    </xf>
    <xf numFmtId="168" fontId="12" fillId="0" borderId="3" xfId="14" applyNumberFormat="1" applyFont="1" applyBorder="1" applyAlignment="1" applyProtection="1">
      <protection hidden="1"/>
    </xf>
    <xf numFmtId="0" fontId="12" fillId="0" borderId="9" xfId="14" applyFont="1" applyBorder="1" applyAlignment="1" applyProtection="1">
      <alignment horizontal="center"/>
      <protection hidden="1"/>
    </xf>
    <xf numFmtId="0" fontId="12" fillId="0" borderId="10" xfId="14" applyFont="1" applyBorder="1" applyProtection="1">
      <protection hidden="1"/>
    </xf>
    <xf numFmtId="0" fontId="21" fillId="0" borderId="0" xfId="14" applyFont="1" applyProtection="1">
      <protection locked="0"/>
    </xf>
    <xf numFmtId="0" fontId="12" fillId="0" borderId="32" xfId="14" applyFont="1" applyFill="1" applyBorder="1" applyAlignment="1" applyProtection="1">
      <alignment horizontal="center"/>
      <protection hidden="1"/>
    </xf>
    <xf numFmtId="0" fontId="12" fillId="0" borderId="33" xfId="14" applyFont="1" applyFill="1" applyBorder="1" applyProtection="1">
      <protection hidden="1"/>
    </xf>
    <xf numFmtId="168" fontId="11" fillId="0" borderId="11" xfId="14" applyNumberFormat="1" applyFont="1" applyFill="1" applyBorder="1" applyAlignment="1" applyProtection="1">
      <protection hidden="1"/>
    </xf>
    <xf numFmtId="0" fontId="12" fillId="0" borderId="0" xfId="14" applyFont="1" applyFill="1" applyProtection="1">
      <protection locked="0"/>
    </xf>
    <xf numFmtId="0" fontId="12" fillId="0" borderId="0" xfId="14" applyFont="1" applyFill="1" applyProtection="1"/>
    <xf numFmtId="0" fontId="12" fillId="0" borderId="34" xfId="14" applyFont="1" applyFill="1" applyBorder="1" applyAlignment="1" applyProtection="1">
      <alignment horizontal="center"/>
      <protection hidden="1"/>
    </xf>
    <xf numFmtId="0" fontId="12" fillId="0" borderId="7" xfId="14" applyFont="1" applyFill="1" applyBorder="1" applyProtection="1">
      <protection hidden="1"/>
    </xf>
    <xf numFmtId="168" fontId="11" fillId="0" borderId="8" xfId="14" applyNumberFormat="1" applyFont="1" applyFill="1" applyBorder="1" applyAlignment="1" applyProtection="1">
      <protection hidden="1"/>
    </xf>
    <xf numFmtId="3" fontId="12" fillId="0" borderId="15" xfId="13" applyNumberFormat="1" applyFont="1" applyFill="1" applyBorder="1" applyAlignment="1">
      <alignment horizontal="center" vertical="center"/>
    </xf>
    <xf numFmtId="1" fontId="12" fillId="0" borderId="18" xfId="13" applyNumberFormat="1" applyFont="1" applyFill="1" applyBorder="1" applyAlignment="1">
      <alignment horizontal="left" vertical="center" wrapText="1"/>
    </xf>
    <xf numFmtId="1" fontId="12" fillId="0" borderId="9" xfId="13" applyNumberFormat="1" applyFont="1" applyFill="1" applyBorder="1" applyAlignment="1">
      <alignment horizontal="center" vertical="center"/>
    </xf>
    <xf numFmtId="1" fontId="12" fillId="0" borderId="10" xfId="13" applyNumberFormat="1" applyFont="1" applyFill="1" applyBorder="1" applyAlignment="1">
      <alignment horizontal="left" vertical="center" wrapText="1"/>
    </xf>
    <xf numFmtId="0" fontId="16" fillId="0" borderId="0" xfId="13" applyFont="1" applyAlignment="1">
      <alignment vertical="center" wrapText="1"/>
    </xf>
    <xf numFmtId="0" fontId="12" fillId="0" borderId="7" xfId="14" applyFont="1" applyBorder="1" applyAlignment="1">
      <alignment vertical="center" wrapText="1"/>
    </xf>
    <xf numFmtId="0" fontId="12" fillId="0" borderId="10" xfId="14" applyFont="1" applyBorder="1" applyAlignment="1">
      <alignment vertical="center" wrapText="1"/>
    </xf>
    <xf numFmtId="0" fontId="12" fillId="0" borderId="18" xfId="14" applyFont="1" applyBorder="1" applyAlignment="1">
      <alignment vertical="center" wrapText="1"/>
    </xf>
    <xf numFmtId="0" fontId="12" fillId="0" borderId="10" xfId="14" applyFont="1" applyBorder="1" applyAlignment="1" applyProtection="1">
      <alignment vertical="center" wrapText="1"/>
      <protection hidden="1"/>
    </xf>
    <xf numFmtId="0" fontId="12" fillId="0" borderId="25" xfId="14" applyFont="1" applyBorder="1" applyAlignment="1">
      <alignment vertical="center" wrapText="1"/>
    </xf>
    <xf numFmtId="0" fontId="12" fillId="0" borderId="7" xfId="14" applyNumberFormat="1" applyFont="1" applyBorder="1" applyAlignment="1">
      <alignment vertical="center" wrapText="1"/>
    </xf>
    <xf numFmtId="0" fontId="11" fillId="2" borderId="7" xfId="14" applyFont="1" applyFill="1" applyBorder="1" applyAlignment="1">
      <alignment vertical="center" wrapText="1"/>
    </xf>
    <xf numFmtId="0" fontId="11" fillId="2" borderId="7" xfId="14" applyNumberFormat="1" applyFont="1" applyFill="1" applyBorder="1" applyAlignment="1">
      <alignment vertical="center" wrapText="1"/>
    </xf>
    <xf numFmtId="0" fontId="11" fillId="0" borderId="30" xfId="14" applyFont="1" applyBorder="1" applyAlignment="1" applyProtection="1">
      <alignment vertical="center"/>
      <protection hidden="1"/>
    </xf>
    <xf numFmtId="49" fontId="11" fillId="0" borderId="31" xfId="14" applyNumberFormat="1" applyFont="1" applyFill="1" applyBorder="1" applyAlignment="1" applyProtection="1">
      <alignment horizontal="center" vertical="center"/>
      <protection hidden="1"/>
    </xf>
    <xf numFmtId="168" fontId="11" fillId="0" borderId="17" xfId="14" applyNumberFormat="1" applyFont="1" applyFill="1" applyBorder="1" applyAlignment="1" applyProtection="1">
      <alignment horizontal="center" vertical="center"/>
      <protection hidden="1"/>
    </xf>
    <xf numFmtId="0" fontId="12" fillId="0" borderId="0" xfId="12" applyNumberFormat="1" applyFont="1" applyFill="1" applyBorder="1" applyAlignment="1" applyProtection="1">
      <alignment vertical="center"/>
    </xf>
    <xf numFmtId="49" fontId="12" fillId="0" borderId="0" xfId="12" applyNumberFormat="1" applyFont="1" applyFill="1" applyBorder="1" applyAlignment="1" applyProtection="1">
      <alignment vertical="center"/>
    </xf>
    <xf numFmtId="0" fontId="11" fillId="0" borderId="0" xfId="12" applyFont="1" applyFill="1" applyAlignment="1" applyProtection="1">
      <alignment horizontal="right" vertical="center"/>
    </xf>
    <xf numFmtId="0" fontId="12" fillId="0" borderId="0" xfId="12" applyFont="1" applyAlignment="1"/>
    <xf numFmtId="0" fontId="12" fillId="0" borderId="0" xfId="12" applyFont="1" applyAlignment="1" applyProtection="1">
      <protection locked="0"/>
    </xf>
    <xf numFmtId="0" fontId="12" fillId="0" borderId="0" xfId="12" applyFont="1" applyFill="1" applyAlignment="1" applyProtection="1">
      <alignment vertical="center"/>
    </xf>
    <xf numFmtId="0" fontId="12" fillId="0" borderId="0" xfId="12" applyFont="1" applyFill="1" applyAlignment="1">
      <alignment vertical="center"/>
    </xf>
    <xf numFmtId="0" fontId="11" fillId="0" borderId="0" xfId="12" applyFont="1" applyFill="1" applyBorder="1" applyAlignment="1">
      <alignment vertical="center"/>
    </xf>
    <xf numFmtId="0" fontId="12" fillId="0" borderId="0" xfId="12" applyFont="1" applyFill="1" applyAlignment="1" applyProtection="1">
      <alignment horizontal="left" vertical="center" wrapText="1"/>
    </xf>
    <xf numFmtId="0" fontId="11" fillId="0" borderId="0" xfId="12" applyFont="1" applyFill="1" applyAlignment="1" applyProtection="1">
      <alignment horizontal="center" vertical="center"/>
    </xf>
    <xf numFmtId="0" fontId="11" fillId="0" borderId="0" xfId="12" applyFont="1" applyFill="1" applyAlignment="1">
      <alignment horizontal="center" vertical="center"/>
    </xf>
    <xf numFmtId="0" fontId="11" fillId="0" borderId="0" xfId="12" applyFont="1" applyFill="1" applyAlignment="1" applyProtection="1">
      <alignment vertical="center"/>
    </xf>
    <xf numFmtId="0" fontId="15" fillId="0" borderId="0" xfId="12" applyFont="1" applyFill="1" applyAlignment="1" applyProtection="1">
      <alignment horizontal="right" vertical="center"/>
    </xf>
    <xf numFmtId="0" fontId="11" fillId="0" borderId="27" xfId="23" applyFont="1" applyFill="1" applyBorder="1" applyAlignment="1" applyProtection="1">
      <alignment horizontal="center" vertical="center" wrapText="1"/>
    </xf>
    <xf numFmtId="0" fontId="25" fillId="0" borderId="0" xfId="23" applyFont="1"/>
    <xf numFmtId="0" fontId="12" fillId="0" borderId="27" xfId="26" applyFont="1" applyFill="1" applyBorder="1"/>
    <xf numFmtId="0" fontId="12" fillId="0" borderId="27" xfId="27" applyNumberFormat="1" applyFont="1" applyBorder="1" applyAlignment="1" applyProtection="1">
      <alignment horizontal="right" vertical="center" wrapText="1"/>
      <protection locked="0"/>
    </xf>
    <xf numFmtId="14" fontId="12" fillId="0" borderId="27" xfId="26" applyNumberFormat="1" applyFont="1" applyFill="1" applyBorder="1"/>
    <xf numFmtId="0" fontId="26" fillId="0" borderId="0" xfId="23" applyFont="1"/>
    <xf numFmtId="0" fontId="12" fillId="0" borderId="0" xfId="23" applyFont="1"/>
    <xf numFmtId="0" fontId="27" fillId="0" borderId="0" xfId="23" applyFont="1" applyAlignment="1">
      <alignment horizontal="left" vertical="center"/>
    </xf>
    <xf numFmtId="0" fontId="28" fillId="0" borderId="0" xfId="23" applyFont="1" applyAlignment="1">
      <alignment vertical="center"/>
    </xf>
    <xf numFmtId="0" fontId="28" fillId="0" borderId="0" xfId="23" applyFont="1" applyAlignment="1">
      <alignment horizontal="center" wrapText="1"/>
    </xf>
    <xf numFmtId="0" fontId="26" fillId="0" borderId="0" xfId="23" applyFont="1" applyBorder="1"/>
    <xf numFmtId="0" fontId="27" fillId="0" borderId="0" xfId="23" applyFont="1" applyAlignment="1">
      <alignment horizontal="left"/>
    </xf>
    <xf numFmtId="0" fontId="28" fillId="0" borderId="0" xfId="23" applyFont="1"/>
    <xf numFmtId="0" fontId="27" fillId="0" borderId="0" xfId="23" applyFont="1"/>
    <xf numFmtId="0" fontId="26" fillId="0" borderId="0" xfId="23" applyFont="1" applyAlignment="1">
      <alignment horizontal="left"/>
    </xf>
    <xf numFmtId="0" fontId="26" fillId="0" borderId="0" xfId="23" applyFont="1" applyFill="1"/>
    <xf numFmtId="0" fontId="11" fillId="0" borderId="0" xfId="13" applyFont="1" applyAlignment="1">
      <alignment horizontal="right" vertical="center"/>
    </xf>
    <xf numFmtId="0" fontId="11" fillId="0" borderId="0" xfId="13" applyFont="1" applyAlignment="1">
      <alignment horizontal="right" vertical="center" wrapText="1"/>
    </xf>
    <xf numFmtId="3" fontId="11" fillId="0" borderId="0" xfId="13" applyNumberFormat="1" applyFont="1" applyFill="1" applyAlignment="1">
      <alignment horizontal="right" vertical="center"/>
    </xf>
    <xf numFmtId="0" fontId="11" fillId="0" borderId="0" xfId="12" applyFont="1" applyAlignment="1">
      <alignment horizontal="right"/>
    </xf>
    <xf numFmtId="0" fontId="14" fillId="0" borderId="27" xfId="27" applyFont="1" applyFill="1" applyBorder="1" applyAlignment="1" applyProtection="1">
      <alignment horizontal="center" vertical="center" wrapText="1"/>
    </xf>
    <xf numFmtId="0" fontId="14" fillId="0" borderId="27" xfId="27" quotePrefix="1" applyFont="1" applyFill="1" applyBorder="1" applyAlignment="1" applyProtection="1">
      <alignment horizontal="center" vertical="center" wrapText="1"/>
    </xf>
    <xf numFmtId="0" fontId="29" fillId="0" borderId="0" xfId="23" applyFont="1"/>
    <xf numFmtId="14" fontId="0" fillId="0" borderId="0" xfId="0" applyNumberFormat="1" applyAlignment="1"/>
    <xf numFmtId="0" fontId="0" fillId="0" borderId="0" xfId="0" applyAlignment="1">
      <alignment horizontal="left"/>
    </xf>
    <xf numFmtId="0" fontId="0" fillId="0" borderId="0" xfId="0" applyBorder="1" applyAlignment="1"/>
    <xf numFmtId="0" fontId="0" fillId="0" borderId="0" xfId="0" applyAlignment="1" applyProtection="1"/>
    <xf numFmtId="0" fontId="30" fillId="0" borderId="0" xfId="0" applyFont="1" applyAlignment="1" applyProtection="1"/>
    <xf numFmtId="0" fontId="30" fillId="0" borderId="0" xfId="28" applyFont="1" applyAlignment="1" applyProtection="1"/>
    <xf numFmtId="168" fontId="12" fillId="0" borderId="11" xfId="14" applyNumberFormat="1" applyFont="1" applyFill="1" applyBorder="1" applyAlignment="1" applyProtection="1">
      <protection locked="0"/>
    </xf>
    <xf numFmtId="168" fontId="12" fillId="0" borderId="19" xfId="14" applyNumberFormat="1" applyFont="1" applyFill="1" applyBorder="1" applyAlignment="1" applyProtection="1">
      <protection hidden="1"/>
    </xf>
    <xf numFmtId="0" fontId="11" fillId="2" borderId="6" xfId="14" applyFont="1" applyFill="1" applyBorder="1" applyAlignment="1">
      <alignment horizontal="center" vertical="center"/>
    </xf>
    <xf numFmtId="0" fontId="12" fillId="0" borderId="9" xfId="14" applyFont="1" applyBorder="1" applyAlignment="1">
      <alignment horizontal="center" vertical="center"/>
    </xf>
    <xf numFmtId="0" fontId="12" fillId="0" borderId="15" xfId="14" applyFont="1" applyBorder="1" applyAlignment="1">
      <alignment horizontal="center" vertical="center"/>
    </xf>
    <xf numFmtId="0" fontId="12" fillId="0" borderId="9" xfId="14" applyFont="1" applyBorder="1" applyAlignment="1" applyProtection="1">
      <alignment horizontal="center" vertical="center"/>
      <protection hidden="1"/>
    </xf>
    <xf numFmtId="49" fontId="12" fillId="0" borderId="9" xfId="14" applyNumberFormat="1" applyFont="1" applyBorder="1" applyAlignment="1">
      <alignment horizontal="center" vertical="center"/>
    </xf>
    <xf numFmtId="49" fontId="12" fillId="0" borderId="23" xfId="14" applyNumberFormat="1" applyFont="1" applyBorder="1" applyAlignment="1">
      <alignment horizontal="center" vertical="center"/>
    </xf>
    <xf numFmtId="0" fontId="11" fillId="0" borderId="29" xfId="14" applyFont="1" applyBorder="1" applyAlignment="1" applyProtection="1">
      <alignment horizontal="center" vertical="center" wrapText="1"/>
      <protection hidden="1"/>
    </xf>
    <xf numFmtId="0" fontId="12" fillId="0" borderId="6" xfId="14" applyFont="1" applyBorder="1" applyAlignment="1">
      <alignment horizontal="center" vertical="center"/>
    </xf>
    <xf numFmtId="0" fontId="12" fillId="0" borderId="47" xfId="14" applyFont="1" applyFill="1" applyBorder="1" applyAlignment="1" applyProtection="1">
      <alignment horizontal="center" vertical="center"/>
      <protection hidden="1"/>
    </xf>
    <xf numFmtId="0" fontId="12" fillId="0" borderId="45" xfId="14" applyFont="1" applyFill="1" applyBorder="1" applyAlignment="1" applyProtection="1">
      <alignment vertical="center" wrapText="1"/>
      <protection hidden="1"/>
    </xf>
    <xf numFmtId="168" fontId="11" fillId="0" borderId="44" xfId="14" applyNumberFormat="1" applyFont="1" applyFill="1" applyBorder="1" applyAlignment="1" applyProtection="1">
      <alignment vertical="center" wrapText="1"/>
      <protection hidden="1"/>
    </xf>
    <xf numFmtId="0" fontId="12" fillId="2" borderId="48" xfId="14" applyFont="1" applyFill="1" applyBorder="1" applyAlignment="1" applyProtection="1">
      <alignment horizontal="left"/>
      <protection hidden="1"/>
    </xf>
    <xf numFmtId="0" fontId="11" fillId="2" borderId="13" xfId="14" applyFont="1" applyFill="1" applyBorder="1" applyAlignment="1" applyProtection="1">
      <alignment horizontal="left" vertical="center"/>
      <protection hidden="1"/>
    </xf>
    <xf numFmtId="0" fontId="11" fillId="2" borderId="14" xfId="14" applyFont="1" applyFill="1" applyBorder="1" applyAlignment="1" applyProtection="1">
      <alignment horizontal="center" vertical="center"/>
      <protection hidden="1"/>
    </xf>
    <xf numFmtId="0" fontId="11" fillId="2" borderId="2" xfId="14" applyFont="1" applyFill="1" applyBorder="1" applyAlignment="1" applyProtection="1">
      <alignment vertical="center" wrapText="1"/>
      <protection hidden="1"/>
    </xf>
    <xf numFmtId="168" fontId="11" fillId="2" borderId="3" xfId="14" applyNumberFormat="1" applyFont="1" applyFill="1" applyBorder="1" applyAlignment="1" applyProtection="1">
      <alignment vertical="center"/>
      <protection hidden="1"/>
    </xf>
    <xf numFmtId="0" fontId="11" fillId="2" borderId="29" xfId="14" applyFont="1" applyFill="1" applyBorder="1" applyAlignment="1" applyProtection="1">
      <alignment horizontal="center" vertical="center"/>
      <protection hidden="1"/>
    </xf>
    <xf numFmtId="0" fontId="11" fillId="2" borderId="30" xfId="14" applyFont="1" applyFill="1" applyBorder="1" applyAlignment="1" applyProtection="1">
      <alignment vertical="center" wrapText="1"/>
      <protection hidden="1"/>
    </xf>
    <xf numFmtId="168" fontId="11" fillId="2" borderId="31" xfId="14" applyNumberFormat="1" applyFont="1" applyFill="1" applyBorder="1" applyAlignment="1" applyProtection="1">
      <alignment vertical="center"/>
      <protection hidden="1"/>
    </xf>
    <xf numFmtId="3" fontId="11" fillId="2" borderId="10" xfId="13" applyNumberFormat="1" applyFont="1" applyFill="1" applyBorder="1" applyAlignment="1">
      <alignment horizontal="left" vertical="center" wrapText="1"/>
    </xf>
    <xf numFmtId="4" fontId="11" fillId="2" borderId="10" xfId="13" applyNumberFormat="1" applyFont="1" applyFill="1" applyBorder="1" applyAlignment="1" applyProtection="1">
      <alignment horizontal="right" vertical="center" wrapText="1"/>
      <protection locked="0"/>
    </xf>
    <xf numFmtId="4" fontId="11" fillId="2" borderId="11" xfId="13" applyNumberFormat="1" applyFont="1" applyFill="1" applyBorder="1" applyAlignment="1" applyProtection="1">
      <alignment horizontal="right" vertical="center" wrapText="1"/>
      <protection locked="0"/>
    </xf>
    <xf numFmtId="0" fontId="11" fillId="0" borderId="45" xfId="13" applyFont="1" applyFill="1" applyBorder="1" applyAlignment="1">
      <alignment horizontal="left" vertical="center" wrapText="1"/>
    </xf>
    <xf numFmtId="4" fontId="11" fillId="0" borderId="45" xfId="13" applyNumberFormat="1" applyFont="1" applyFill="1" applyBorder="1" applyAlignment="1" applyProtection="1">
      <alignment horizontal="right" vertical="center"/>
      <protection locked="0"/>
    </xf>
    <xf numFmtId="4" fontId="11" fillId="0" borderId="44" xfId="13" applyNumberFormat="1" applyFont="1" applyFill="1" applyBorder="1" applyAlignment="1" applyProtection="1">
      <alignment horizontal="right" vertical="center"/>
      <protection locked="0"/>
    </xf>
    <xf numFmtId="3" fontId="12" fillId="2" borderId="6" xfId="13" applyNumberFormat="1" applyFont="1" applyFill="1" applyBorder="1" applyAlignment="1">
      <alignment horizontal="center" vertical="center"/>
    </xf>
    <xf numFmtId="3" fontId="12" fillId="0" borderId="47" xfId="13" applyNumberFormat="1" applyFont="1" applyBorder="1" applyAlignment="1">
      <alignment horizontal="center" vertical="center"/>
    </xf>
    <xf numFmtId="0" fontId="12" fillId="2" borderId="13" xfId="14" applyFont="1" applyFill="1" applyBorder="1" applyAlignment="1" applyProtection="1">
      <alignment horizontal="center" vertical="center"/>
      <protection hidden="1"/>
    </xf>
    <xf numFmtId="0" fontId="12" fillId="0" borderId="49" xfId="14" applyFont="1" applyBorder="1" applyProtection="1"/>
    <xf numFmtId="4" fontId="12" fillId="2" borderId="13" xfId="13" applyNumberFormat="1" applyFont="1" applyFill="1" applyBorder="1" applyAlignment="1" applyProtection="1">
      <alignment horizontal="center" vertical="center"/>
      <protection locked="0"/>
    </xf>
    <xf numFmtId="0" fontId="12" fillId="0" borderId="0" xfId="13" applyFont="1" applyBorder="1"/>
    <xf numFmtId="4" fontId="12" fillId="0" borderId="50" xfId="13" applyNumberFormat="1" applyFont="1" applyFill="1" applyBorder="1" applyAlignment="1" applyProtection="1">
      <alignment horizontal="right" vertical="center" wrapText="1"/>
      <protection locked="0"/>
    </xf>
    <xf numFmtId="4" fontId="12" fillId="0" borderId="50" xfId="13" applyNumberFormat="1" applyFont="1" applyFill="1" applyBorder="1" applyAlignment="1" applyProtection="1">
      <alignment horizontal="right" vertical="center"/>
      <protection locked="0"/>
    </xf>
    <xf numFmtId="4" fontId="11" fillId="0" borderId="19" xfId="13" applyNumberFormat="1" applyFont="1" applyFill="1" applyBorder="1" applyAlignment="1" applyProtection="1">
      <alignment horizontal="center" vertical="center"/>
      <protection locked="0"/>
    </xf>
    <xf numFmtId="4" fontId="11" fillId="0" borderId="11" xfId="13" applyNumberFormat="1" applyFont="1" applyFill="1" applyBorder="1" applyAlignment="1" applyProtection="1">
      <alignment horizontal="center" vertical="center"/>
      <protection locked="0"/>
    </xf>
    <xf numFmtId="4" fontId="11" fillId="0" borderId="5" xfId="13" applyNumberFormat="1" applyFont="1" applyFill="1" applyBorder="1" applyAlignment="1" applyProtection="1">
      <alignment horizontal="center" vertical="center"/>
      <protection locked="0"/>
    </xf>
    <xf numFmtId="4" fontId="11" fillId="0" borderId="31" xfId="13" applyNumberFormat="1" applyFont="1" applyFill="1" applyBorder="1" applyAlignment="1" applyProtection="1">
      <alignment horizontal="center" vertical="center"/>
      <protection locked="0"/>
    </xf>
    <xf numFmtId="0" fontId="12" fillId="0" borderId="9" xfId="14" applyFont="1" applyFill="1" applyBorder="1" applyAlignment="1" applyProtection="1">
      <alignment horizontal="center"/>
      <protection hidden="1"/>
    </xf>
    <xf numFmtId="0" fontId="11" fillId="0" borderId="10" xfId="14" applyFont="1" applyFill="1" applyBorder="1" applyProtection="1">
      <protection hidden="1"/>
    </xf>
    <xf numFmtId="0" fontId="12" fillId="0" borderId="10" xfId="14" applyFont="1" applyFill="1" applyBorder="1" applyProtection="1">
      <protection hidden="1"/>
    </xf>
    <xf numFmtId="168" fontId="12" fillId="0" borderId="11" xfId="14" applyNumberFormat="1" applyFont="1" applyFill="1" applyBorder="1" applyAlignment="1" applyProtection="1">
      <protection hidden="1"/>
    </xf>
    <xf numFmtId="0" fontId="12" fillId="0" borderId="15" xfId="14" applyFont="1" applyFill="1" applyBorder="1" applyAlignment="1" applyProtection="1">
      <alignment horizontal="center"/>
      <protection hidden="1"/>
    </xf>
    <xf numFmtId="0" fontId="11" fillId="0" borderId="18" xfId="14" applyFont="1" applyFill="1" applyBorder="1" applyProtection="1">
      <protection hidden="1"/>
    </xf>
    <xf numFmtId="168" fontId="11" fillId="0" borderId="19" xfId="14" applyNumberFormat="1" applyFont="1" applyFill="1" applyBorder="1" applyAlignment="1" applyProtection="1">
      <protection hidden="1"/>
    </xf>
    <xf numFmtId="0" fontId="12" fillId="0" borderId="12" xfId="14" applyFont="1" applyFill="1" applyBorder="1" applyAlignment="1" applyProtection="1">
      <alignment horizontal="center"/>
      <protection hidden="1"/>
    </xf>
    <xf numFmtId="0" fontId="11" fillId="0" borderId="4" xfId="14" applyFont="1" applyFill="1" applyBorder="1" applyProtection="1">
      <protection hidden="1"/>
    </xf>
    <xf numFmtId="168" fontId="11" fillId="0" borderId="5" xfId="14" applyNumberFormat="1" applyFont="1" applyFill="1" applyBorder="1" applyAlignment="1" applyProtection="1">
      <protection hidden="1"/>
    </xf>
    <xf numFmtId="0" fontId="32" fillId="0" borderId="0" xfId="14" applyFont="1" applyProtection="1">
      <protection locked="0"/>
    </xf>
    <xf numFmtId="0" fontId="32" fillId="0" borderId="0" xfId="13" applyFont="1" applyProtection="1">
      <protection locked="0"/>
    </xf>
    <xf numFmtId="0" fontId="12" fillId="0" borderId="0" xfId="12" applyFont="1" applyAlignment="1">
      <alignment horizontal="right"/>
    </xf>
    <xf numFmtId="0" fontId="11" fillId="4" borderId="27" xfId="23" applyFont="1" applyFill="1" applyBorder="1" applyAlignment="1" applyProtection="1">
      <alignment horizontal="center" vertical="center" wrapText="1"/>
    </xf>
    <xf numFmtId="49" fontId="14" fillId="0" borderId="31" xfId="14" applyNumberFormat="1" applyFont="1" applyFill="1" applyBorder="1" applyAlignment="1" applyProtection="1">
      <alignment horizontal="center" vertical="center"/>
      <protection hidden="1"/>
    </xf>
    <xf numFmtId="0" fontId="27" fillId="0" borderId="0" xfId="13" applyFont="1" applyProtection="1">
      <protection locked="0"/>
    </xf>
    <xf numFmtId="0" fontId="27" fillId="0" borderId="0" xfId="13" applyFont="1" applyAlignment="1" applyProtection="1">
      <alignment wrapText="1"/>
      <protection locked="0"/>
    </xf>
    <xf numFmtId="0" fontId="11" fillId="0" borderId="0" xfId="13" applyFont="1" applyAlignment="1">
      <alignment horizontal="left" vertical="center" wrapText="1"/>
    </xf>
    <xf numFmtId="0" fontId="12" fillId="0" borderId="0" xfId="13" applyFont="1" applyAlignment="1">
      <alignment horizontal="left" vertical="center"/>
    </xf>
    <xf numFmtId="49" fontId="12" fillId="0" borderId="51" xfId="13" applyNumberFormat="1" applyFont="1" applyFill="1" applyBorder="1" applyAlignment="1">
      <alignment horizontal="center" vertical="center"/>
    </xf>
    <xf numFmtId="0" fontId="19" fillId="0" borderId="51" xfId="13" applyFont="1" applyFill="1" applyBorder="1" applyAlignment="1">
      <alignment horizontal="center" vertical="center" wrapText="1"/>
    </xf>
    <xf numFmtId="4" fontId="12" fillId="0" borderId="53" xfId="13" applyNumberFormat="1" applyFont="1" applyFill="1" applyBorder="1" applyAlignment="1" applyProtection="1">
      <alignment horizontal="right" vertical="center"/>
      <protection locked="0"/>
    </xf>
    <xf numFmtId="49" fontId="12" fillId="0" borderId="53" xfId="13" applyNumberFormat="1" applyFont="1" applyFill="1" applyBorder="1" applyAlignment="1">
      <alignment horizontal="center" vertical="center"/>
    </xf>
    <xf numFmtId="0" fontId="19" fillId="0" borderId="53" xfId="13" applyFont="1" applyFill="1" applyBorder="1" applyAlignment="1">
      <alignment horizontal="center" vertical="center" wrapText="1"/>
    </xf>
    <xf numFmtId="49" fontId="12" fillId="0" borderId="57" xfId="13" applyNumberFormat="1" applyFont="1" applyFill="1" applyBorder="1" applyAlignment="1">
      <alignment horizontal="center" vertical="center"/>
    </xf>
    <xf numFmtId="0" fontId="19" fillId="0" borderId="57" xfId="13" applyFont="1" applyFill="1" applyBorder="1" applyAlignment="1">
      <alignment horizontal="center" vertical="center" wrapText="1"/>
    </xf>
    <xf numFmtId="4" fontId="12" fillId="0" borderId="57" xfId="13" applyNumberFormat="1" applyFont="1" applyFill="1" applyBorder="1" applyAlignment="1" applyProtection="1">
      <alignment horizontal="right" vertical="center"/>
      <protection locked="0"/>
    </xf>
    <xf numFmtId="49" fontId="12" fillId="0" borderId="27" xfId="13" applyNumberFormat="1" applyFont="1" applyBorder="1" applyAlignment="1">
      <alignment horizontal="center" vertical="center"/>
    </xf>
    <xf numFmtId="4" fontId="12" fillId="0" borderId="27" xfId="13" applyNumberFormat="1" applyFont="1" applyBorder="1" applyAlignment="1" applyProtection="1">
      <alignment horizontal="right" vertical="center"/>
      <protection locked="0"/>
    </xf>
    <xf numFmtId="49" fontId="12" fillId="0" borderId="53" xfId="13" applyNumberFormat="1" applyFont="1" applyBorder="1" applyAlignment="1">
      <alignment horizontal="center" vertical="center"/>
    </xf>
    <xf numFmtId="4" fontId="11" fillId="0" borderId="53" xfId="13" applyNumberFormat="1" applyFont="1" applyBorder="1" applyAlignment="1" applyProtection="1">
      <alignment horizontal="right" vertical="center"/>
      <protection locked="0"/>
    </xf>
    <xf numFmtId="49" fontId="12" fillId="0" borderId="57" xfId="13" applyNumberFormat="1" applyFont="1" applyBorder="1" applyAlignment="1">
      <alignment horizontal="center" vertical="center"/>
    </xf>
    <xf numFmtId="2" fontId="12" fillId="0" borderId="57" xfId="13" applyNumberFormat="1" applyFont="1" applyBorder="1" applyAlignment="1" applyProtection="1">
      <alignment horizontal="right" vertical="center"/>
      <protection locked="0"/>
    </xf>
    <xf numFmtId="2" fontId="12" fillId="0" borderId="55" xfId="13" applyNumberFormat="1" applyFont="1" applyBorder="1" applyAlignment="1" applyProtection="1">
      <alignment horizontal="right" vertical="center"/>
      <protection locked="0"/>
    </xf>
    <xf numFmtId="49" fontId="12" fillId="2" borderId="27" xfId="13" applyNumberFormat="1" applyFont="1" applyFill="1" applyBorder="1" applyAlignment="1">
      <alignment horizontal="center" vertical="center"/>
    </xf>
    <xf numFmtId="4" fontId="11" fillId="2" borderId="27" xfId="13" applyNumberFormat="1" applyFont="1" applyFill="1" applyBorder="1" applyAlignment="1" applyProtection="1">
      <alignment horizontal="right" vertical="center"/>
      <protection locked="0"/>
    </xf>
    <xf numFmtId="0" fontId="12" fillId="0" borderId="0" xfId="22" applyFont="1" applyBorder="1" applyAlignment="1" applyProtection="1">
      <alignment vertical="center"/>
      <protection locked="0"/>
    </xf>
    <xf numFmtId="0" fontId="12" fillId="0" borderId="0" xfId="22" applyFont="1" applyAlignment="1" applyProtection="1">
      <alignment vertical="top"/>
      <protection locked="0"/>
    </xf>
    <xf numFmtId="49" fontId="12" fillId="0" borderId="58" xfId="13" applyNumberFormat="1" applyFont="1" applyFill="1" applyBorder="1" applyAlignment="1">
      <alignment horizontal="center" vertical="center"/>
    </xf>
    <xf numFmtId="0" fontId="12" fillId="0" borderId="51" xfId="13" applyFont="1" applyFill="1" applyBorder="1" applyAlignment="1">
      <alignment vertical="center" wrapText="1"/>
    </xf>
    <xf numFmtId="4" fontId="12" fillId="0" borderId="51" xfId="13" applyNumberFormat="1" applyFont="1" applyFill="1" applyBorder="1" applyAlignment="1" applyProtection="1">
      <alignment horizontal="right" vertical="center" wrapText="1"/>
      <protection locked="0"/>
    </xf>
    <xf numFmtId="49" fontId="12" fillId="0" borderId="32" xfId="13" applyNumberFormat="1" applyFont="1" applyFill="1" applyBorder="1" applyAlignment="1">
      <alignment horizontal="center" vertical="center"/>
    </xf>
    <xf numFmtId="0" fontId="12" fillId="0" borderId="53" xfId="13" applyFont="1" applyFill="1" applyBorder="1" applyAlignment="1">
      <alignment vertical="center" wrapText="1"/>
    </xf>
    <xf numFmtId="4" fontId="12" fillId="0" borderId="53" xfId="13" applyNumberFormat="1" applyFont="1" applyFill="1" applyBorder="1" applyAlignment="1" applyProtection="1">
      <alignment horizontal="right" vertical="center" wrapText="1"/>
      <protection locked="0"/>
    </xf>
    <xf numFmtId="49" fontId="12" fillId="0" borderId="60" xfId="13" applyNumberFormat="1" applyFont="1" applyFill="1" applyBorder="1" applyAlignment="1">
      <alignment horizontal="center" vertical="center"/>
    </xf>
    <xf numFmtId="0" fontId="12" fillId="0" borderId="57" xfId="13" applyFont="1" applyFill="1" applyBorder="1" applyAlignment="1">
      <alignment vertical="center" wrapText="1"/>
    </xf>
    <xf numFmtId="49" fontId="12" fillId="0" borderId="59" xfId="13" applyNumberFormat="1" applyFont="1" applyFill="1" applyBorder="1" applyAlignment="1">
      <alignment horizontal="center" vertical="center"/>
    </xf>
    <xf numFmtId="4" fontId="11" fillId="0" borderId="55" xfId="13" applyNumberFormat="1" applyFont="1" applyFill="1" applyBorder="1" applyAlignment="1">
      <alignment vertical="center"/>
    </xf>
    <xf numFmtId="4" fontId="11" fillId="0" borderId="55" xfId="13" applyNumberFormat="1" applyFont="1" applyFill="1" applyBorder="1" applyAlignment="1" applyProtection="1">
      <alignment horizontal="right" vertical="center"/>
      <protection locked="0"/>
    </xf>
    <xf numFmtId="4" fontId="12" fillId="0" borderId="55" xfId="13" applyNumberFormat="1" applyFont="1" applyBorder="1" applyAlignment="1">
      <alignment vertical="center"/>
    </xf>
    <xf numFmtId="49" fontId="12" fillId="2" borderId="61" xfId="13" applyNumberFormat="1" applyFont="1" applyFill="1" applyBorder="1" applyAlignment="1">
      <alignment horizontal="center" vertical="center"/>
    </xf>
    <xf numFmtId="4" fontId="11" fillId="2" borderId="27" xfId="13" applyNumberFormat="1" applyFont="1" applyFill="1" applyBorder="1" applyAlignment="1">
      <alignment vertical="center" wrapText="1"/>
    </xf>
    <xf numFmtId="0" fontId="19" fillId="0" borderId="10" xfId="13" applyFont="1" applyFill="1" applyBorder="1" applyAlignment="1">
      <alignment horizontal="center" vertical="center" wrapText="1"/>
    </xf>
    <xf numFmtId="4" fontId="12" fillId="0" borderId="20" xfId="13" applyNumberFormat="1" applyFont="1" applyFill="1" applyBorder="1" applyAlignment="1" applyProtection="1">
      <alignment horizontal="right" vertical="center"/>
      <protection locked="0"/>
    </xf>
    <xf numFmtId="4" fontId="12" fillId="0" borderId="42" xfId="13" applyNumberFormat="1" applyFont="1" applyFill="1" applyBorder="1" applyAlignment="1" applyProtection="1">
      <alignment horizontal="right" vertical="center"/>
      <protection locked="0"/>
    </xf>
    <xf numFmtId="0" fontId="19" fillId="0" borderId="2" xfId="13" applyFont="1" applyFill="1" applyBorder="1" applyAlignment="1">
      <alignment horizontal="center" vertical="center" wrapText="1"/>
    </xf>
    <xf numFmtId="49" fontId="12" fillId="0" borderId="9" xfId="13" applyNumberFormat="1" applyFont="1" applyFill="1" applyBorder="1" applyAlignment="1">
      <alignment horizontal="center" vertical="center"/>
    </xf>
    <xf numFmtId="4" fontId="12" fillId="0" borderId="21" xfId="13" applyNumberFormat="1" applyFont="1" applyFill="1" applyBorder="1" applyAlignment="1" applyProtection="1">
      <alignment horizontal="right" vertical="center"/>
      <protection locked="0"/>
    </xf>
    <xf numFmtId="0" fontId="11" fillId="0" borderId="2" xfId="13" applyFont="1" applyBorder="1" applyAlignment="1">
      <alignment horizontal="center" vertical="center" wrapText="1"/>
    </xf>
    <xf numFmtId="0" fontId="11" fillId="0" borderId="4" xfId="13" applyFont="1" applyBorder="1" applyAlignment="1">
      <alignment horizontal="center" vertical="center" wrapText="1"/>
    </xf>
    <xf numFmtId="0" fontId="11" fillId="0" borderId="3" xfId="13" applyFont="1" applyBorder="1" applyAlignment="1">
      <alignment horizontal="center" vertical="center" wrapText="1"/>
    </xf>
    <xf numFmtId="0" fontId="11" fillId="0" borderId="5" xfId="13" applyFont="1" applyBorder="1" applyAlignment="1">
      <alignment horizontal="center" vertical="center" wrapText="1"/>
    </xf>
    <xf numFmtId="0" fontId="32" fillId="0" borderId="10" xfId="13" applyFont="1" applyBorder="1" applyAlignment="1">
      <alignment horizontal="left" vertical="center"/>
    </xf>
    <xf numFmtId="4" fontId="12" fillId="0" borderId="10" xfId="13" applyNumberFormat="1" applyFont="1" applyBorder="1" applyAlignment="1">
      <alignment horizontal="left" vertical="center"/>
    </xf>
    <xf numFmtId="2" fontId="14" fillId="0" borderId="8" xfId="13" applyNumberFormat="1" applyFont="1" applyBorder="1" applyAlignment="1" applyProtection="1">
      <alignment vertical="center"/>
      <protection locked="0"/>
    </xf>
    <xf numFmtId="2" fontId="14" fillId="0" borderId="18" xfId="13" applyNumberFormat="1" applyFont="1" applyBorder="1" applyAlignment="1" applyProtection="1">
      <alignment vertical="center"/>
      <protection locked="0"/>
    </xf>
    <xf numFmtId="2" fontId="14" fillId="0" borderId="19" xfId="13" applyNumberFormat="1" applyFont="1" applyBorder="1" applyAlignment="1" applyProtection="1">
      <alignment vertical="center"/>
      <protection locked="0"/>
    </xf>
    <xf numFmtId="0" fontId="33" fillId="0" borderId="0" xfId="12" applyFont="1" applyFill="1" applyBorder="1" applyAlignment="1" applyProtection="1">
      <alignment vertical="center"/>
    </xf>
    <xf numFmtId="0" fontId="11" fillId="0" borderId="0" xfId="12" applyFont="1" applyFill="1" applyBorder="1" applyAlignment="1" applyProtection="1">
      <alignment vertical="center"/>
    </xf>
    <xf numFmtId="0" fontId="34" fillId="0" borderId="0" xfId="12" applyFont="1" applyFill="1" applyAlignment="1" applyProtection="1">
      <alignment vertical="center"/>
    </xf>
    <xf numFmtId="0" fontId="12" fillId="0" borderId="0" xfId="12" applyFont="1" applyFill="1" applyAlignment="1" applyProtection="1">
      <protection locked="0"/>
    </xf>
    <xf numFmtId="0" fontId="12" fillId="0" borderId="0" xfId="12" applyFont="1" applyFill="1" applyAlignment="1"/>
    <xf numFmtId="4" fontId="11" fillId="0" borderId="10" xfId="13" applyNumberFormat="1" applyFont="1" applyFill="1" applyBorder="1" applyAlignment="1" applyProtection="1">
      <alignment horizontal="right" vertical="center"/>
      <protection locked="0"/>
    </xf>
    <xf numFmtId="4" fontId="11" fillId="0" borderId="50" xfId="13" applyNumberFormat="1" applyFont="1" applyFill="1" applyBorder="1" applyAlignment="1" applyProtection="1">
      <alignment horizontal="right" vertical="center"/>
      <protection locked="0"/>
    </xf>
    <xf numFmtId="4" fontId="11" fillId="0" borderId="11" xfId="13" applyNumberFormat="1" applyFont="1" applyFill="1" applyBorder="1" applyAlignment="1" applyProtection="1">
      <alignment horizontal="right" vertical="center"/>
      <protection locked="0"/>
    </xf>
    <xf numFmtId="4" fontId="11" fillId="0" borderId="7" xfId="13" applyNumberFormat="1" applyFont="1" applyFill="1" applyBorder="1" applyAlignment="1" applyProtection="1">
      <alignment horizontal="right" vertical="center"/>
      <protection locked="0"/>
    </xf>
    <xf numFmtId="0" fontId="16" fillId="0" borderId="0" xfId="14" applyFont="1" applyBorder="1" applyAlignment="1" applyProtection="1">
      <alignment horizontal="left" vertical="center"/>
      <protection hidden="1"/>
    </xf>
    <xf numFmtId="0" fontId="10" fillId="0" borderId="0" xfId="14" applyFont="1" applyBorder="1" applyAlignment="1" applyProtection="1">
      <alignment horizontal="left" wrapText="1"/>
      <protection hidden="1"/>
    </xf>
    <xf numFmtId="0" fontId="12" fillId="0" borderId="10" xfId="13" applyFont="1" applyBorder="1" applyAlignment="1">
      <alignment horizontal="left" vertical="center"/>
    </xf>
    <xf numFmtId="0" fontId="12" fillId="0" borderId="18" xfId="13" applyFont="1" applyBorder="1" applyAlignment="1">
      <alignment horizontal="left" vertical="center"/>
    </xf>
    <xf numFmtId="0" fontId="12" fillId="0" borderId="35" xfId="13" applyFont="1" applyBorder="1" applyAlignment="1">
      <alignment horizontal="left" vertical="center"/>
    </xf>
    <xf numFmtId="0" fontId="11" fillId="2" borderId="16" xfId="13" applyFont="1" applyFill="1" applyBorder="1" applyAlignment="1">
      <alignment horizontal="left" vertical="center"/>
    </xf>
    <xf numFmtId="0" fontId="11" fillId="0" borderId="14" xfId="13" applyFont="1" applyBorder="1" applyAlignment="1">
      <alignment horizontal="center" vertical="center" wrapText="1"/>
    </xf>
    <xf numFmtId="0" fontId="11" fillId="0" borderId="9" xfId="13" applyFont="1" applyBorder="1" applyAlignment="1">
      <alignment horizontal="center" vertical="center" wrapText="1"/>
    </xf>
    <xf numFmtId="0" fontId="11" fillId="0" borderId="12" xfId="13" applyFont="1" applyBorder="1" applyAlignment="1">
      <alignment horizontal="center" vertical="center" wrapText="1"/>
    </xf>
    <xf numFmtId="0" fontId="12" fillId="0" borderId="2" xfId="13" applyFont="1" applyBorder="1" applyAlignment="1">
      <alignment horizontal="center" vertical="center"/>
    </xf>
    <xf numFmtId="0" fontId="12" fillId="0" borderId="10" xfId="13" applyFont="1" applyBorder="1" applyAlignment="1">
      <alignment horizontal="center" vertical="center"/>
    </xf>
    <xf numFmtId="0" fontId="12" fillId="0" borderId="4" xfId="13" applyFont="1" applyBorder="1" applyAlignment="1">
      <alignment horizontal="center" vertical="center"/>
    </xf>
    <xf numFmtId="0" fontId="11" fillId="0" borderId="2" xfId="13" applyFont="1" applyBorder="1" applyAlignment="1">
      <alignment horizontal="center" vertical="center" wrapText="1"/>
    </xf>
    <xf numFmtId="0" fontId="11" fillId="0" borderId="10" xfId="13" applyFont="1" applyBorder="1" applyAlignment="1">
      <alignment horizontal="center" vertical="center" wrapText="1"/>
    </xf>
    <xf numFmtId="0" fontId="11" fillId="0" borderId="4" xfId="13" applyFont="1" applyBorder="1" applyAlignment="1">
      <alignment horizontal="center" vertical="center" wrapText="1"/>
    </xf>
    <xf numFmtId="0" fontId="12" fillId="0" borderId="7" xfId="13" applyFont="1" applyBorder="1" applyAlignment="1">
      <alignment horizontal="left" vertical="center"/>
    </xf>
    <xf numFmtId="0" fontId="11" fillId="0" borderId="3" xfId="13" applyFont="1" applyBorder="1" applyAlignment="1">
      <alignment horizontal="center" vertical="center" wrapText="1"/>
    </xf>
    <xf numFmtId="0" fontId="11" fillId="0" borderId="11" xfId="13" applyFont="1" applyBorder="1" applyAlignment="1">
      <alignment horizontal="center" vertical="center" wrapText="1"/>
    </xf>
    <xf numFmtId="0" fontId="11" fillId="0" borderId="5" xfId="13" applyFont="1" applyBorder="1" applyAlignment="1">
      <alignment horizontal="center" vertical="center" wrapText="1"/>
    </xf>
    <xf numFmtId="0" fontId="12" fillId="0" borderId="10" xfId="13" applyFont="1" applyBorder="1" applyAlignment="1">
      <alignment horizontal="left" vertical="center" wrapText="1"/>
    </xf>
    <xf numFmtId="0" fontId="12" fillId="0" borderId="18" xfId="13" applyFont="1" applyBorder="1" applyAlignment="1">
      <alignment horizontal="left" vertical="center" wrapText="1"/>
    </xf>
    <xf numFmtId="0" fontId="12" fillId="0" borderId="25" xfId="13" applyFont="1" applyBorder="1" applyAlignment="1">
      <alignment horizontal="left" vertical="center" wrapText="1"/>
    </xf>
    <xf numFmtId="0" fontId="12" fillId="0" borderId="7" xfId="13" applyFont="1" applyBorder="1" applyAlignment="1">
      <alignment horizontal="left" vertical="center" wrapText="1"/>
    </xf>
    <xf numFmtId="0" fontId="12" fillId="0" borderId="4" xfId="13" applyFont="1" applyBorder="1" applyAlignment="1">
      <alignment horizontal="left" vertical="center"/>
    </xf>
    <xf numFmtId="0" fontId="16" fillId="0" borderId="0" xfId="13" applyFont="1" applyAlignment="1">
      <alignment horizontal="left" vertical="center"/>
    </xf>
    <xf numFmtId="0" fontId="16" fillId="0" borderId="0" xfId="13" applyFont="1" applyAlignment="1">
      <alignment horizontal="left" vertical="center" wrapText="1"/>
    </xf>
    <xf numFmtId="0" fontId="12" fillId="0" borderId="2" xfId="13" applyFont="1" applyFill="1" applyBorder="1" applyAlignment="1">
      <alignment horizontal="left" vertical="center" wrapText="1"/>
    </xf>
    <xf numFmtId="0" fontId="12" fillId="0" borderId="10" xfId="13" applyFont="1" applyFill="1" applyBorder="1" applyAlignment="1">
      <alignment horizontal="left" vertical="center" wrapText="1"/>
    </xf>
    <xf numFmtId="4" fontId="12" fillId="0" borderId="10" xfId="13" applyNumberFormat="1" applyFont="1" applyFill="1" applyBorder="1" applyAlignment="1">
      <alignment vertical="center"/>
    </xf>
    <xf numFmtId="4" fontId="11" fillId="0" borderId="10" xfId="13" applyNumberFormat="1" applyFont="1" applyFill="1" applyBorder="1" applyAlignment="1">
      <alignment vertical="center"/>
    </xf>
    <xf numFmtId="0" fontId="11" fillId="0" borderId="0" xfId="13" applyFont="1" applyAlignment="1">
      <alignment horizontal="left" vertical="center" wrapText="1"/>
    </xf>
    <xf numFmtId="0" fontId="11" fillId="0" borderId="14" xfId="13" applyFont="1" applyFill="1" applyBorder="1" applyAlignment="1">
      <alignment horizontal="center" vertical="center" wrapText="1"/>
    </xf>
    <xf numFmtId="0" fontId="11" fillId="0" borderId="9" xfId="13" applyFont="1" applyFill="1" applyBorder="1" applyAlignment="1">
      <alignment horizontal="center" vertical="center" wrapText="1"/>
    </xf>
    <xf numFmtId="0" fontId="11" fillId="0" borderId="12" xfId="13" applyFont="1" applyFill="1" applyBorder="1" applyAlignment="1">
      <alignment horizontal="center" vertical="center" wrapText="1"/>
    </xf>
    <xf numFmtId="0" fontId="11" fillId="0" borderId="2" xfId="13" applyFont="1" applyFill="1" applyBorder="1" applyAlignment="1">
      <alignment horizontal="center" vertical="center" wrapText="1"/>
    </xf>
    <xf numFmtId="0" fontId="11" fillId="0" borderId="10" xfId="13" applyFont="1" applyFill="1" applyBorder="1" applyAlignment="1">
      <alignment horizontal="center" vertical="center" wrapText="1"/>
    </xf>
    <xf numFmtId="0" fontId="11" fillId="0" borderId="4" xfId="13" applyFont="1" applyFill="1" applyBorder="1" applyAlignment="1">
      <alignment horizontal="center" vertical="center" wrapText="1"/>
    </xf>
    <xf numFmtId="4" fontId="12" fillId="0" borderId="18" xfId="13" applyNumberFormat="1" applyFont="1" applyFill="1" applyBorder="1" applyAlignment="1">
      <alignment vertical="center"/>
    </xf>
    <xf numFmtId="4" fontId="11" fillId="2" borderId="16" xfId="13" applyNumberFormat="1" applyFont="1" applyFill="1" applyBorder="1" applyAlignment="1">
      <alignment vertical="center" wrapText="1"/>
    </xf>
    <xf numFmtId="0" fontId="11" fillId="0" borderId="36" xfId="13" applyFont="1" applyBorder="1" applyAlignment="1">
      <alignment horizontal="center" vertical="center" wrapText="1"/>
    </xf>
    <xf numFmtId="0" fontId="11" fillId="0" borderId="37" xfId="13" applyFont="1" applyBorder="1" applyAlignment="1">
      <alignment horizontal="center" vertical="center" wrapText="1"/>
    </xf>
    <xf numFmtId="0" fontId="11" fillId="0" borderId="38" xfId="13" applyFont="1" applyBorder="1" applyAlignment="1">
      <alignment horizontal="center" vertical="center" wrapText="1"/>
    </xf>
    <xf numFmtId="0" fontId="11" fillId="0" borderId="39" xfId="13" applyFont="1" applyBorder="1" applyAlignment="1">
      <alignment horizontal="center" vertical="center" wrapText="1"/>
    </xf>
    <xf numFmtId="0" fontId="11" fillId="0" borderId="40" xfId="13" applyFont="1" applyBorder="1" applyAlignment="1">
      <alignment horizontal="center" vertical="center" wrapText="1"/>
    </xf>
    <xf numFmtId="0" fontId="11" fillId="0" borderId="41" xfId="13" applyFont="1" applyBorder="1" applyAlignment="1">
      <alignment horizontal="center" vertical="center" wrapText="1"/>
    </xf>
    <xf numFmtId="0" fontId="11" fillId="0" borderId="16" xfId="13" applyFont="1" applyBorder="1" applyAlignment="1">
      <alignment horizontal="left" vertical="center" wrapText="1"/>
    </xf>
    <xf numFmtId="0" fontId="12" fillId="0" borderId="46" xfId="13" applyFont="1" applyBorder="1" applyAlignment="1">
      <alignment horizontal="left" vertical="center" wrapText="1"/>
    </xf>
    <xf numFmtId="0" fontId="12" fillId="0" borderId="30" xfId="13" applyFont="1" applyFill="1" applyBorder="1" applyAlignment="1">
      <alignment horizontal="center" vertical="center" wrapText="1"/>
    </xf>
    <xf numFmtId="0" fontId="12" fillId="0" borderId="25" xfId="13" applyFont="1" applyFill="1" applyBorder="1" applyAlignment="1">
      <alignment horizontal="center" vertical="center" wrapText="1"/>
    </xf>
    <xf numFmtId="0" fontId="12" fillId="0" borderId="7" xfId="13" applyFont="1" applyFill="1" applyBorder="1" applyAlignment="1">
      <alignment horizontal="center" vertical="center" wrapText="1"/>
    </xf>
    <xf numFmtId="0" fontId="12" fillId="0" borderId="62" xfId="13" applyFont="1" applyBorder="1" applyAlignment="1">
      <alignment horizontal="left" vertical="center" wrapText="1"/>
    </xf>
    <xf numFmtId="0" fontId="12" fillId="0" borderId="63" xfId="13" applyFont="1" applyBorder="1" applyAlignment="1">
      <alignment horizontal="left" vertical="center" wrapText="1"/>
    </xf>
    <xf numFmtId="4" fontId="11" fillId="0" borderId="26" xfId="13" applyNumberFormat="1" applyFont="1" applyBorder="1" applyAlignment="1">
      <alignment horizontal="left" vertical="center"/>
    </xf>
    <xf numFmtId="4" fontId="11" fillId="0" borderId="20" xfId="13" applyNumberFormat="1" applyFont="1" applyBorder="1" applyAlignment="1">
      <alignment horizontal="left" vertical="center"/>
    </xf>
    <xf numFmtId="4" fontId="11" fillId="2" borderId="43" xfId="13" applyNumberFormat="1" applyFont="1" applyFill="1" applyBorder="1" applyAlignment="1" applyProtection="1">
      <alignment horizontal="left" vertical="center"/>
      <protection locked="0"/>
    </xf>
    <xf numFmtId="4" fontId="11" fillId="2" borderId="22" xfId="13" applyNumberFormat="1" applyFont="1" applyFill="1" applyBorder="1" applyAlignment="1" applyProtection="1">
      <alignment horizontal="left" vertical="center"/>
      <protection locked="0"/>
    </xf>
    <xf numFmtId="0" fontId="12" fillId="0" borderId="0" xfId="13" applyFont="1" applyFill="1" applyAlignment="1">
      <alignment horizontal="left" vertical="top" wrapText="1"/>
    </xf>
    <xf numFmtId="0" fontId="16" fillId="0" borderId="0" xfId="13" applyFont="1" applyFill="1" applyAlignment="1">
      <alignment horizontal="left" vertical="center" wrapText="1"/>
    </xf>
    <xf numFmtId="0" fontId="11" fillId="0" borderId="58" xfId="13" applyFont="1" applyFill="1" applyBorder="1" applyAlignment="1">
      <alignment horizontal="center" vertical="center" wrapText="1"/>
    </xf>
    <xf numFmtId="0" fontId="11" fillId="0" borderId="32" xfId="13" applyFont="1" applyFill="1" applyBorder="1" applyAlignment="1">
      <alignment horizontal="center" vertical="center" wrapText="1"/>
    </xf>
    <xf numFmtId="0" fontId="11" fillId="0" borderId="59" xfId="13" applyFont="1" applyFill="1" applyBorder="1" applyAlignment="1">
      <alignment horizontal="center" vertical="center" wrapText="1"/>
    </xf>
    <xf numFmtId="0" fontId="11" fillId="0" borderId="51" xfId="13" applyFont="1" applyFill="1" applyBorder="1" applyAlignment="1">
      <alignment horizontal="center" vertical="center" wrapText="1"/>
    </xf>
    <xf numFmtId="0" fontId="11" fillId="0" borderId="53" xfId="13" applyFont="1" applyFill="1" applyBorder="1" applyAlignment="1">
      <alignment horizontal="center" vertical="center" wrapText="1"/>
    </xf>
    <xf numFmtId="0" fontId="11" fillId="0" borderId="55" xfId="13" applyFont="1" applyFill="1" applyBorder="1" applyAlignment="1">
      <alignment horizontal="center" vertical="center" wrapText="1"/>
    </xf>
    <xf numFmtId="0" fontId="11" fillId="0" borderId="52" xfId="13" applyFont="1" applyBorder="1" applyAlignment="1">
      <alignment horizontal="center" vertical="center" wrapText="1"/>
    </xf>
    <xf numFmtId="0" fontId="11" fillId="0" borderId="54" xfId="13" applyFont="1" applyBorder="1" applyAlignment="1">
      <alignment horizontal="center" vertical="center" wrapText="1"/>
    </xf>
    <xf numFmtId="0" fontId="11" fillId="0" borderId="56" xfId="13" applyFont="1" applyBorder="1" applyAlignment="1">
      <alignment horizontal="center" vertical="center" wrapText="1"/>
    </xf>
    <xf numFmtId="0" fontId="12" fillId="0" borderId="27" xfId="13" applyFont="1" applyBorder="1" applyAlignment="1">
      <alignment horizontal="left" vertical="center" wrapText="1"/>
    </xf>
    <xf numFmtId="4" fontId="11" fillId="0" borderId="51" xfId="13" applyNumberFormat="1" applyFont="1" applyBorder="1" applyAlignment="1">
      <alignment horizontal="left" vertical="center"/>
    </xf>
    <xf numFmtId="4" fontId="12" fillId="0" borderId="55" xfId="13" applyNumberFormat="1" applyFont="1" applyBorder="1" applyAlignment="1">
      <alignment horizontal="left" vertical="center"/>
    </xf>
    <xf numFmtId="4" fontId="11" fillId="2" borderId="27" xfId="13" applyNumberFormat="1" applyFont="1" applyFill="1" applyBorder="1" applyAlignment="1">
      <alignment horizontal="left" vertical="center"/>
    </xf>
    <xf numFmtId="0" fontId="16" fillId="0" borderId="0" xfId="13" applyFont="1" applyAlignment="1">
      <alignment horizontal="center" vertical="center" wrapText="1"/>
    </xf>
    <xf numFmtId="0" fontId="11" fillId="0" borderId="51" xfId="13" applyFont="1" applyBorder="1" applyAlignment="1">
      <alignment horizontal="center" vertical="center" wrapText="1"/>
    </xf>
    <xf numFmtId="0" fontId="11" fillId="0" borderId="53" xfId="13" applyFont="1" applyBorder="1" applyAlignment="1">
      <alignment horizontal="center" vertical="center" wrapText="1"/>
    </xf>
    <xf numFmtId="0" fontId="11" fillId="0" borderId="55" xfId="13" applyFont="1" applyBorder="1" applyAlignment="1">
      <alignment horizontal="center" vertical="center" wrapText="1"/>
    </xf>
    <xf numFmtId="0" fontId="12" fillId="0" borderId="52" xfId="13" applyFont="1" applyFill="1" applyBorder="1" applyAlignment="1">
      <alignment horizontal="center" vertical="center" wrapText="1"/>
    </xf>
    <xf numFmtId="0" fontId="12" fillId="0" borderId="54" xfId="13" applyFont="1" applyFill="1" applyBorder="1" applyAlignment="1">
      <alignment horizontal="center" vertical="center" wrapText="1"/>
    </xf>
    <xf numFmtId="4" fontId="12" fillId="0" borderId="26" xfId="13" applyNumberFormat="1" applyFont="1" applyFill="1" applyBorder="1" applyAlignment="1">
      <alignment vertical="center"/>
    </xf>
    <xf numFmtId="4" fontId="12" fillId="0" borderId="20" xfId="13" applyNumberFormat="1" applyFont="1" applyFill="1" applyBorder="1" applyAlignment="1">
      <alignment vertical="center"/>
    </xf>
    <xf numFmtId="4" fontId="12" fillId="0" borderId="35" xfId="13" applyNumberFormat="1" applyFont="1" applyBorder="1" applyAlignment="1">
      <alignment horizontal="left" vertical="center"/>
    </xf>
    <xf numFmtId="4" fontId="12" fillId="0" borderId="21" xfId="13" applyNumberFormat="1" applyFont="1" applyBorder="1" applyAlignment="1">
      <alignment horizontal="left" vertical="center"/>
    </xf>
    <xf numFmtId="4" fontId="11" fillId="2" borderId="43" xfId="13" applyNumberFormat="1" applyFont="1" applyFill="1" applyBorder="1" applyAlignment="1">
      <alignment horizontal="left" vertical="center"/>
    </xf>
    <xf numFmtId="4" fontId="11" fillId="2" borderId="22" xfId="13" applyNumberFormat="1" applyFont="1" applyFill="1" applyBorder="1" applyAlignment="1">
      <alignment horizontal="left" vertical="center"/>
    </xf>
    <xf numFmtId="0" fontId="11" fillId="0" borderId="30" xfId="13" applyFont="1" applyBorder="1" applyAlignment="1">
      <alignment horizontal="center" vertical="center" wrapText="1"/>
    </xf>
    <xf numFmtId="0" fontId="11" fillId="0" borderId="25" xfId="13" applyFont="1" applyBorder="1" applyAlignment="1">
      <alignment horizontal="center" vertical="center" wrapText="1"/>
    </xf>
    <xf numFmtId="0" fontId="11" fillId="0" borderId="45" xfId="13" applyFont="1" applyBorder="1" applyAlignment="1">
      <alignment horizontal="center" vertical="center" wrapText="1"/>
    </xf>
    <xf numFmtId="0" fontId="11" fillId="0" borderId="31" xfId="13" applyFont="1" applyBorder="1" applyAlignment="1">
      <alignment horizontal="center" vertical="center" wrapText="1"/>
    </xf>
    <xf numFmtId="0" fontId="11" fillId="0" borderId="28" xfId="13" applyFont="1" applyBorder="1" applyAlignment="1">
      <alignment horizontal="center" vertical="center" wrapText="1"/>
    </xf>
    <xf numFmtId="0" fontId="11" fillId="0" borderId="44" xfId="13" applyFont="1" applyBorder="1" applyAlignment="1">
      <alignment horizontal="center" vertical="center" wrapText="1"/>
    </xf>
    <xf numFmtId="0" fontId="16" fillId="0" borderId="0" xfId="14" applyFont="1" applyBorder="1" applyAlignment="1" applyProtection="1">
      <alignment vertical="center"/>
      <protection hidden="1"/>
    </xf>
    <xf numFmtId="0" fontId="12" fillId="0" borderId="0" xfId="14" applyFont="1" applyBorder="1" applyAlignment="1" applyProtection="1">
      <alignment horizontal="left" wrapText="1"/>
      <protection hidden="1"/>
    </xf>
    <xf numFmtId="0" fontId="16" fillId="0" borderId="0" xfId="12" applyFont="1" applyFill="1" applyBorder="1" applyAlignment="1" applyProtection="1">
      <alignment horizontal="left" vertical="center" wrapText="1"/>
    </xf>
    <xf numFmtId="0" fontId="23" fillId="7" borderId="0" xfId="32" applyFill="1" applyAlignment="1">
      <alignment vertical="center"/>
    </xf>
    <xf numFmtId="0" fontId="40" fillId="7" borderId="0" xfId="42" applyFont="1" applyFill="1" applyAlignment="1">
      <alignment vertical="center"/>
    </xf>
    <xf numFmtId="0" fontId="38" fillId="7" borderId="0" xfId="32" applyFont="1" applyFill="1" applyAlignment="1">
      <alignment vertical="center"/>
    </xf>
    <xf numFmtId="0" fontId="41" fillId="7" borderId="0" xfId="32" applyFont="1" applyFill="1" applyAlignment="1">
      <alignment vertical="center"/>
    </xf>
    <xf numFmtId="0" fontId="36" fillId="4" borderId="65" xfId="32" applyFont="1" applyFill="1" applyBorder="1" applyAlignment="1">
      <alignment vertical="center"/>
    </xf>
    <xf numFmtId="0" fontId="35" fillId="7" borderId="0" xfId="32" applyFont="1" applyFill="1" applyBorder="1" applyAlignment="1">
      <alignment vertical="center"/>
    </xf>
    <xf numFmtId="49" fontId="36" fillId="4" borderId="65" xfId="32" applyNumberFormat="1" applyFont="1" applyFill="1" applyBorder="1" applyAlignment="1">
      <alignment horizontal="right" vertical="center"/>
    </xf>
    <xf numFmtId="177" fontId="36" fillId="4" borderId="65" xfId="32" applyNumberFormat="1" applyFont="1" applyFill="1" applyBorder="1" applyAlignment="1">
      <alignment vertical="center"/>
    </xf>
    <xf numFmtId="0" fontId="35" fillId="7" borderId="0" xfId="32" applyFont="1" applyFill="1" applyAlignment="1">
      <alignment vertical="center"/>
    </xf>
    <xf numFmtId="0" fontId="42" fillId="7" borderId="0" xfId="42" applyFont="1" applyFill="1" applyBorder="1" applyAlignment="1">
      <alignment horizontal="center" vertical="center" wrapText="1"/>
    </xf>
    <xf numFmtId="0" fontId="38" fillId="7" borderId="0" xfId="43" applyFont="1" applyFill="1" applyAlignment="1">
      <alignment horizontal="center" vertical="center"/>
    </xf>
    <xf numFmtId="0" fontId="42" fillId="6" borderId="0" xfId="42" applyFont="1" applyFill="1" applyBorder="1" applyAlignment="1">
      <alignment horizontal="left" vertical="center"/>
    </xf>
    <xf numFmtId="0" fontId="43" fillId="0" borderId="0" xfId="42" applyFont="1" applyAlignment="1">
      <alignment vertical="center"/>
    </xf>
    <xf numFmtId="0" fontId="45" fillId="0" borderId="0" xfId="45" applyFont="1" applyAlignment="1">
      <alignment vertical="center"/>
    </xf>
    <xf numFmtId="0" fontId="12" fillId="0" borderId="0" xfId="13" applyFont="1" applyAlignment="1">
      <alignment vertical="center" wrapText="1"/>
    </xf>
  </cellXfs>
  <cellStyles count="46">
    <cellStyle name=" 1" xfId="1"/>
    <cellStyle name="Comma 2" xfId="2"/>
    <cellStyle name="Comma 2 2" xfId="17"/>
    <cellStyle name="Date" xfId="3"/>
    <cellStyle name="DPM_CellCode" xfId="26"/>
    <cellStyle name="Fixed" xfId="4"/>
    <cellStyle name="Heading1" xfId="5"/>
    <cellStyle name="Heading2" xfId="6"/>
    <cellStyle name="Hyperlink" xfId="28" builtinId="8"/>
    <cellStyle name="Hyperlink 2" xfId="7"/>
    <cellStyle name="Hyperlink 3" xfId="45"/>
    <cellStyle name="Normal" xfId="0" builtinId="0"/>
    <cellStyle name="Normal 10" xfId="25"/>
    <cellStyle name="Normal 10 2" xfId="43"/>
    <cellStyle name="Normal 10 2 2" xfId="44"/>
    <cellStyle name="Normal 10 3" xfId="38"/>
    <cellStyle name="Normal 11" xfId="39"/>
    <cellStyle name="Normal 2" xfId="8"/>
    <cellStyle name="Normal 2 2" xfId="9"/>
    <cellStyle name="Normal 2 2 3" xfId="22"/>
    <cellStyle name="Normal 2 3" xfId="20"/>
    <cellStyle name="Normal 2 4" xfId="21"/>
    <cellStyle name="Normal 2 5" xfId="18"/>
    <cellStyle name="Normal 2 6" xfId="30"/>
    <cellStyle name="Normal 3" xfId="10"/>
    <cellStyle name="Normal 3 2" xfId="33"/>
    <cellStyle name="Normal 3 2 2" xfId="37"/>
    <cellStyle name="Normal 3 3" xfId="35"/>
    <cellStyle name="Normal 3 4" xfId="32"/>
    <cellStyle name="Normal 4" xfId="11"/>
    <cellStyle name="Normal 5" xfId="12"/>
    <cellStyle name="Normal 6" xfId="34"/>
    <cellStyle name="Normal 7" xfId="23"/>
    <cellStyle name="Normal 7 2" xfId="41"/>
    <cellStyle name="Normal 8" xfId="36"/>
    <cellStyle name="Normal 8 2" xfId="42"/>
    <cellStyle name="Normal 9" xfId="29"/>
    <cellStyle name="Normal_Analitika ulaganja_08042010 3" xfId="27"/>
    <cellStyle name="Normal_Tablice uz Pravilnik o solventnosti" xfId="13"/>
    <cellStyle name="Normalno 2" xfId="40"/>
    <cellStyle name="Obično_ik" xfId="14"/>
    <cellStyle name="SAPHierarchyCell4" xfId="31"/>
    <cellStyle name="Style 1" xfId="15"/>
    <cellStyle name="Style 1 2" xfId="19"/>
    <cellStyle name="TableStyleLight1" xfId="24"/>
    <cellStyle name="Total" xfId="16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isivric\LOCALS~1\Temp\Kvartalna%20izvjesca-prazno_15_4_20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SKOCI~1\AppData\Local\Temp\gido-re_map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Radne%20Skupine/Osiguranje/Izvjestaji/2009/GODISNJI_REVIDIRANI/2009-CRO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AKTIVA"/>
      <sheetName val="PASIVA"/>
      <sheetName val="starosna struktura"/>
      <sheetName val="sp1_vrste"/>
      <sheetName val="sp1_rizici"/>
      <sheetName val="sp7"/>
      <sheetName val="sp8"/>
      <sheetName val="sp81"/>
      <sheetName val="sp10"/>
      <sheetName val="sp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</sheetNames>
    <sheetDataSet>
      <sheetData sheetId="0" refreshError="1">
        <row r="5">
          <cell r="E5" t="str">
            <v>15.03.2008.</v>
          </cell>
        </row>
        <row r="7">
          <cell r="E7" t="str">
            <v>01.01.2008.- 31.03.2008.</v>
          </cell>
        </row>
        <row r="9">
          <cell r="B9" t="str">
            <v>31.03.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ISD"/>
      <sheetName val="IFP"/>
      <sheetName val="INT"/>
      <sheetName val="IPK"/>
      <sheetName val="IPU"/>
      <sheetName val="REG"/>
      <sheetName val="SSP"/>
      <sheetName val="PiT"/>
      <sheetName val="RDG-O"/>
      <sheetName val="RDG-R"/>
      <sheetName val="RU-MP"/>
      <sheetName val="RU-TP"/>
      <sheetName val="sp1_O_vrste"/>
      <sheetName val="sp1_O_rizici"/>
      <sheetName val="SP_1_O_rizici_EU"/>
      <sheetName val="sp2_O"/>
      <sheetName val="sp4_O"/>
      <sheetName val="sp5_O"/>
      <sheetName val="sp6_O"/>
      <sheetName val="sp7_O"/>
      <sheetName val="sp8_O"/>
      <sheetName val="sp81_O"/>
      <sheetName val="sp9_O"/>
      <sheetName val="sp10_O"/>
      <sheetName val="sp11_O"/>
      <sheetName val="sp12_O"/>
      <sheetName val="sp13_O"/>
      <sheetName val="sp15_O"/>
      <sheetName val="sp16_O"/>
      <sheetName val="SP_16_O_EU"/>
      <sheetName val="sp17_O"/>
      <sheetName val="sp18_O"/>
      <sheetName val="sp191_O"/>
      <sheetName val="sp192_O"/>
      <sheetName val="sp211_O"/>
      <sheetName val="sp212_O"/>
      <sheetName val="sp221_O"/>
      <sheetName val="sp222_O"/>
      <sheetName val="sp23_O"/>
      <sheetName val="sp24_O"/>
      <sheetName val="sp251_O"/>
      <sheetName val="sp252_O"/>
      <sheetName val="sp1_R_vrste"/>
      <sheetName val="sp1_R_rizici"/>
      <sheetName val="sp2_R"/>
      <sheetName val="sp5_R"/>
      <sheetName val="sp7_R"/>
      <sheetName val="sp8_R"/>
      <sheetName val="sp81_R"/>
      <sheetName val="sp9_R"/>
      <sheetName val="sp10_R"/>
      <sheetName val="sp11_R"/>
      <sheetName val="sp12_R"/>
      <sheetName val="sp15_R"/>
      <sheetName val="sp16_R"/>
      <sheetName val="sp23_R"/>
      <sheetName val="IUMP"/>
      <sheetName val="obrazlozenj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slovni"/>
      <sheetName val="RDG"/>
      <sheetName val="RDG_obvezna"/>
      <sheetName val="RDG_vrste"/>
      <sheetName val="RDG_vrste_ZO"/>
      <sheetName val="AKTIVA"/>
      <sheetName val="PASIVA"/>
      <sheetName val="starosna struktura"/>
      <sheetName val="sp1_vrste"/>
      <sheetName val="sp1_rizici"/>
      <sheetName val="sp2"/>
      <sheetName val="sp3"/>
      <sheetName val="sp4"/>
      <sheetName val="sp5"/>
      <sheetName val="sp6"/>
      <sheetName val="sp7"/>
      <sheetName val="sp8"/>
      <sheetName val="sp81"/>
      <sheetName val="sp9"/>
      <sheetName val="sp10"/>
      <sheetName val="sp11"/>
      <sheetName val="sp12"/>
      <sheetName val="sp13"/>
      <sheetName val="sp14"/>
      <sheetName val="sp15"/>
      <sheetName val="sp16"/>
      <sheetName val="sp17"/>
      <sheetName val="sp18"/>
      <sheetName val="sp191"/>
      <sheetName val="sp192"/>
      <sheetName val="sp201"/>
      <sheetName val="sp202"/>
      <sheetName val="sp211"/>
      <sheetName val="sp212"/>
      <sheetName val="sp221"/>
      <sheetName val="sp222"/>
      <sheetName val="sp23"/>
      <sheetName val="sp24"/>
      <sheetName val="sp251_01"/>
      <sheetName val="sp252_01"/>
      <sheetName val="sp251_1001"/>
      <sheetName val="sp252_1001"/>
      <sheetName val="sp251_13"/>
      <sheetName val="sp252_13"/>
      <sheetName val="GS - Z"/>
      <sheetName val="GSDO"/>
      <sheetName val="POM"/>
      <sheetName val="GSP"/>
      <sheetName val="GSS"/>
      <sheetName val="ZO"/>
      <sheetName val="GS - N"/>
      <sheetName val="AK ZO"/>
      <sheetName val="AK NO"/>
      <sheetName val="IK ZO"/>
      <sheetName val="IK NO"/>
      <sheetName val="pu1"/>
      <sheetName val="pu2"/>
      <sheetName val="pu3"/>
      <sheetName val="analitika pu1"/>
      <sheetName val="analitika pu2_1"/>
      <sheetName val="analitika pu2_2 "/>
      <sheetName val="analitika pu2_3"/>
      <sheetName val="analitika pu2_4"/>
      <sheetName val="analitika pu2_5"/>
      <sheetName val="analitika pu3_1"/>
      <sheetName val="analitika pu3_2"/>
      <sheetName val="likv"/>
      <sheetName val="FI ZO"/>
      <sheetName val="FI NO"/>
      <sheetName val="IUMP"/>
      <sheetName val="obrazlozenja"/>
      <sheetName val="zilmer"/>
      <sheetName val="TABLICA"/>
      <sheetName val="ispis"/>
    </sheetNames>
    <sheetDataSet>
      <sheetData sheetId="0" refreshError="1">
        <row r="7">
          <cell r="E7" t="str">
            <v>01.01.2009.- 31.12.2009.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8"/>
  </sheetPr>
  <dimension ref="A1:H28"/>
  <sheetViews>
    <sheetView showGridLines="0" tabSelected="1" zoomScaleNormal="100" workbookViewId="0"/>
  </sheetViews>
  <sheetFormatPr defaultColWidth="9.109375" defaultRowHeight="13.2" x14ac:dyDescent="0.25"/>
  <cols>
    <col min="1" max="1" width="3.5546875" customWidth="1"/>
    <col min="2" max="2" width="17" customWidth="1"/>
    <col min="3" max="3" width="59.109375" customWidth="1"/>
    <col min="4" max="4" width="7.109375" customWidth="1"/>
    <col min="5" max="9" width="9.109375" customWidth="1"/>
    <col min="10" max="10" width="10.44140625" customWidth="1"/>
    <col min="16381" max="16381" width="4.5546875" customWidth="1"/>
    <col min="16382" max="16384" width="10" customWidth="1"/>
  </cols>
  <sheetData>
    <row r="1" spans="1:8" ht="18" customHeight="1" x14ac:dyDescent="0.25">
      <c r="A1" s="441"/>
      <c r="B1" s="442" t="s">
        <v>159</v>
      </c>
      <c r="C1" s="443"/>
      <c r="D1" s="441"/>
    </row>
    <row r="2" spans="1:8" ht="14.4" x14ac:dyDescent="0.25">
      <c r="A2" s="443"/>
      <c r="B2" s="443"/>
      <c r="C2" s="443"/>
      <c r="D2" s="441"/>
    </row>
    <row r="3" spans="1:8" ht="14.4" x14ac:dyDescent="0.25">
      <c r="A3" s="443"/>
      <c r="B3" s="444" t="s">
        <v>237</v>
      </c>
      <c r="C3" s="445"/>
      <c r="D3" s="441"/>
    </row>
    <row r="4" spans="1:8" ht="14.4" x14ac:dyDescent="0.25">
      <c r="A4" s="443"/>
      <c r="B4" s="444"/>
      <c r="C4" s="446"/>
      <c r="D4" s="441"/>
    </row>
    <row r="5" spans="1:8" ht="14.4" x14ac:dyDescent="0.25">
      <c r="A5" s="443"/>
      <c r="B5" s="444" t="s">
        <v>160</v>
      </c>
      <c r="C5" s="445"/>
      <c r="D5" s="441"/>
      <c r="H5" s="228" t="str">
        <f>MID(datum,1,10)</f>
        <v/>
      </c>
    </row>
    <row r="6" spans="1:8" ht="14.4" x14ac:dyDescent="0.25">
      <c r="A6" s="443"/>
      <c r="B6" s="444"/>
      <c r="C6" s="446"/>
      <c r="D6" s="441"/>
    </row>
    <row r="7" spans="1:8" ht="14.4" x14ac:dyDescent="0.25">
      <c r="A7" s="443"/>
      <c r="B7" s="444" t="s">
        <v>238</v>
      </c>
      <c r="C7" s="447"/>
      <c r="D7" s="441"/>
    </row>
    <row r="8" spans="1:8" ht="14.4" x14ac:dyDescent="0.25">
      <c r="A8" s="443"/>
      <c r="B8" s="444"/>
      <c r="C8" s="446"/>
      <c r="D8" s="441"/>
    </row>
    <row r="9" spans="1:8" ht="14.4" x14ac:dyDescent="0.25">
      <c r="A9" s="443"/>
      <c r="B9" s="444" t="s">
        <v>239</v>
      </c>
      <c r="C9" s="448"/>
      <c r="D9" s="441"/>
    </row>
    <row r="10" spans="1:8" ht="14.4" x14ac:dyDescent="0.25">
      <c r="A10" s="443"/>
      <c r="B10" s="444"/>
      <c r="C10" s="449"/>
      <c r="D10" s="441"/>
    </row>
    <row r="11" spans="1:8" ht="15.6" x14ac:dyDescent="0.25">
      <c r="A11" s="450"/>
      <c r="B11" s="444" t="s">
        <v>240</v>
      </c>
      <c r="C11" s="445"/>
      <c r="D11" s="441"/>
    </row>
    <row r="12" spans="1:8" ht="14.4" x14ac:dyDescent="0.25">
      <c r="A12" s="451"/>
      <c r="B12" s="443"/>
      <c r="C12" s="443"/>
      <c r="D12" s="441"/>
    </row>
    <row r="13" spans="1:8" ht="30.75" customHeight="1" x14ac:dyDescent="0.25">
      <c r="B13" s="229"/>
      <c r="C13" s="230"/>
    </row>
    <row r="14" spans="1:8" ht="15.6" x14ac:dyDescent="0.25">
      <c r="A14" s="231"/>
      <c r="B14" s="452" t="s">
        <v>252</v>
      </c>
      <c r="C14" s="231"/>
      <c r="D14" s="231"/>
    </row>
    <row r="15" spans="1:8" ht="7.8" customHeight="1" x14ac:dyDescent="0.25">
      <c r="A15" s="231"/>
      <c r="B15" s="232"/>
      <c r="C15" s="232"/>
      <c r="D15" s="231"/>
    </row>
    <row r="16" spans="1:8" ht="14.4" x14ac:dyDescent="0.25">
      <c r="A16" s="233"/>
      <c r="B16" s="453" t="s">
        <v>161</v>
      </c>
      <c r="C16" s="454" t="s">
        <v>241</v>
      </c>
      <c r="D16" s="231"/>
    </row>
    <row r="17" spans="1:4" ht="14.4" x14ac:dyDescent="0.25">
      <c r="A17" s="233"/>
      <c r="B17" s="453" t="s">
        <v>162</v>
      </c>
      <c r="C17" s="454" t="s">
        <v>242</v>
      </c>
      <c r="D17" s="231"/>
    </row>
    <row r="18" spans="1:4" ht="14.4" x14ac:dyDescent="0.25">
      <c r="A18" s="233"/>
      <c r="B18" s="453" t="s">
        <v>163</v>
      </c>
      <c r="C18" s="454" t="s">
        <v>243</v>
      </c>
      <c r="D18" s="231"/>
    </row>
    <row r="19" spans="1:4" ht="14.4" x14ac:dyDescent="0.25">
      <c r="A19" s="233"/>
      <c r="B19" s="453" t="s">
        <v>164</v>
      </c>
      <c r="C19" s="454" t="s">
        <v>244</v>
      </c>
      <c r="D19" s="231"/>
    </row>
    <row r="20" spans="1:4" ht="14.4" x14ac:dyDescent="0.25">
      <c r="A20" s="233"/>
      <c r="B20" s="453" t="s">
        <v>165</v>
      </c>
      <c r="C20" s="454" t="s">
        <v>245</v>
      </c>
      <c r="D20" s="231"/>
    </row>
    <row r="21" spans="1:4" ht="14.4" x14ac:dyDescent="0.25">
      <c r="A21" s="233"/>
      <c r="B21" s="453" t="s">
        <v>166</v>
      </c>
      <c r="C21" s="454" t="s">
        <v>246</v>
      </c>
      <c r="D21" s="231"/>
    </row>
    <row r="22" spans="1:4" ht="14.4" x14ac:dyDescent="0.25">
      <c r="A22" s="233"/>
      <c r="B22" s="453" t="s">
        <v>167</v>
      </c>
      <c r="C22" s="454" t="s">
        <v>247</v>
      </c>
      <c r="D22" s="231"/>
    </row>
    <row r="23" spans="1:4" ht="14.4" x14ac:dyDescent="0.25">
      <c r="A23" s="233"/>
      <c r="B23" s="453" t="s">
        <v>168</v>
      </c>
      <c r="C23" s="454" t="s">
        <v>248</v>
      </c>
      <c r="D23" s="231"/>
    </row>
    <row r="24" spans="1:4" ht="14.4" x14ac:dyDescent="0.25">
      <c r="A24" s="233"/>
      <c r="B24" s="453" t="s">
        <v>169</v>
      </c>
      <c r="C24" s="454" t="s">
        <v>249</v>
      </c>
      <c r="D24" s="231"/>
    </row>
    <row r="25" spans="1:4" ht="14.4" x14ac:dyDescent="0.25">
      <c r="A25" s="233"/>
      <c r="B25" s="453" t="s">
        <v>170</v>
      </c>
      <c r="C25" s="454" t="s">
        <v>250</v>
      </c>
      <c r="D25" s="231"/>
    </row>
    <row r="26" spans="1:4" ht="14.4" x14ac:dyDescent="0.25">
      <c r="A26" s="233"/>
      <c r="B26" s="453" t="s">
        <v>171</v>
      </c>
      <c r="C26" s="454" t="s">
        <v>251</v>
      </c>
      <c r="D26" s="231"/>
    </row>
    <row r="27" spans="1:4" x14ac:dyDescent="0.25">
      <c r="A27" s="231"/>
      <c r="B27" s="231"/>
      <c r="C27" s="231"/>
      <c r="D27" s="231"/>
    </row>
    <row r="28" spans="1:4" x14ac:dyDescent="0.25">
      <c r="A28" s="231"/>
      <c r="B28" s="231"/>
      <c r="C28" s="231"/>
      <c r="D28" s="231"/>
    </row>
  </sheetData>
  <hyperlinks>
    <hyperlink ref="C16" location="'IK - ZO'!A1" display="Izvještaj o izračunu kapitala i jamstvenog kapitala (životna osiguranja)"/>
    <hyperlink ref="C17" location="'IK - NO'!A1" display="Izvještaj o izračunu kapitala i jamstvenog kapitala (neživotna osiguranja)"/>
    <hyperlink ref="C18" location="'GS - ZO'!A1" display="Izvještaj o granici solventnosti malog društva za osiguranje koje obavlja poslove životnih osiguranja "/>
    <hyperlink ref="C19" location="GSDO!A1" display="Izvještaj o granici solventnosti malog društva za osiguranje koje obavlja poslove dopunskih osiguranja uz osiguranje života utvrđenoj na osnovi šteta"/>
    <hyperlink ref="C20" location="GSP!A1" display="Izvještaj o granici solventnosti malog društva za osiguranje utvrđenoj na osnovi premija (neživotna osiguranja)"/>
    <hyperlink ref="C21" location="GSS!A1" display="Izvještaj o granici solventnosti malog društva za osiguranje utvrđenoj na osnovi šteta (neživotna osiguranja)"/>
    <hyperlink ref="C22" location="ZO!A1" display="Izvještaj o granici solventnosti malog društva za osiguranje koje obavlja poslove zdravstvenog osiguranja "/>
    <hyperlink ref="C23" location="'GS - NO'!A1" display="Izvještaj o granici solventnosti malog društva za osiguranje koje obavlja poslove neživotnih osiguranja"/>
    <hyperlink ref="C24" location="'AK - ZO'!A1" display="Izvještaj o adekvatnosti kapitala (životna osiguranja)"/>
    <hyperlink ref="C25" location="'AK - NO'!A1" display="Izvještaj o adekvatnosti kapitala (neživotna osiguranja)"/>
    <hyperlink ref="C26" location="PIPU!A1" display="Posebni izvještaj o pregledu ulaganja"/>
  </hyperlinks>
  <pageMargins left="0.23622047244094491" right="0.23622047244094491" top="0.75" bottom="0.27559055118110237" header="0.27559055118110237" footer="0.61"/>
  <pageSetup paperSize="9" scale="8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F27"/>
  <sheetViews>
    <sheetView showGridLines="0" zoomScaleNormal="100" workbookViewId="0"/>
  </sheetViews>
  <sheetFormatPr defaultColWidth="9.109375" defaultRowHeight="13.8" x14ac:dyDescent="0.3"/>
  <cols>
    <col min="1" max="1" width="5.88671875" style="4" customWidth="1"/>
    <col min="2" max="2" width="69.33203125" style="4" customWidth="1"/>
    <col min="3" max="3" width="19.33203125" style="4" customWidth="1"/>
    <col min="4" max="4" width="2.44140625" style="3" customWidth="1"/>
    <col min="5" max="6" width="9.109375" style="3"/>
    <col min="7" max="16384" width="9.109375" style="4"/>
  </cols>
  <sheetData>
    <row r="1" spans="1:6" ht="18" customHeight="1" x14ac:dyDescent="0.3">
      <c r="A1" s="5"/>
      <c r="B1" s="1"/>
      <c r="C1" s="2" t="s">
        <v>107</v>
      </c>
    </row>
    <row r="2" spans="1:6" ht="12.9" customHeight="1" x14ac:dyDescent="0.3">
      <c r="A2" s="6"/>
      <c r="B2" s="6"/>
      <c r="C2" s="7"/>
    </row>
    <row r="3" spans="1:6" ht="36" customHeight="1" x14ac:dyDescent="0.3">
      <c r="A3" s="438" t="s">
        <v>110</v>
      </c>
      <c r="B3" s="438"/>
      <c r="C3" s="8"/>
    </row>
    <row r="4" spans="1:6" ht="12.9" customHeight="1" x14ac:dyDescent="0.3">
      <c r="A4" s="439"/>
      <c r="B4" s="439"/>
      <c r="C4" s="10"/>
      <c r="D4" s="11"/>
    </row>
    <row r="5" spans="1:6" s="14" customFormat="1" ht="12.9" customHeight="1" x14ac:dyDescent="0.3">
      <c r="A5" s="12"/>
      <c r="B5" s="9"/>
      <c r="C5" s="159" t="s">
        <v>172</v>
      </c>
      <c r="D5" s="13"/>
      <c r="E5" s="13"/>
      <c r="F5" s="13"/>
    </row>
    <row r="6" spans="1:6" s="14" customFormat="1" ht="21.6" x14ac:dyDescent="0.3">
      <c r="A6" s="160" t="s">
        <v>50</v>
      </c>
      <c r="B6" s="15" t="s">
        <v>51</v>
      </c>
      <c r="C6" s="287" t="s">
        <v>52</v>
      </c>
      <c r="D6" s="16"/>
      <c r="E6" s="13"/>
      <c r="F6" s="13"/>
    </row>
    <row r="7" spans="1:6" ht="15" customHeight="1" x14ac:dyDescent="0.3">
      <c r="A7" s="162">
        <v>1</v>
      </c>
      <c r="B7" s="163" t="s">
        <v>82</v>
      </c>
      <c r="C7" s="164">
        <v>0</v>
      </c>
    </row>
    <row r="8" spans="1:6" ht="15" customHeight="1" x14ac:dyDescent="0.3">
      <c r="A8" s="165">
        <v>2</v>
      </c>
      <c r="B8" s="166" t="s">
        <v>59</v>
      </c>
      <c r="C8" s="21">
        <v>0</v>
      </c>
    </row>
    <row r="9" spans="1:6" ht="15" customHeight="1" x14ac:dyDescent="0.3">
      <c r="A9" s="273">
        <v>3</v>
      </c>
      <c r="B9" s="274" t="s">
        <v>60</v>
      </c>
      <c r="C9" s="170">
        <f>C8-C7</f>
        <v>0</v>
      </c>
      <c r="D9" s="167"/>
    </row>
    <row r="10" spans="1:6" ht="15" customHeight="1" x14ac:dyDescent="0.3">
      <c r="A10" s="273">
        <v>4</v>
      </c>
      <c r="B10" s="275" t="s">
        <v>83</v>
      </c>
      <c r="C10" s="276"/>
    </row>
    <row r="11" spans="1:6" ht="15" customHeight="1" x14ac:dyDescent="0.3">
      <c r="A11" s="273">
        <v>5</v>
      </c>
      <c r="B11" s="275" t="s">
        <v>61</v>
      </c>
      <c r="C11" s="276">
        <v>0</v>
      </c>
    </row>
    <row r="12" spans="1:6" ht="15" customHeight="1" x14ac:dyDescent="0.3">
      <c r="A12" s="277">
        <v>6</v>
      </c>
      <c r="B12" s="278" t="s">
        <v>0</v>
      </c>
      <c r="C12" s="279">
        <f>C11-C10</f>
        <v>0</v>
      </c>
    </row>
    <row r="13" spans="1:6" s="172" customFormat="1" ht="15" customHeight="1" x14ac:dyDescent="0.3">
      <c r="A13" s="168">
        <v>7</v>
      </c>
      <c r="B13" s="169" t="s">
        <v>84</v>
      </c>
      <c r="C13" s="170">
        <v>0</v>
      </c>
      <c r="D13" s="171"/>
      <c r="E13" s="171"/>
      <c r="F13" s="171"/>
    </row>
    <row r="14" spans="1:6" s="172" customFormat="1" ht="15" customHeight="1" x14ac:dyDescent="0.3">
      <c r="A14" s="173">
        <v>8</v>
      </c>
      <c r="B14" s="174" t="s">
        <v>61</v>
      </c>
      <c r="C14" s="175">
        <v>0</v>
      </c>
      <c r="D14" s="171"/>
      <c r="E14" s="171"/>
      <c r="F14" s="171"/>
    </row>
    <row r="15" spans="1:6" s="172" customFormat="1" ht="15" customHeight="1" x14ac:dyDescent="0.3">
      <c r="A15" s="280">
        <v>9</v>
      </c>
      <c r="B15" s="281" t="s">
        <v>1</v>
      </c>
      <c r="C15" s="282">
        <f>C14-C13</f>
        <v>0</v>
      </c>
      <c r="D15" s="171"/>
      <c r="E15" s="171"/>
      <c r="F15" s="171"/>
    </row>
    <row r="16" spans="1:6" ht="12.75" customHeight="1" x14ac:dyDescent="0.3">
      <c r="A16" s="263">
        <v>10</v>
      </c>
      <c r="B16" s="35" t="s">
        <v>70</v>
      </c>
      <c r="C16" s="36">
        <f>MIN(C9,C12,C15)</f>
        <v>0</v>
      </c>
    </row>
    <row r="17" spans="1:6" s="128" customFormat="1" x14ac:dyDescent="0.3">
      <c r="A17" s="176">
        <v>11</v>
      </c>
      <c r="B17" s="177" t="s">
        <v>87</v>
      </c>
      <c r="C17" s="269" t="str">
        <f>IF(C8&gt;=C7,"DA","NE")</f>
        <v>DA</v>
      </c>
      <c r="D17" s="31"/>
      <c r="E17" s="31"/>
      <c r="F17" s="31"/>
    </row>
    <row r="18" spans="1:6" s="128" customFormat="1" x14ac:dyDescent="0.3">
      <c r="A18" s="178">
        <v>12</v>
      </c>
      <c r="B18" s="179" t="s">
        <v>86</v>
      </c>
      <c r="C18" s="270" t="str">
        <f>IF(C11&gt;=C10,"DA","NE")</f>
        <v>DA</v>
      </c>
      <c r="D18" s="31"/>
      <c r="E18" s="31"/>
      <c r="F18" s="31"/>
    </row>
    <row r="19" spans="1:6" s="128" customFormat="1" x14ac:dyDescent="0.3">
      <c r="A19" s="178">
        <v>13</v>
      </c>
      <c r="B19" s="179" t="s">
        <v>85</v>
      </c>
      <c r="C19" s="271" t="str">
        <f>IF(C14&gt;=C13,"DA","NE")</f>
        <v>DA</v>
      </c>
      <c r="D19" s="31"/>
      <c r="E19" s="31"/>
      <c r="F19" s="31"/>
    </row>
    <row r="20" spans="1:6" s="128" customFormat="1" x14ac:dyDescent="0.3">
      <c r="A20" s="263">
        <v>14</v>
      </c>
      <c r="B20" s="35" t="s">
        <v>88</v>
      </c>
      <c r="C20" s="36" t="b">
        <f>AND(C18="DA",C19="DA",C17="DA")</f>
        <v>1</v>
      </c>
      <c r="D20" s="31"/>
      <c r="E20" s="31"/>
      <c r="F20" s="31"/>
    </row>
    <row r="21" spans="1:6" x14ac:dyDescent="0.3">
      <c r="B21" s="5"/>
      <c r="C21" s="5"/>
      <c r="D21" s="30"/>
      <c r="E21" s="30"/>
      <c r="F21" s="31"/>
    </row>
    <row r="22" spans="1:6" x14ac:dyDescent="0.3">
      <c r="A22" s="32"/>
      <c r="B22" s="32"/>
      <c r="C22" s="32"/>
      <c r="D22" s="31"/>
      <c r="E22" s="30"/>
      <c r="F22" s="31"/>
    </row>
    <row r="23" spans="1:6" x14ac:dyDescent="0.3">
      <c r="A23" s="5" t="s">
        <v>40</v>
      </c>
      <c r="B23" s="32"/>
      <c r="C23" s="32"/>
      <c r="D23" s="31"/>
      <c r="E23" s="30"/>
      <c r="F23" s="31"/>
    </row>
    <row r="24" spans="1:6" x14ac:dyDescent="0.3">
      <c r="A24" s="32"/>
      <c r="B24" s="32"/>
      <c r="C24" s="32"/>
      <c r="D24" s="30"/>
      <c r="E24" s="30"/>
      <c r="F24" s="31"/>
    </row>
    <row r="25" spans="1:6" ht="12.9" customHeight="1" x14ac:dyDescent="0.3">
      <c r="A25" s="32"/>
      <c r="B25" s="32"/>
      <c r="C25" s="32"/>
      <c r="D25" s="30"/>
      <c r="E25" s="30"/>
      <c r="F25" s="31"/>
    </row>
    <row r="26" spans="1:6" x14ac:dyDescent="0.3">
      <c r="A26" s="3"/>
      <c r="B26" s="127" t="s">
        <v>95</v>
      </c>
      <c r="C26" s="30"/>
      <c r="D26" s="30"/>
      <c r="E26" s="30"/>
      <c r="F26" s="31"/>
    </row>
    <row r="27" spans="1:6" x14ac:dyDescent="0.3">
      <c r="A27" s="3"/>
      <c r="B27" s="39" t="s">
        <v>96</v>
      </c>
      <c r="C27" s="3"/>
    </row>
  </sheetData>
  <mergeCells count="2">
    <mergeCell ref="A3:B3"/>
    <mergeCell ref="A4:B4"/>
  </mergeCells>
  <printOptions horizontalCentered="1"/>
  <pageMargins left="0.59055118110236227" right="0.39370078740157483" top="0.39370078740157483" bottom="0.59055118110236227" header="0.19685039370078741" footer="0.31496062992125984"/>
  <pageSetup paperSize="9" scale="97" orientation="portrait" horizontalDpi="4294967295" verticalDpi="4294967295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P35"/>
  <sheetViews>
    <sheetView showGridLines="0" zoomScaleNormal="100" workbookViewId="0"/>
  </sheetViews>
  <sheetFormatPr defaultColWidth="9.109375" defaultRowHeight="13.8" x14ac:dyDescent="0.3"/>
  <cols>
    <col min="1" max="1" width="5.88671875" style="4" customWidth="1"/>
    <col min="2" max="2" width="69.33203125" style="4" customWidth="1"/>
    <col min="3" max="3" width="19.33203125" style="4" customWidth="1"/>
    <col min="4" max="4" width="2.33203125" style="3" customWidth="1"/>
    <col min="5" max="6" width="9.109375" style="3"/>
    <col min="7" max="16384" width="9.109375" style="4"/>
  </cols>
  <sheetData>
    <row r="1" spans="1:6" ht="18" customHeight="1" x14ac:dyDescent="0.3">
      <c r="A1" s="5"/>
      <c r="B1" s="1"/>
      <c r="C1" s="2" t="s">
        <v>108</v>
      </c>
    </row>
    <row r="2" spans="1:6" ht="12.9" customHeight="1" x14ac:dyDescent="0.3">
      <c r="A2" s="6"/>
      <c r="B2" s="6"/>
      <c r="C2" s="7"/>
    </row>
    <row r="3" spans="1:6" ht="36" customHeight="1" x14ac:dyDescent="0.3">
      <c r="A3" s="349" t="s">
        <v>109</v>
      </c>
      <c r="B3" s="349"/>
      <c r="C3" s="8"/>
    </row>
    <row r="4" spans="1:6" ht="12.9" customHeight="1" x14ac:dyDescent="0.3">
      <c r="A4" s="439"/>
      <c r="B4" s="439"/>
      <c r="C4" s="10"/>
      <c r="D4" s="11"/>
    </row>
    <row r="5" spans="1:6" s="14" customFormat="1" ht="12.9" customHeight="1" x14ac:dyDescent="0.3">
      <c r="A5" s="12"/>
      <c r="B5" s="9"/>
      <c r="C5" s="159" t="s">
        <v>172</v>
      </c>
      <c r="D5" s="13"/>
      <c r="E5" s="13"/>
      <c r="F5" s="13"/>
    </row>
    <row r="6" spans="1:6" s="14" customFormat="1" ht="21.6" x14ac:dyDescent="0.3">
      <c r="A6" s="160" t="s">
        <v>50</v>
      </c>
      <c r="B6" s="15" t="s">
        <v>51</v>
      </c>
      <c r="C6" s="161" t="s">
        <v>52</v>
      </c>
      <c r="D6" s="16"/>
      <c r="E6" s="13"/>
      <c r="F6" s="13"/>
    </row>
    <row r="7" spans="1:6" ht="15" customHeight="1" x14ac:dyDescent="0.3">
      <c r="A7" s="162">
        <v>1</v>
      </c>
      <c r="B7" s="163" t="s">
        <v>82</v>
      </c>
      <c r="C7" s="164">
        <v>0</v>
      </c>
    </row>
    <row r="8" spans="1:6" ht="15" customHeight="1" x14ac:dyDescent="0.3">
      <c r="A8" s="165">
        <v>2</v>
      </c>
      <c r="B8" s="166" t="s">
        <v>59</v>
      </c>
      <c r="C8" s="21">
        <v>0</v>
      </c>
    </row>
    <row r="9" spans="1:6" ht="15" customHeight="1" x14ac:dyDescent="0.3">
      <c r="A9" s="273">
        <v>3</v>
      </c>
      <c r="B9" s="274" t="s">
        <v>60</v>
      </c>
      <c r="C9" s="170">
        <f>C8-C7</f>
        <v>0</v>
      </c>
      <c r="D9" s="167"/>
    </row>
    <row r="10" spans="1:6" ht="15" customHeight="1" x14ac:dyDescent="0.3">
      <c r="A10" s="273">
        <v>4</v>
      </c>
      <c r="B10" s="275" t="s">
        <v>83</v>
      </c>
      <c r="C10" s="276"/>
    </row>
    <row r="11" spans="1:6" ht="15" customHeight="1" x14ac:dyDescent="0.3">
      <c r="A11" s="273">
        <v>5</v>
      </c>
      <c r="B11" s="275" t="s">
        <v>61</v>
      </c>
      <c r="C11" s="276">
        <v>0</v>
      </c>
    </row>
    <row r="12" spans="1:6" ht="15" customHeight="1" x14ac:dyDescent="0.3">
      <c r="A12" s="277">
        <v>6</v>
      </c>
      <c r="B12" s="278" t="s">
        <v>0</v>
      </c>
      <c r="C12" s="279">
        <f>C11-C10</f>
        <v>0</v>
      </c>
    </row>
    <row r="13" spans="1:6" s="172" customFormat="1" ht="15" customHeight="1" x14ac:dyDescent="0.3">
      <c r="A13" s="168">
        <v>7</v>
      </c>
      <c r="B13" s="169" t="s">
        <v>84</v>
      </c>
      <c r="C13" s="170">
        <v>0</v>
      </c>
      <c r="D13" s="171"/>
      <c r="E13" s="171"/>
      <c r="F13" s="171"/>
    </row>
    <row r="14" spans="1:6" s="172" customFormat="1" ht="15" customHeight="1" x14ac:dyDescent="0.3">
      <c r="A14" s="173">
        <v>8</v>
      </c>
      <c r="B14" s="174" t="s">
        <v>61</v>
      </c>
      <c r="C14" s="175">
        <v>0</v>
      </c>
      <c r="D14" s="171"/>
      <c r="E14" s="171"/>
      <c r="F14" s="171"/>
    </row>
    <row r="15" spans="1:6" s="172" customFormat="1" ht="15" customHeight="1" x14ac:dyDescent="0.3">
      <c r="A15" s="280">
        <v>9</v>
      </c>
      <c r="B15" s="281" t="s">
        <v>1</v>
      </c>
      <c r="C15" s="282">
        <f>C14-C13</f>
        <v>0</v>
      </c>
      <c r="D15" s="171"/>
      <c r="E15" s="171"/>
      <c r="F15" s="171"/>
    </row>
    <row r="16" spans="1:6" ht="12.75" customHeight="1" x14ac:dyDescent="0.3">
      <c r="A16" s="263">
        <v>10</v>
      </c>
      <c r="B16" s="35" t="s">
        <v>70</v>
      </c>
      <c r="C16" s="36">
        <f>MIN(C9,C12,C15)</f>
        <v>0</v>
      </c>
    </row>
    <row r="17" spans="1:6" s="128" customFormat="1" x14ac:dyDescent="0.3">
      <c r="A17" s="176">
        <v>11</v>
      </c>
      <c r="B17" s="177" t="s">
        <v>87</v>
      </c>
      <c r="C17" s="272" t="str">
        <f>IF(C8&gt;=C7,"DA","NE")</f>
        <v>DA</v>
      </c>
      <c r="D17" s="31"/>
      <c r="E17" s="31"/>
      <c r="F17" s="31"/>
    </row>
    <row r="18" spans="1:6" s="128" customFormat="1" x14ac:dyDescent="0.3">
      <c r="A18" s="178">
        <v>12</v>
      </c>
      <c r="B18" s="179" t="s">
        <v>86</v>
      </c>
      <c r="C18" s="270" t="str">
        <f>IF(C11&gt;=C10,"DA","NE")</f>
        <v>DA</v>
      </c>
      <c r="D18" s="31"/>
      <c r="E18" s="31"/>
      <c r="F18" s="31"/>
    </row>
    <row r="19" spans="1:6" s="128" customFormat="1" x14ac:dyDescent="0.3">
      <c r="A19" s="178">
        <v>13</v>
      </c>
      <c r="B19" s="179" t="s">
        <v>85</v>
      </c>
      <c r="C19" s="270" t="str">
        <f>IF(C14&gt;=C13,"DA","NE")</f>
        <v>DA</v>
      </c>
      <c r="D19" s="31"/>
      <c r="E19" s="31"/>
      <c r="F19" s="31"/>
    </row>
    <row r="20" spans="1:6" ht="12.75" customHeight="1" x14ac:dyDescent="0.3">
      <c r="A20" s="263">
        <v>14</v>
      </c>
      <c r="B20" s="35" t="s">
        <v>88</v>
      </c>
      <c r="C20" s="36" t="b">
        <f>AND(C18="DA",C19="DA",C17="DA")</f>
        <v>1</v>
      </c>
    </row>
    <row r="21" spans="1:6" x14ac:dyDescent="0.3">
      <c r="B21" s="5"/>
      <c r="C21" s="5"/>
      <c r="D21" s="30"/>
      <c r="E21" s="30"/>
      <c r="F21" s="31"/>
    </row>
    <row r="22" spans="1:6" x14ac:dyDescent="0.3">
      <c r="A22" s="32"/>
      <c r="B22" s="32"/>
      <c r="C22" s="32"/>
      <c r="D22" s="31"/>
      <c r="E22" s="30"/>
      <c r="F22" s="31"/>
    </row>
    <row r="23" spans="1:6" x14ac:dyDescent="0.3">
      <c r="A23" s="5" t="s">
        <v>40</v>
      </c>
      <c r="B23" s="32"/>
      <c r="C23" s="32"/>
      <c r="D23" s="31"/>
      <c r="E23" s="30"/>
      <c r="F23" s="31"/>
    </row>
    <row r="24" spans="1:6" x14ac:dyDescent="0.3">
      <c r="A24" s="32"/>
      <c r="B24" s="32"/>
      <c r="C24" s="32"/>
      <c r="D24" s="30"/>
      <c r="E24" s="30"/>
      <c r="F24" s="31"/>
    </row>
    <row r="25" spans="1:6" ht="12.9" customHeight="1" x14ac:dyDescent="0.3">
      <c r="A25" s="32"/>
      <c r="B25" s="32"/>
      <c r="C25" s="32"/>
      <c r="D25" s="30"/>
      <c r="E25" s="30"/>
      <c r="F25" s="31"/>
    </row>
    <row r="26" spans="1:6" x14ac:dyDescent="0.3">
      <c r="A26" s="3"/>
      <c r="B26" s="127" t="s">
        <v>95</v>
      </c>
      <c r="C26" s="30"/>
      <c r="D26" s="30"/>
      <c r="E26" s="30"/>
      <c r="F26" s="31"/>
    </row>
    <row r="27" spans="1:6" x14ac:dyDescent="0.3">
      <c r="A27" s="3"/>
      <c r="B27" s="39" t="s">
        <v>96</v>
      </c>
      <c r="C27" s="3"/>
    </row>
    <row r="35" spans="16:16" x14ac:dyDescent="0.3">
      <c r="P35" s="14"/>
    </row>
  </sheetData>
  <mergeCells count="2">
    <mergeCell ref="A3:B3"/>
    <mergeCell ref="A4:B4"/>
  </mergeCells>
  <printOptions horizontalCentered="1"/>
  <pageMargins left="0.59055118110236227" right="0.39370078740157483" top="0.39370078740157483" bottom="0.59055118110236227" header="0.19685039370078741" footer="0.31496062992125984"/>
  <pageSetup paperSize="9" scale="98" orientation="portrait" horizontalDpi="4294967295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R35"/>
  <sheetViews>
    <sheetView showGridLines="0" zoomScaleNormal="100" workbookViewId="0"/>
  </sheetViews>
  <sheetFormatPr defaultColWidth="9.33203125" defaultRowHeight="13.8" x14ac:dyDescent="0.3"/>
  <cols>
    <col min="1" max="5" width="15.6640625" style="210" customWidth="1"/>
    <col min="6" max="6" width="15.6640625" style="215" customWidth="1"/>
    <col min="7" max="17" width="15.6640625" style="210" customWidth="1"/>
    <col min="18" max="18" width="14.33203125" style="210" customWidth="1"/>
    <col min="19" max="16384" width="9.33203125" style="210"/>
  </cols>
  <sheetData>
    <row r="1" spans="1:18" s="195" customFormat="1" ht="18" customHeight="1" x14ac:dyDescent="0.3">
      <c r="A1" s="192"/>
      <c r="B1" s="193"/>
      <c r="C1" s="194"/>
      <c r="E1" s="196"/>
      <c r="F1" s="196"/>
      <c r="G1" s="196"/>
      <c r="H1" s="196"/>
      <c r="I1" s="196"/>
      <c r="J1" s="196"/>
    </row>
    <row r="2" spans="1:18" s="344" customFormat="1" ht="12.9" customHeight="1" x14ac:dyDescent="0.3">
      <c r="A2" s="340"/>
      <c r="B2" s="341"/>
      <c r="C2" s="342"/>
      <c r="D2" s="198"/>
      <c r="E2" s="343"/>
      <c r="F2" s="343"/>
      <c r="G2" s="343"/>
      <c r="H2" s="343"/>
      <c r="I2" s="343"/>
      <c r="J2" s="343"/>
    </row>
    <row r="3" spans="1:18" s="195" customFormat="1" ht="36" customHeight="1" x14ac:dyDescent="0.3">
      <c r="A3" s="440" t="s">
        <v>122</v>
      </c>
      <c r="B3" s="440"/>
      <c r="C3" s="440"/>
      <c r="D3" s="199"/>
      <c r="E3" s="196"/>
      <c r="F3" s="196"/>
      <c r="G3" s="196"/>
      <c r="H3" s="196"/>
      <c r="I3" s="196"/>
      <c r="J3" s="196"/>
      <c r="R3" s="224" t="s">
        <v>121</v>
      </c>
    </row>
    <row r="4" spans="1:18" s="195" customFormat="1" ht="12.9" customHeight="1" x14ac:dyDescent="0.3">
      <c r="A4" s="200"/>
      <c r="B4" s="201"/>
      <c r="C4" s="201"/>
      <c r="D4" s="202"/>
      <c r="E4" s="196"/>
      <c r="F4" s="196"/>
      <c r="G4" s="196"/>
      <c r="H4" s="196"/>
      <c r="I4" s="196"/>
      <c r="J4" s="196"/>
    </row>
    <row r="5" spans="1:18" s="195" customFormat="1" ht="12.9" customHeight="1" x14ac:dyDescent="0.3">
      <c r="A5" s="197"/>
      <c r="B5" s="203"/>
      <c r="C5" s="204"/>
      <c r="E5" s="196"/>
      <c r="F5" s="196"/>
      <c r="G5" s="196"/>
      <c r="H5" s="196"/>
      <c r="I5" s="196"/>
      <c r="J5" s="196"/>
      <c r="R5" s="285" t="s">
        <v>172</v>
      </c>
    </row>
    <row r="6" spans="1:18" s="206" customFormat="1" ht="66" customHeight="1" x14ac:dyDescent="0.3">
      <c r="A6" s="205" t="s">
        <v>123</v>
      </c>
      <c r="B6" s="205" t="s">
        <v>124</v>
      </c>
      <c r="C6" s="205" t="s">
        <v>125</v>
      </c>
      <c r="D6" s="205" t="s">
        <v>126</v>
      </c>
      <c r="E6" s="205" t="s">
        <v>127</v>
      </c>
      <c r="F6" s="286" t="s">
        <v>128</v>
      </c>
      <c r="G6" s="286" t="s">
        <v>129</v>
      </c>
      <c r="H6" s="205" t="s">
        <v>130</v>
      </c>
      <c r="I6" s="205" t="s">
        <v>131</v>
      </c>
      <c r="J6" s="205" t="s">
        <v>132</v>
      </c>
      <c r="K6" s="205" t="s">
        <v>133</v>
      </c>
      <c r="L6" s="205" t="s">
        <v>134</v>
      </c>
      <c r="M6" s="205" t="s">
        <v>135</v>
      </c>
      <c r="N6" s="205" t="s">
        <v>136</v>
      </c>
      <c r="O6" s="205" t="s">
        <v>137</v>
      </c>
      <c r="P6" s="205" t="s">
        <v>138</v>
      </c>
      <c r="Q6" s="286" t="s">
        <v>139</v>
      </c>
      <c r="R6" s="205" t="s">
        <v>179</v>
      </c>
    </row>
    <row r="7" spans="1:18" s="227" customFormat="1" ht="10.199999999999999" x14ac:dyDescent="0.2">
      <c r="A7" s="225" t="s">
        <v>140</v>
      </c>
      <c r="B7" s="225" t="s">
        <v>141</v>
      </c>
      <c r="C7" s="225" t="s">
        <v>142</v>
      </c>
      <c r="D7" s="225" t="s">
        <v>143</v>
      </c>
      <c r="E7" s="225" t="s">
        <v>144</v>
      </c>
      <c r="F7" s="225" t="s">
        <v>145</v>
      </c>
      <c r="G7" s="225" t="s">
        <v>146</v>
      </c>
      <c r="H7" s="225" t="s">
        <v>147</v>
      </c>
      <c r="I7" s="225" t="s">
        <v>148</v>
      </c>
      <c r="J7" s="225" t="s">
        <v>149</v>
      </c>
      <c r="K7" s="225" t="s">
        <v>150</v>
      </c>
      <c r="L7" s="225" t="s">
        <v>151</v>
      </c>
      <c r="M7" s="225" t="s">
        <v>152</v>
      </c>
      <c r="N7" s="225" t="s">
        <v>153</v>
      </c>
      <c r="O7" s="225" t="s">
        <v>154</v>
      </c>
      <c r="P7" s="226" t="s">
        <v>155</v>
      </c>
      <c r="Q7" s="226" t="s">
        <v>156</v>
      </c>
      <c r="R7" s="226" t="s">
        <v>180</v>
      </c>
    </row>
    <row r="8" spans="1:18" x14ac:dyDescent="0.3">
      <c r="A8" s="207"/>
      <c r="B8" s="207"/>
      <c r="C8" s="208"/>
      <c r="D8" s="208"/>
      <c r="E8" s="207"/>
      <c r="F8" s="207"/>
      <c r="G8" s="207"/>
      <c r="H8" s="207"/>
      <c r="I8" s="207"/>
      <c r="J8" s="207"/>
      <c r="K8" s="207"/>
      <c r="L8" s="207"/>
      <c r="M8" s="207"/>
      <c r="N8" s="207"/>
      <c r="O8" s="207"/>
      <c r="P8" s="207"/>
      <c r="Q8" s="209"/>
      <c r="R8" s="209"/>
    </row>
    <row r="9" spans="1:18" x14ac:dyDescent="0.3">
      <c r="A9" s="211"/>
      <c r="B9" s="211"/>
      <c r="C9" s="212"/>
      <c r="D9" s="212"/>
      <c r="E9" s="212"/>
      <c r="F9" s="212"/>
      <c r="G9" s="212"/>
      <c r="H9" s="212"/>
      <c r="I9" s="212"/>
      <c r="J9" s="212"/>
      <c r="K9" s="212"/>
      <c r="L9" s="212"/>
      <c r="M9" s="212"/>
      <c r="N9" s="212"/>
      <c r="O9" s="212"/>
    </row>
    <row r="10" spans="1:18" x14ac:dyDescent="0.3">
      <c r="A10" s="213"/>
      <c r="B10" s="213" t="s">
        <v>157</v>
      </c>
      <c r="C10" s="212"/>
      <c r="D10" s="212"/>
      <c r="E10" s="212"/>
      <c r="F10" s="212"/>
      <c r="G10" s="212"/>
      <c r="H10" s="212"/>
      <c r="I10" s="214"/>
      <c r="K10" s="212"/>
      <c r="L10" s="212"/>
      <c r="M10" s="212"/>
      <c r="N10" s="212"/>
      <c r="O10" s="212"/>
    </row>
    <row r="11" spans="1:18" x14ac:dyDescent="0.3">
      <c r="C11" s="215"/>
      <c r="F11" s="210" t="s">
        <v>95</v>
      </c>
      <c r="I11" s="216"/>
      <c r="K11" s="212"/>
      <c r="L11" s="212"/>
      <c r="M11" s="212"/>
      <c r="N11" s="212"/>
      <c r="O11" s="212"/>
    </row>
    <row r="12" spans="1:18" x14ac:dyDescent="0.3">
      <c r="C12" s="215"/>
      <c r="F12" s="210" t="s">
        <v>96</v>
      </c>
      <c r="I12" s="216"/>
      <c r="L12" s="216"/>
      <c r="O12" s="216"/>
    </row>
    <row r="13" spans="1:18" x14ac:dyDescent="0.3">
      <c r="A13" s="217"/>
      <c r="B13" s="217"/>
      <c r="C13" s="215"/>
      <c r="F13" s="210"/>
      <c r="I13" s="218"/>
      <c r="M13" s="218"/>
    </row>
    <row r="14" spans="1:18" x14ac:dyDescent="0.3">
      <c r="A14" s="217"/>
      <c r="B14" s="217"/>
    </row>
    <row r="15" spans="1:18" x14ac:dyDescent="0.3">
      <c r="A15" s="217"/>
      <c r="B15" s="217"/>
      <c r="E15" s="215"/>
      <c r="F15" s="210"/>
    </row>
    <row r="16" spans="1:18" x14ac:dyDescent="0.3">
      <c r="E16" s="215"/>
      <c r="F16" s="210"/>
      <c r="K16" s="219"/>
      <c r="L16" s="219"/>
      <c r="N16" s="219"/>
    </row>
    <row r="17" spans="3:15" x14ac:dyDescent="0.3">
      <c r="E17" s="215"/>
      <c r="F17" s="210"/>
      <c r="L17" s="219"/>
      <c r="M17" s="219"/>
      <c r="N17" s="219"/>
      <c r="O17" s="219"/>
    </row>
    <row r="18" spans="3:15" x14ac:dyDescent="0.3">
      <c r="C18" s="220"/>
      <c r="F18" s="210"/>
      <c r="G18" s="220"/>
      <c r="L18" s="219"/>
      <c r="M18" s="219"/>
      <c r="N18" s="219"/>
      <c r="O18" s="219"/>
    </row>
    <row r="19" spans="3:15" x14ac:dyDescent="0.3">
      <c r="F19" s="210"/>
    </row>
    <row r="20" spans="3:15" x14ac:dyDescent="0.3">
      <c r="F20" s="210"/>
    </row>
    <row r="21" spans="3:15" x14ac:dyDescent="0.3">
      <c r="D21" s="215"/>
      <c r="F21" s="210"/>
    </row>
    <row r="22" spans="3:15" x14ac:dyDescent="0.3">
      <c r="D22" s="215"/>
      <c r="F22" s="210"/>
    </row>
    <row r="25" spans="3:15" ht="12.9" customHeight="1" x14ac:dyDescent="0.3"/>
    <row r="31" spans="3:15" x14ac:dyDescent="0.3">
      <c r="F31" s="210"/>
    </row>
    <row r="32" spans="3:15" x14ac:dyDescent="0.3">
      <c r="F32" s="210"/>
    </row>
    <row r="33" spans="6:6" x14ac:dyDescent="0.3">
      <c r="F33" s="210"/>
    </row>
    <row r="34" spans="6:6" x14ac:dyDescent="0.3">
      <c r="F34" s="210"/>
    </row>
    <row r="35" spans="6:6" x14ac:dyDescent="0.3">
      <c r="F35" s="210"/>
    </row>
  </sheetData>
  <mergeCells count="1">
    <mergeCell ref="A3:C3"/>
  </mergeCells>
  <pageMargins left="0" right="0" top="0.70866141732283472" bottom="0.70866141732283472" header="0.51181102362204722" footer="0.51181102362204722"/>
  <pageSetup paperSize="9" scale="54" firstPageNumber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P37"/>
  <sheetViews>
    <sheetView showGridLines="0" zoomScaleNormal="100" workbookViewId="0"/>
  </sheetViews>
  <sheetFormatPr defaultColWidth="9.109375" defaultRowHeight="13.8" x14ac:dyDescent="0.3"/>
  <cols>
    <col min="1" max="1" width="6.6640625" style="4" customWidth="1"/>
    <col min="2" max="2" width="70.6640625" style="4" customWidth="1"/>
    <col min="3" max="3" width="20.6640625" style="4" customWidth="1"/>
    <col min="4" max="4" width="2" style="3" customWidth="1"/>
    <col min="5" max="6" width="9.109375" style="3"/>
    <col min="7" max="16384" width="9.109375" style="4"/>
  </cols>
  <sheetData>
    <row r="1" spans="1:6" ht="18" customHeight="1" x14ac:dyDescent="0.3">
      <c r="B1" s="1"/>
      <c r="C1" s="2" t="s">
        <v>94</v>
      </c>
    </row>
    <row r="2" spans="1:6" ht="12.9" customHeight="1" x14ac:dyDescent="0.3">
      <c r="A2" s="5"/>
      <c r="B2" s="6"/>
      <c r="C2" s="7"/>
    </row>
    <row r="3" spans="1:6" ht="36" customHeight="1" x14ac:dyDescent="0.3">
      <c r="A3" s="349" t="s">
        <v>111</v>
      </c>
      <c r="B3" s="349"/>
      <c r="C3" s="349"/>
    </row>
    <row r="4" spans="1:6" ht="12.9" customHeight="1" x14ac:dyDescent="0.3">
      <c r="A4" s="350"/>
      <c r="B4" s="350"/>
      <c r="C4" s="10"/>
      <c r="D4" s="11"/>
    </row>
    <row r="5" spans="1:6" s="14" customFormat="1" ht="12.9" customHeight="1" x14ac:dyDescent="0.3">
      <c r="A5" s="12"/>
      <c r="B5" s="9"/>
      <c r="C5" s="33" t="s">
        <v>172</v>
      </c>
      <c r="D5" s="13"/>
      <c r="E5" s="13"/>
      <c r="F5" s="13"/>
    </row>
    <row r="6" spans="1:6" s="14" customFormat="1" ht="27.6" x14ac:dyDescent="0.3">
      <c r="A6" s="242" t="s">
        <v>50</v>
      </c>
      <c r="B6" s="189" t="s">
        <v>51</v>
      </c>
      <c r="C6" s="190" t="s">
        <v>52</v>
      </c>
      <c r="D6" s="16"/>
      <c r="E6" s="13"/>
      <c r="F6" s="13"/>
    </row>
    <row r="7" spans="1:6" x14ac:dyDescent="0.3">
      <c r="A7" s="249" t="s">
        <v>62</v>
      </c>
      <c r="B7" s="250" t="s">
        <v>178</v>
      </c>
      <c r="C7" s="251">
        <f>C8+C9+C10-C11-C12-C13</f>
        <v>0</v>
      </c>
      <c r="D7" s="13"/>
    </row>
    <row r="8" spans="1:6" ht="41.4" x14ac:dyDescent="0.3">
      <c r="A8" s="243">
        <v>1</v>
      </c>
      <c r="B8" s="181" t="s">
        <v>71</v>
      </c>
      <c r="C8" s="17"/>
      <c r="D8" s="18"/>
    </row>
    <row r="9" spans="1:6" x14ac:dyDescent="0.3">
      <c r="A9" s="237">
        <v>2</v>
      </c>
      <c r="B9" s="182" t="s">
        <v>72</v>
      </c>
      <c r="C9" s="19"/>
    </row>
    <row r="10" spans="1:6" x14ac:dyDescent="0.3">
      <c r="A10" s="237">
        <v>3</v>
      </c>
      <c r="B10" s="182" t="s">
        <v>53</v>
      </c>
      <c r="C10" s="19"/>
    </row>
    <row r="11" spans="1:6" x14ac:dyDescent="0.3">
      <c r="A11" s="237">
        <v>4</v>
      </c>
      <c r="B11" s="182" t="s">
        <v>54</v>
      </c>
      <c r="C11" s="19"/>
    </row>
    <row r="12" spans="1:6" x14ac:dyDescent="0.3">
      <c r="A12" s="237">
        <v>5</v>
      </c>
      <c r="B12" s="182" t="s">
        <v>55</v>
      </c>
      <c r="C12" s="19"/>
    </row>
    <row r="13" spans="1:6" x14ac:dyDescent="0.3">
      <c r="A13" s="237">
        <v>6</v>
      </c>
      <c r="B13" s="182" t="s">
        <v>56</v>
      </c>
      <c r="C13" s="19"/>
    </row>
    <row r="14" spans="1:6" x14ac:dyDescent="0.3">
      <c r="A14" s="252" t="s">
        <v>63</v>
      </c>
      <c r="B14" s="253" t="s">
        <v>73</v>
      </c>
      <c r="C14" s="254">
        <f>SUM(C15:C18)</f>
        <v>0</v>
      </c>
    </row>
    <row r="15" spans="1:6" x14ac:dyDescent="0.3">
      <c r="A15" s="237">
        <v>1</v>
      </c>
      <c r="B15" s="182" t="s">
        <v>57</v>
      </c>
      <c r="C15" s="20"/>
    </row>
    <row r="16" spans="1:6" x14ac:dyDescent="0.3">
      <c r="A16" s="237">
        <v>2</v>
      </c>
      <c r="B16" s="182" t="s">
        <v>74</v>
      </c>
      <c r="C16" s="19"/>
    </row>
    <row r="17" spans="1:6" x14ac:dyDescent="0.3">
      <c r="A17" s="237">
        <v>3</v>
      </c>
      <c r="B17" s="182" t="s">
        <v>75</v>
      </c>
      <c r="C17" s="20"/>
    </row>
    <row r="18" spans="1:6" ht="27.6" x14ac:dyDescent="0.3">
      <c r="A18" s="239">
        <v>4</v>
      </c>
      <c r="B18" s="184" t="s">
        <v>220</v>
      </c>
      <c r="C18" s="22">
        <f>SUM(C19:C21)</f>
        <v>0</v>
      </c>
      <c r="D18" s="283"/>
    </row>
    <row r="19" spans="1:6" x14ac:dyDescent="0.3">
      <c r="A19" s="240" t="s">
        <v>67</v>
      </c>
      <c r="B19" s="182" t="s">
        <v>174</v>
      </c>
      <c r="C19" s="19"/>
      <c r="D19" s="283"/>
    </row>
    <row r="20" spans="1:6" x14ac:dyDescent="0.3">
      <c r="A20" s="240" t="s">
        <v>58</v>
      </c>
      <c r="B20" s="182" t="s">
        <v>175</v>
      </c>
      <c r="C20" s="19"/>
      <c r="D20" s="283"/>
    </row>
    <row r="21" spans="1:6" x14ac:dyDescent="0.3">
      <c r="A21" s="241" t="s">
        <v>173</v>
      </c>
      <c r="B21" s="185" t="s">
        <v>176</v>
      </c>
      <c r="C21" s="23"/>
      <c r="D21" s="283"/>
    </row>
    <row r="22" spans="1:6" x14ac:dyDescent="0.3">
      <c r="A22" s="37" t="s">
        <v>64</v>
      </c>
      <c r="B22" s="35" t="s">
        <v>77</v>
      </c>
      <c r="C22" s="36">
        <f>C7+C14</f>
        <v>0</v>
      </c>
    </row>
    <row r="23" spans="1:6" x14ac:dyDescent="0.3">
      <c r="A23" s="249" t="s">
        <v>65</v>
      </c>
      <c r="B23" s="250" t="s">
        <v>76</v>
      </c>
      <c r="C23" s="251">
        <f>SUM(C24:C26)</f>
        <v>0</v>
      </c>
    </row>
    <row r="24" spans="1:6" s="27" customFormat="1" ht="41.4" x14ac:dyDescent="0.25">
      <c r="A24" s="243">
        <v>1</v>
      </c>
      <c r="B24" s="186" t="s">
        <v>177</v>
      </c>
      <c r="C24" s="24"/>
      <c r="D24" s="25"/>
      <c r="E24" s="26"/>
      <c r="F24" s="26"/>
    </row>
    <row r="25" spans="1:6" s="27" customFormat="1" ht="55.2" x14ac:dyDescent="0.25">
      <c r="A25" s="237">
        <v>2</v>
      </c>
      <c r="B25" s="182" t="s">
        <v>79</v>
      </c>
      <c r="C25" s="28"/>
      <c r="D25" s="25"/>
      <c r="E25" s="26"/>
      <c r="F25" s="26"/>
    </row>
    <row r="26" spans="1:6" s="27" customFormat="1" x14ac:dyDescent="0.25">
      <c r="A26" s="238">
        <v>3</v>
      </c>
      <c r="B26" s="183" t="s">
        <v>80</v>
      </c>
      <c r="C26" s="29"/>
      <c r="D26" s="25"/>
      <c r="E26" s="26"/>
      <c r="F26" s="26"/>
    </row>
    <row r="27" spans="1:6" s="27" customFormat="1" x14ac:dyDescent="0.25">
      <c r="A27" s="34" t="s">
        <v>66</v>
      </c>
      <c r="B27" s="35" t="s">
        <v>81</v>
      </c>
      <c r="C27" s="38">
        <f>C7+C14-C23</f>
        <v>0</v>
      </c>
      <c r="D27" s="26"/>
      <c r="E27" s="26"/>
      <c r="F27" s="26"/>
    </row>
    <row r="28" spans="1:6" x14ac:dyDescent="0.3">
      <c r="B28" s="5"/>
      <c r="C28" s="5"/>
      <c r="D28" s="30"/>
      <c r="E28" s="30"/>
      <c r="F28" s="31"/>
    </row>
    <row r="29" spans="1:6" x14ac:dyDescent="0.3">
      <c r="A29" s="32"/>
      <c r="B29" s="32"/>
      <c r="C29" s="32"/>
      <c r="D29" s="31"/>
      <c r="E29" s="30"/>
      <c r="F29" s="31"/>
    </row>
    <row r="30" spans="1:6" x14ac:dyDescent="0.3">
      <c r="A30" s="5" t="s">
        <v>40</v>
      </c>
      <c r="B30" s="32"/>
      <c r="C30" s="32"/>
      <c r="D30" s="31"/>
      <c r="E30" s="30"/>
      <c r="F30" s="31"/>
    </row>
    <row r="31" spans="1:6" x14ac:dyDescent="0.3">
      <c r="A31" s="32"/>
      <c r="B31" s="32"/>
      <c r="C31" s="32"/>
      <c r="D31" s="30"/>
      <c r="E31" s="30"/>
      <c r="F31" s="31"/>
    </row>
    <row r="32" spans="1:6" x14ac:dyDescent="0.3">
      <c r="A32" s="32"/>
      <c r="B32" s="32"/>
      <c r="C32" s="32"/>
      <c r="D32" s="30"/>
      <c r="E32" s="30"/>
      <c r="F32" s="31"/>
    </row>
    <row r="33" spans="1:16" x14ac:dyDescent="0.3">
      <c r="A33" s="3"/>
      <c r="B33" s="39" t="s">
        <v>95</v>
      </c>
      <c r="C33" s="30"/>
      <c r="D33" s="30"/>
      <c r="E33" s="30"/>
      <c r="F33" s="31"/>
    </row>
    <row r="34" spans="1:16" x14ac:dyDescent="0.3">
      <c r="A34" s="3"/>
      <c r="B34" s="40" t="s">
        <v>96</v>
      </c>
      <c r="C34" s="3"/>
    </row>
    <row r="37" spans="1:16" x14ac:dyDescent="0.3">
      <c r="P37" s="264"/>
    </row>
  </sheetData>
  <mergeCells count="2">
    <mergeCell ref="A3:C3"/>
    <mergeCell ref="A4:B4"/>
  </mergeCells>
  <printOptions horizontalCentered="1"/>
  <pageMargins left="0.59055118110236227" right="0.39370078740157483" top="0.39370078740157483" bottom="0.59055118110236227" header="0.19685039370078741" footer="0.31496062992125984"/>
  <pageSetup paperSize="9" scale="94" orientation="portrait" horizontalDpi="4294967295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F34"/>
  <sheetViews>
    <sheetView showGridLines="0" zoomScaleNormal="100" workbookViewId="0"/>
  </sheetViews>
  <sheetFormatPr defaultColWidth="9.109375" defaultRowHeight="13.8" x14ac:dyDescent="0.3"/>
  <cols>
    <col min="1" max="1" width="6.6640625" style="4" customWidth="1"/>
    <col min="2" max="2" width="70.6640625" style="4" customWidth="1"/>
    <col min="3" max="3" width="20.6640625" style="4" customWidth="1"/>
    <col min="4" max="4" width="2" style="3" customWidth="1"/>
    <col min="5" max="6" width="9.109375" style="3"/>
    <col min="7" max="16384" width="9.109375" style="4"/>
  </cols>
  <sheetData>
    <row r="1" spans="1:6" ht="18" customHeight="1" x14ac:dyDescent="0.3">
      <c r="B1" s="1"/>
      <c r="C1" s="2" t="s">
        <v>97</v>
      </c>
    </row>
    <row r="2" spans="1:6" ht="12.9" customHeight="1" x14ac:dyDescent="0.3">
      <c r="A2" s="5"/>
      <c r="B2" s="6"/>
      <c r="C2" s="7"/>
    </row>
    <row r="3" spans="1:6" ht="36" customHeight="1" x14ac:dyDescent="0.3">
      <c r="A3" s="349" t="s">
        <v>112</v>
      </c>
      <c r="B3" s="349"/>
      <c r="C3" s="349"/>
    </row>
    <row r="4" spans="1:6" ht="12.9" customHeight="1" x14ac:dyDescent="0.3">
      <c r="A4" s="350"/>
      <c r="B4" s="350"/>
      <c r="C4" s="10"/>
      <c r="D4" s="11"/>
    </row>
    <row r="5" spans="1:6" s="14" customFormat="1" ht="12.9" customHeight="1" x14ac:dyDescent="0.3">
      <c r="A5" s="85"/>
      <c r="B5" s="86"/>
      <c r="C5" s="88" t="s">
        <v>172</v>
      </c>
      <c r="D5" s="13"/>
      <c r="E5" s="13"/>
      <c r="F5" s="13"/>
    </row>
    <row r="6" spans="1:6" s="14" customFormat="1" ht="27.6" x14ac:dyDescent="0.3">
      <c r="A6" s="41" t="s">
        <v>2</v>
      </c>
      <c r="B6" s="42" t="s">
        <v>51</v>
      </c>
      <c r="C6" s="191" t="s">
        <v>52</v>
      </c>
      <c r="D6" s="16"/>
      <c r="E6" s="13"/>
      <c r="F6" s="13"/>
    </row>
    <row r="7" spans="1:6" x14ac:dyDescent="0.3">
      <c r="A7" s="236" t="s">
        <v>62</v>
      </c>
      <c r="B7" s="187" t="s">
        <v>178</v>
      </c>
      <c r="C7" s="43">
        <f>C8+C9+C10-C11-C12-C13</f>
        <v>0</v>
      </c>
      <c r="D7" s="13"/>
    </row>
    <row r="8" spans="1:6" ht="41.4" x14ac:dyDescent="0.3">
      <c r="A8" s="237">
        <v>1</v>
      </c>
      <c r="B8" s="182" t="s">
        <v>71</v>
      </c>
      <c r="C8" s="19"/>
      <c r="D8" s="18"/>
    </row>
    <row r="9" spans="1:6" x14ac:dyDescent="0.3">
      <c r="A9" s="237">
        <v>2</v>
      </c>
      <c r="B9" s="182" t="s">
        <v>72</v>
      </c>
      <c r="C9" s="19"/>
    </row>
    <row r="10" spans="1:6" x14ac:dyDescent="0.3">
      <c r="A10" s="237">
        <v>3</v>
      </c>
      <c r="B10" s="182" t="s">
        <v>53</v>
      </c>
      <c r="C10" s="19"/>
    </row>
    <row r="11" spans="1:6" x14ac:dyDescent="0.3">
      <c r="A11" s="237">
        <v>4</v>
      </c>
      <c r="B11" s="182" t="s">
        <v>54</v>
      </c>
      <c r="C11" s="19"/>
    </row>
    <row r="12" spans="1:6" x14ac:dyDescent="0.3">
      <c r="A12" s="237">
        <v>5</v>
      </c>
      <c r="B12" s="182" t="s">
        <v>55</v>
      </c>
      <c r="C12" s="19"/>
    </row>
    <row r="13" spans="1:6" x14ac:dyDescent="0.3">
      <c r="A13" s="237">
        <v>6</v>
      </c>
      <c r="B13" s="182" t="s">
        <v>56</v>
      </c>
      <c r="C13" s="20"/>
    </row>
    <row r="14" spans="1:6" x14ac:dyDescent="0.3">
      <c r="A14" s="236" t="s">
        <v>63</v>
      </c>
      <c r="B14" s="187" t="s">
        <v>73</v>
      </c>
      <c r="C14" s="43">
        <f>SUM(C15:C18)</f>
        <v>0</v>
      </c>
    </row>
    <row r="15" spans="1:6" x14ac:dyDescent="0.3">
      <c r="A15" s="237">
        <v>1</v>
      </c>
      <c r="B15" s="182" t="s">
        <v>57</v>
      </c>
      <c r="C15" s="19"/>
    </row>
    <row r="16" spans="1:6" x14ac:dyDescent="0.3">
      <c r="A16" s="237">
        <v>2</v>
      </c>
      <c r="B16" s="182" t="s">
        <v>74</v>
      </c>
      <c r="C16" s="20"/>
    </row>
    <row r="17" spans="1:6" x14ac:dyDescent="0.3">
      <c r="A17" s="239">
        <v>3</v>
      </c>
      <c r="B17" s="184" t="s">
        <v>75</v>
      </c>
      <c r="C17" s="21"/>
    </row>
    <row r="18" spans="1:6" ht="27.6" x14ac:dyDescent="0.3">
      <c r="A18" s="239">
        <v>4</v>
      </c>
      <c r="B18" s="184" t="s">
        <v>220</v>
      </c>
      <c r="C18" s="234">
        <f>SUM(C19:C21)</f>
        <v>0</v>
      </c>
      <c r="D18" s="283"/>
    </row>
    <row r="19" spans="1:6" x14ac:dyDescent="0.3">
      <c r="A19" s="240" t="s">
        <v>67</v>
      </c>
      <c r="B19" s="182" t="s">
        <v>174</v>
      </c>
      <c r="C19" s="235"/>
      <c r="D19" s="283"/>
    </row>
    <row r="20" spans="1:6" x14ac:dyDescent="0.3">
      <c r="A20" s="240" t="s">
        <v>58</v>
      </c>
      <c r="B20" s="182" t="s">
        <v>175</v>
      </c>
      <c r="C20" s="234">
        <f>SUM(C21:C21)</f>
        <v>0</v>
      </c>
      <c r="D20" s="283"/>
    </row>
    <row r="21" spans="1:6" x14ac:dyDescent="0.3">
      <c r="A21" s="241" t="s">
        <v>173</v>
      </c>
      <c r="B21" s="185" t="s">
        <v>176</v>
      </c>
      <c r="C21" s="19"/>
      <c r="D21" s="283"/>
    </row>
    <row r="22" spans="1:6" x14ac:dyDescent="0.3">
      <c r="A22" s="34" t="s">
        <v>64</v>
      </c>
      <c r="B22" s="35" t="s">
        <v>77</v>
      </c>
      <c r="C22" s="36">
        <f>C7+C14</f>
        <v>0</v>
      </c>
    </row>
    <row r="23" spans="1:6" x14ac:dyDescent="0.3">
      <c r="A23" s="236" t="s">
        <v>65</v>
      </c>
      <c r="B23" s="188" t="s">
        <v>76</v>
      </c>
      <c r="C23" s="44">
        <f>SUM(C24:C26)</f>
        <v>0</v>
      </c>
    </row>
    <row r="24" spans="1:6" s="27" customFormat="1" ht="41.4" x14ac:dyDescent="0.25">
      <c r="A24" s="237">
        <v>1</v>
      </c>
      <c r="B24" s="182" t="s">
        <v>78</v>
      </c>
      <c r="C24" s="28"/>
      <c r="D24" s="25"/>
      <c r="E24" s="26"/>
      <c r="F24" s="26"/>
    </row>
    <row r="25" spans="1:6" s="27" customFormat="1" ht="55.2" x14ac:dyDescent="0.25">
      <c r="A25" s="237">
        <v>2</v>
      </c>
      <c r="B25" s="182" t="s">
        <v>79</v>
      </c>
      <c r="C25" s="28"/>
      <c r="D25" s="25"/>
      <c r="E25" s="26"/>
      <c r="F25" s="26"/>
    </row>
    <row r="26" spans="1:6" s="27" customFormat="1" x14ac:dyDescent="0.25">
      <c r="A26" s="244">
        <v>3</v>
      </c>
      <c r="B26" s="245" t="s">
        <v>80</v>
      </c>
      <c r="C26" s="246"/>
      <c r="D26" s="25"/>
      <c r="E26" s="26"/>
      <c r="F26" s="26"/>
    </row>
    <row r="27" spans="1:6" s="27" customFormat="1" x14ac:dyDescent="0.3">
      <c r="A27" s="45" t="s">
        <v>66</v>
      </c>
      <c r="B27" s="248" t="s">
        <v>81</v>
      </c>
      <c r="C27" s="247"/>
      <c r="D27" s="26"/>
      <c r="E27" s="26"/>
      <c r="F27" s="26"/>
    </row>
    <row r="28" spans="1:6" x14ac:dyDescent="0.3">
      <c r="B28" s="32"/>
      <c r="C28" s="32"/>
      <c r="D28" s="30"/>
      <c r="E28" s="30"/>
      <c r="F28" s="31"/>
    </row>
    <row r="29" spans="1:6" x14ac:dyDescent="0.3">
      <c r="A29" s="5"/>
      <c r="B29" s="32"/>
      <c r="C29" s="32"/>
      <c r="D29" s="31"/>
      <c r="E29" s="30"/>
      <c r="F29" s="31"/>
    </row>
    <row r="30" spans="1:6" x14ac:dyDescent="0.3">
      <c r="A30" s="32" t="s">
        <v>40</v>
      </c>
      <c r="B30" s="32"/>
      <c r="C30" s="32"/>
      <c r="D30" s="31"/>
      <c r="E30" s="30"/>
      <c r="F30" s="31"/>
    </row>
    <row r="31" spans="1:6" x14ac:dyDescent="0.3">
      <c r="A31" s="32"/>
      <c r="B31" s="32"/>
      <c r="C31" s="32"/>
      <c r="D31" s="30"/>
      <c r="E31" s="30"/>
      <c r="F31" s="31"/>
    </row>
    <row r="32" spans="1:6" x14ac:dyDescent="0.3">
      <c r="A32" s="3"/>
      <c r="B32" s="39" t="s">
        <v>95</v>
      </c>
      <c r="C32" s="30"/>
      <c r="D32" s="30"/>
      <c r="E32" s="30"/>
      <c r="F32" s="31"/>
    </row>
    <row r="33" spans="1:6" x14ac:dyDescent="0.3">
      <c r="A33" s="3"/>
      <c r="B33" s="40" t="s">
        <v>96</v>
      </c>
      <c r="C33" s="3"/>
      <c r="D33" s="30"/>
      <c r="E33" s="30"/>
      <c r="F33" s="31"/>
    </row>
    <row r="34" spans="1:6" x14ac:dyDescent="0.3">
      <c r="A34" s="3"/>
      <c r="B34" s="3"/>
      <c r="C34" s="3"/>
    </row>
  </sheetData>
  <mergeCells count="2">
    <mergeCell ref="A4:B4"/>
    <mergeCell ref="A3:C3"/>
  </mergeCells>
  <printOptions horizontalCentered="1"/>
  <pageMargins left="0.59055118110236227" right="0.39370078740157483" top="0.39370078740157483" bottom="0.59055118110236227" header="0.19685039370078741" footer="0.31496062992125984"/>
  <pageSetup paperSize="9" scale="94" orientation="portrait" horizontalDpi="4294967295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L40"/>
  <sheetViews>
    <sheetView showGridLines="0" zoomScaleNormal="100" workbookViewId="0"/>
  </sheetViews>
  <sheetFormatPr defaultColWidth="9.109375" defaultRowHeight="13.8" x14ac:dyDescent="0.25"/>
  <cols>
    <col min="1" max="1" width="6.6640625" style="48" customWidth="1"/>
    <col min="2" max="2" width="14.44140625" style="55" customWidth="1"/>
    <col min="3" max="3" width="61" style="48" customWidth="1"/>
    <col min="4" max="4" width="17.109375" style="48" customWidth="1"/>
    <col min="5" max="5" width="16.88671875" style="48" customWidth="1"/>
    <col min="6" max="7" width="13" style="48" customWidth="1"/>
    <col min="8" max="8" width="13" style="49" customWidth="1"/>
    <col min="9" max="9" width="12.44140625" style="49" customWidth="1"/>
    <col min="10" max="10" width="13" style="48" customWidth="1"/>
    <col min="11" max="11" width="12" style="48" customWidth="1"/>
    <col min="12" max="12" width="34.5546875" style="30" customWidth="1"/>
    <col min="13" max="16384" width="9.109375" style="48"/>
  </cols>
  <sheetData>
    <row r="1" spans="1:11" ht="18" customHeight="1" x14ac:dyDescent="0.25">
      <c r="B1" s="46"/>
      <c r="C1" s="47"/>
      <c r="K1" s="50" t="s">
        <v>98</v>
      </c>
    </row>
    <row r="2" spans="1:11" ht="12.9" customHeight="1" x14ac:dyDescent="0.25">
      <c r="A2" s="46"/>
      <c r="B2" s="51"/>
      <c r="C2" s="52"/>
    </row>
    <row r="3" spans="1:11" ht="36" customHeight="1" x14ac:dyDescent="0.25">
      <c r="A3" s="373" t="s">
        <v>99</v>
      </c>
      <c r="B3" s="373"/>
      <c r="C3" s="373"/>
      <c r="D3" s="373"/>
      <c r="E3" s="373"/>
      <c r="F3" s="373"/>
    </row>
    <row r="4" spans="1:11" ht="12.9" customHeight="1" x14ac:dyDescent="0.25">
      <c r="A4" s="53"/>
      <c r="B4" s="51"/>
      <c r="C4" s="52"/>
    </row>
    <row r="5" spans="1:11" ht="12.9" customHeight="1" x14ac:dyDescent="0.25">
      <c r="K5" s="87" t="s">
        <v>172</v>
      </c>
    </row>
    <row r="6" spans="1:11" ht="13.5" customHeight="1" x14ac:dyDescent="0.25">
      <c r="A6" s="355" t="s">
        <v>2</v>
      </c>
      <c r="B6" s="361" t="s">
        <v>3</v>
      </c>
      <c r="C6" s="361"/>
      <c r="D6" s="331" t="s">
        <v>4</v>
      </c>
      <c r="E6" s="331" t="s">
        <v>5</v>
      </c>
      <c r="F6" s="361" t="s">
        <v>6</v>
      </c>
      <c r="G6" s="361"/>
      <c r="H6" s="361"/>
      <c r="I6" s="361"/>
      <c r="J6" s="361"/>
      <c r="K6" s="333" t="s">
        <v>7</v>
      </c>
    </row>
    <row r="7" spans="1:11" ht="12.75" customHeight="1" x14ac:dyDescent="0.25">
      <c r="A7" s="357"/>
      <c r="B7" s="363"/>
      <c r="C7" s="363"/>
      <c r="D7" s="332" t="s">
        <v>8</v>
      </c>
      <c r="E7" s="332" t="s">
        <v>9</v>
      </c>
      <c r="F7" s="332" t="s">
        <v>10</v>
      </c>
      <c r="G7" s="332" t="s">
        <v>11</v>
      </c>
      <c r="H7" s="332" t="s">
        <v>12</v>
      </c>
      <c r="I7" s="332" t="s">
        <v>13</v>
      </c>
      <c r="J7" s="332" t="s">
        <v>14</v>
      </c>
      <c r="K7" s="334" t="s">
        <v>15</v>
      </c>
    </row>
    <row r="8" spans="1:11" x14ac:dyDescent="0.25">
      <c r="A8" s="56" t="s">
        <v>16</v>
      </c>
      <c r="B8" s="364" t="s">
        <v>17</v>
      </c>
      <c r="C8" s="364"/>
      <c r="D8" s="57">
        <v>0.04</v>
      </c>
      <c r="E8" s="57">
        <v>0.04</v>
      </c>
      <c r="F8" s="57">
        <v>0.04</v>
      </c>
      <c r="G8" s="57">
        <v>0.01</v>
      </c>
      <c r="H8" s="57">
        <v>0.25</v>
      </c>
      <c r="I8" s="57">
        <v>3.0000000000000001E-3</v>
      </c>
      <c r="J8" s="57" t="s">
        <v>18</v>
      </c>
      <c r="K8" s="58">
        <v>0.04</v>
      </c>
    </row>
    <row r="9" spans="1:11" x14ac:dyDescent="0.25">
      <c r="A9" s="59" t="s">
        <v>19</v>
      </c>
      <c r="B9" s="368" t="s">
        <v>221</v>
      </c>
      <c r="C9" s="368"/>
      <c r="D9" s="60"/>
      <c r="E9" s="60"/>
      <c r="F9" s="60"/>
      <c r="G9" s="60"/>
      <c r="H9" s="89"/>
      <c r="I9" s="89"/>
      <c r="J9" s="89"/>
      <c r="K9" s="61"/>
    </row>
    <row r="10" spans="1:11" s="30" customFormat="1" x14ac:dyDescent="0.25">
      <c r="A10" s="59" t="s">
        <v>20</v>
      </c>
      <c r="B10" s="368" t="s">
        <v>222</v>
      </c>
      <c r="C10" s="368"/>
      <c r="D10" s="60">
        <f>D8*D9</f>
        <v>0</v>
      </c>
      <c r="E10" s="60">
        <f>E8*E9</f>
        <v>0</v>
      </c>
      <c r="F10" s="60">
        <f>F8*F9</f>
        <v>0</v>
      </c>
      <c r="G10" s="60">
        <f>G8*G9</f>
        <v>0</v>
      </c>
      <c r="H10" s="89"/>
      <c r="I10" s="89"/>
      <c r="J10" s="89"/>
      <c r="K10" s="61">
        <f>K9*K8</f>
        <v>0</v>
      </c>
    </row>
    <row r="11" spans="1:11" s="30" customFormat="1" x14ac:dyDescent="0.25">
      <c r="A11" s="59" t="s">
        <v>21</v>
      </c>
      <c r="B11" s="336" t="s">
        <v>223</v>
      </c>
      <c r="C11" s="335"/>
      <c r="D11" s="60"/>
      <c r="E11" s="60"/>
      <c r="F11" s="60"/>
      <c r="G11" s="60"/>
      <c r="H11" s="89"/>
      <c r="I11" s="89"/>
      <c r="J11" s="89"/>
      <c r="K11" s="61"/>
    </row>
    <row r="12" spans="1:11" s="30" customFormat="1" x14ac:dyDescent="0.25">
      <c r="A12" s="59" t="s">
        <v>22</v>
      </c>
      <c r="B12" s="351" t="s">
        <v>224</v>
      </c>
      <c r="C12" s="351"/>
      <c r="D12" s="60">
        <f>IF(ISERROR(D10*D11),"", D10*D11)</f>
        <v>0</v>
      </c>
      <c r="E12" s="60">
        <f>IF(ISERROR(E10*E11),"",E10*E11)</f>
        <v>0</v>
      </c>
      <c r="F12" s="60">
        <f>IF(ISERROR(F10*F11),"",F10*F11)</f>
        <v>0</v>
      </c>
      <c r="G12" s="60">
        <f>IF(ISERROR(G10*G11),"",G10*G11)</f>
        <v>0</v>
      </c>
      <c r="H12" s="89"/>
      <c r="I12" s="89"/>
      <c r="J12" s="60">
        <f>IF(ISERROR(G12+F12),"",G12+F12)</f>
        <v>0</v>
      </c>
      <c r="K12" s="61">
        <f>IF(ISERROR(K10*K11),"",K10*K11)</f>
        <v>0</v>
      </c>
    </row>
    <row r="13" spans="1:11" s="30" customFormat="1" x14ac:dyDescent="0.25">
      <c r="A13" s="59" t="s">
        <v>23</v>
      </c>
      <c r="B13" s="351" t="s">
        <v>158</v>
      </c>
      <c r="C13" s="351"/>
      <c r="D13" s="89"/>
      <c r="E13" s="89"/>
      <c r="F13" s="89"/>
      <c r="G13" s="89"/>
      <c r="H13" s="60"/>
      <c r="I13" s="89"/>
      <c r="J13" s="89"/>
      <c r="K13" s="90"/>
    </row>
    <row r="14" spans="1:11" s="30" customFormat="1" x14ac:dyDescent="0.25">
      <c r="A14" s="59" t="s">
        <v>24</v>
      </c>
      <c r="B14" s="351" t="s">
        <v>225</v>
      </c>
      <c r="C14" s="351"/>
      <c r="D14" s="89"/>
      <c r="E14" s="89"/>
      <c r="F14" s="89"/>
      <c r="G14" s="89"/>
      <c r="H14" s="60">
        <f>H13*H8</f>
        <v>0</v>
      </c>
      <c r="I14" s="89"/>
      <c r="J14" s="62">
        <f>H14</f>
        <v>0</v>
      </c>
      <c r="K14" s="90"/>
    </row>
    <row r="15" spans="1:11" s="30" customFormat="1" ht="27" customHeight="1" x14ac:dyDescent="0.25">
      <c r="A15" s="59" t="s">
        <v>25</v>
      </c>
      <c r="B15" s="369" t="s">
        <v>226</v>
      </c>
      <c r="C15" s="63" t="s">
        <v>68</v>
      </c>
      <c r="D15" s="60"/>
      <c r="E15" s="60"/>
      <c r="F15" s="89"/>
      <c r="G15" s="89"/>
      <c r="H15" s="89"/>
      <c r="I15" s="89"/>
      <c r="J15" s="89"/>
      <c r="K15" s="90"/>
    </row>
    <row r="16" spans="1:11" ht="27" customHeight="1" x14ac:dyDescent="0.25">
      <c r="A16" s="59" t="s">
        <v>26</v>
      </c>
      <c r="B16" s="370"/>
      <c r="C16" s="63" t="s">
        <v>69</v>
      </c>
      <c r="D16" s="60"/>
      <c r="E16" s="60"/>
      <c r="F16" s="89"/>
      <c r="G16" s="89"/>
      <c r="H16" s="89"/>
      <c r="I16" s="89"/>
      <c r="J16" s="89"/>
      <c r="K16" s="90"/>
    </row>
    <row r="17" spans="1:12" ht="27" customHeight="1" x14ac:dyDescent="0.25">
      <c r="A17" s="59" t="s">
        <v>27</v>
      </c>
      <c r="B17" s="370"/>
      <c r="C17" s="63" t="s">
        <v>227</v>
      </c>
      <c r="D17" s="60"/>
      <c r="E17" s="60"/>
      <c r="F17" s="89"/>
      <c r="G17" s="89"/>
      <c r="H17" s="89"/>
      <c r="I17" s="62"/>
      <c r="J17" s="89"/>
      <c r="K17" s="90"/>
    </row>
    <row r="18" spans="1:12" ht="27" customHeight="1" x14ac:dyDescent="0.25">
      <c r="A18" s="59" t="s">
        <v>28</v>
      </c>
      <c r="B18" s="371"/>
      <c r="C18" s="64" t="s">
        <v>228</v>
      </c>
      <c r="D18" s="60">
        <f>D15*0.1%+D16*0.15%+D17*0.3%</f>
        <v>0</v>
      </c>
      <c r="E18" s="60">
        <f>E15*0.1%+E16*0.15%+E17*0.3%</f>
        <v>0</v>
      </c>
      <c r="F18" s="89"/>
      <c r="G18" s="89"/>
      <c r="H18" s="89"/>
      <c r="I18" s="62">
        <f>I17*I8</f>
        <v>0</v>
      </c>
      <c r="J18" s="89"/>
      <c r="K18" s="90"/>
    </row>
    <row r="19" spans="1:12" x14ac:dyDescent="0.25">
      <c r="A19" s="59" t="s">
        <v>29</v>
      </c>
      <c r="B19" s="351" t="s">
        <v>229</v>
      </c>
      <c r="C19" s="351"/>
      <c r="D19" s="60"/>
      <c r="E19" s="60"/>
      <c r="F19" s="89"/>
      <c r="G19" s="89"/>
      <c r="H19" s="89"/>
      <c r="I19" s="62"/>
      <c r="J19" s="89"/>
      <c r="K19" s="90"/>
    </row>
    <row r="20" spans="1:12" x14ac:dyDescent="0.25">
      <c r="A20" s="59" t="s">
        <v>30</v>
      </c>
      <c r="B20" s="351" t="s">
        <v>230</v>
      </c>
      <c r="C20" s="351"/>
      <c r="D20" s="60">
        <f>IF(ISERROR(D18*D19),"",D18*D19)</f>
        <v>0</v>
      </c>
      <c r="E20" s="60">
        <f>IF(ISERROR(E18*E19),"",E18*E19)</f>
        <v>0</v>
      </c>
      <c r="F20" s="89"/>
      <c r="G20" s="89"/>
      <c r="H20" s="89"/>
      <c r="I20" s="62">
        <f>IF(ISERROR(I18*I19),"",(I18*I19))</f>
        <v>0</v>
      </c>
      <c r="J20" s="62">
        <f>IF(ISERROR(SUM(I20)),"",(SUM(I20)))</f>
        <v>0</v>
      </c>
      <c r="K20" s="90"/>
    </row>
    <row r="21" spans="1:12" x14ac:dyDescent="0.25">
      <c r="A21" s="65" t="s">
        <v>31</v>
      </c>
      <c r="B21" s="372" t="s">
        <v>231</v>
      </c>
      <c r="C21" s="372"/>
      <c r="D21" s="66">
        <f>IF(ISERROR(D12+D20),"",(D12+D20))</f>
        <v>0</v>
      </c>
      <c r="E21" s="66">
        <f>IF(ISERROR(E12+E20),"",E12+E20)</f>
        <v>0</v>
      </c>
      <c r="F21" s="91"/>
      <c r="G21" s="91"/>
      <c r="H21" s="91"/>
      <c r="I21" s="67">
        <f>I20</f>
        <v>0</v>
      </c>
      <c r="J21" s="66">
        <f>IF(ISERROR(J20+J14+J12),"",(J20+J14+J12))</f>
        <v>0</v>
      </c>
      <c r="K21" s="68">
        <f>IF(ISERROR(K12),"",K12)</f>
        <v>0</v>
      </c>
    </row>
    <row r="22" spans="1:12" s="69" customFormat="1" x14ac:dyDescent="0.25"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70"/>
    </row>
    <row r="23" spans="1:12" ht="12.9" customHeight="1" x14ac:dyDescent="0.25">
      <c r="B23" s="48"/>
      <c r="H23" s="48"/>
      <c r="I23" s="48"/>
    </row>
    <row r="24" spans="1:12" ht="13.5" customHeight="1" x14ac:dyDescent="0.25">
      <c r="A24" s="355" t="s">
        <v>2</v>
      </c>
      <c r="B24" s="358"/>
      <c r="C24" s="358"/>
      <c r="D24" s="361" t="s">
        <v>34</v>
      </c>
      <c r="E24" s="365" t="s">
        <v>35</v>
      </c>
      <c r="H24" s="48"/>
      <c r="I24" s="48"/>
    </row>
    <row r="25" spans="1:12" x14ac:dyDescent="0.25">
      <c r="A25" s="356"/>
      <c r="B25" s="359"/>
      <c r="C25" s="359"/>
      <c r="D25" s="362"/>
      <c r="E25" s="366"/>
      <c r="I25" s="48"/>
    </row>
    <row r="26" spans="1:12" x14ac:dyDescent="0.25">
      <c r="A26" s="357"/>
      <c r="B26" s="360"/>
      <c r="C26" s="360"/>
      <c r="D26" s="363"/>
      <c r="E26" s="367"/>
      <c r="I26" s="48"/>
    </row>
    <row r="27" spans="1:12" x14ac:dyDescent="0.25">
      <c r="A27" s="56" t="s">
        <v>32</v>
      </c>
      <c r="B27" s="364" t="s">
        <v>236</v>
      </c>
      <c r="C27" s="364"/>
      <c r="D27" s="71"/>
      <c r="E27" s="337">
        <f>IF(ISERROR(D21+E21+J21+K21),"",(D21+E21+J21+K21))</f>
        <v>0</v>
      </c>
      <c r="H27" s="48"/>
      <c r="I27" s="48"/>
    </row>
    <row r="28" spans="1:12" x14ac:dyDescent="0.25">
      <c r="A28" s="56" t="s">
        <v>33</v>
      </c>
      <c r="B28" s="351" t="s">
        <v>38</v>
      </c>
      <c r="C28" s="351"/>
      <c r="D28" s="72"/>
      <c r="E28" s="73"/>
      <c r="H28" s="48"/>
      <c r="I28" s="48"/>
    </row>
    <row r="29" spans="1:12" s="74" customFormat="1" x14ac:dyDescent="0.25">
      <c r="A29" s="56" t="s">
        <v>36</v>
      </c>
      <c r="B29" s="351" t="s">
        <v>232</v>
      </c>
      <c r="C29" s="351"/>
      <c r="D29" s="338">
        <f>D28*1%</f>
        <v>0</v>
      </c>
      <c r="E29" s="339">
        <f>E28*1%</f>
        <v>0</v>
      </c>
      <c r="F29" s="48"/>
      <c r="G29" s="48"/>
      <c r="H29" s="48"/>
      <c r="I29" s="48"/>
      <c r="J29" s="48"/>
      <c r="L29" s="75"/>
    </row>
    <row r="30" spans="1:12" x14ac:dyDescent="0.25">
      <c r="A30" s="76" t="s">
        <v>37</v>
      </c>
      <c r="B30" s="352" t="s">
        <v>233</v>
      </c>
      <c r="C30" s="353"/>
      <c r="D30" s="66">
        <f>+GSDO!D33</f>
        <v>0</v>
      </c>
      <c r="E30" s="77">
        <f>+GSDO!E33</f>
        <v>0</v>
      </c>
      <c r="H30" s="48"/>
      <c r="I30" s="48"/>
    </row>
    <row r="31" spans="1:12" s="30" customFormat="1" x14ac:dyDescent="0.25">
      <c r="A31" s="92" t="s">
        <v>39</v>
      </c>
      <c r="B31" s="354" t="s">
        <v>234</v>
      </c>
      <c r="C31" s="354"/>
      <c r="D31" s="93">
        <f>IF(ISERROR(D27+D29+D30),"",(D27+D29+D30))</f>
        <v>0</v>
      </c>
      <c r="E31" s="94">
        <f>IF(ISERROR(E27+E29+E30),0,(E27+E29+E30))</f>
        <v>0</v>
      </c>
      <c r="F31" s="48"/>
      <c r="G31" s="48"/>
      <c r="H31" s="48"/>
      <c r="I31" s="48"/>
      <c r="J31" s="48"/>
      <c r="K31" s="48"/>
    </row>
    <row r="32" spans="1:12" s="30" customFormat="1" x14ac:dyDescent="0.25">
      <c r="A32" s="78"/>
      <c r="B32" s="79"/>
      <c r="C32" s="79"/>
      <c r="F32" s="48"/>
      <c r="G32" s="48"/>
      <c r="H32" s="48"/>
      <c r="I32" s="48"/>
      <c r="J32" s="48"/>
      <c r="K32" s="48"/>
    </row>
    <row r="33" spans="1:9" s="30" customFormat="1" ht="15.6" x14ac:dyDescent="0.25">
      <c r="A33" s="80"/>
      <c r="B33" s="80"/>
      <c r="C33" s="80"/>
      <c r="D33" s="80"/>
      <c r="E33" s="80"/>
      <c r="F33" s="80"/>
      <c r="H33" s="54"/>
    </row>
    <row r="34" spans="1:9" s="30" customFormat="1" x14ac:dyDescent="0.25">
      <c r="A34" s="95" t="s">
        <v>40</v>
      </c>
      <c r="B34" s="81"/>
      <c r="C34" s="53"/>
      <c r="D34" s="53"/>
      <c r="E34" s="53"/>
      <c r="F34" s="53"/>
      <c r="G34" s="53"/>
      <c r="H34" s="54"/>
    </row>
    <row r="35" spans="1:9" s="30" customFormat="1" x14ac:dyDescent="0.25">
      <c r="A35" s="53"/>
      <c r="B35" s="53"/>
      <c r="C35" s="82"/>
      <c r="D35" s="53"/>
      <c r="E35" s="53"/>
      <c r="F35" s="82"/>
      <c r="G35" s="53"/>
    </row>
    <row r="36" spans="1:9" s="30" customFormat="1" x14ac:dyDescent="0.3">
      <c r="A36" s="81"/>
      <c r="B36" s="53"/>
      <c r="D36" s="95" t="s">
        <v>95</v>
      </c>
      <c r="E36" s="81"/>
      <c r="F36" s="53"/>
      <c r="G36" s="32"/>
    </row>
    <row r="37" spans="1:9" s="30" customFormat="1" x14ac:dyDescent="0.25">
      <c r="A37" s="53"/>
      <c r="B37" s="83"/>
      <c r="C37" s="53"/>
      <c r="D37" s="30" t="s">
        <v>96</v>
      </c>
      <c r="E37" s="53"/>
      <c r="F37" s="53"/>
      <c r="G37" s="53"/>
      <c r="H37" s="54"/>
      <c r="I37" s="54"/>
    </row>
    <row r="38" spans="1:9" s="30" customFormat="1" x14ac:dyDescent="0.25">
      <c r="A38" s="53"/>
      <c r="B38" s="83"/>
      <c r="C38" s="53"/>
      <c r="D38" s="53"/>
      <c r="E38" s="53"/>
      <c r="F38" s="53"/>
      <c r="G38" s="53"/>
      <c r="H38" s="54"/>
      <c r="I38" s="54"/>
    </row>
    <row r="39" spans="1:9" s="30" customFormat="1" x14ac:dyDescent="0.25">
      <c r="B39" s="84"/>
      <c r="H39" s="54"/>
      <c r="I39" s="54"/>
    </row>
    <row r="40" spans="1:9" s="30" customFormat="1" x14ac:dyDescent="0.25">
      <c r="B40" s="84"/>
      <c r="H40" s="54"/>
      <c r="I40" s="54"/>
    </row>
  </sheetData>
  <sheetProtection formatCells="0" formatColumns="0" formatRows="0"/>
  <mergeCells count="23">
    <mergeCell ref="B9:C9"/>
    <mergeCell ref="A3:F3"/>
    <mergeCell ref="A6:A7"/>
    <mergeCell ref="B6:C7"/>
    <mergeCell ref="F6:J6"/>
    <mergeCell ref="B8:C8"/>
    <mergeCell ref="D24:D26"/>
    <mergeCell ref="B27:C27"/>
    <mergeCell ref="B28:C28"/>
    <mergeCell ref="E24:E26"/>
    <mergeCell ref="B10:C10"/>
    <mergeCell ref="B12:C12"/>
    <mergeCell ref="B13:C13"/>
    <mergeCell ref="B14:C14"/>
    <mergeCell ref="B15:B18"/>
    <mergeCell ref="B19:C19"/>
    <mergeCell ref="B20:C20"/>
    <mergeCell ref="B21:C21"/>
    <mergeCell ref="B29:C29"/>
    <mergeCell ref="B30:C30"/>
    <mergeCell ref="B31:C31"/>
    <mergeCell ref="A24:A26"/>
    <mergeCell ref="B24:C26"/>
  </mergeCells>
  <printOptions horizontalCentered="1" verticalCentered="1"/>
  <pageMargins left="0.21" right="0" top="0.36" bottom="0.98425196850393704" header="0" footer="0"/>
  <pageSetup paperSize="9" scale="7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O41"/>
  <sheetViews>
    <sheetView showGridLines="0" zoomScaleNormal="100" workbookViewId="0"/>
  </sheetViews>
  <sheetFormatPr defaultColWidth="9.109375" defaultRowHeight="13.8" x14ac:dyDescent="0.3"/>
  <cols>
    <col min="1" max="1" width="6.88671875" style="55" customWidth="1"/>
    <col min="2" max="2" width="39.88671875" style="48" customWidth="1"/>
    <col min="3" max="3" width="21.33203125" style="48" customWidth="1"/>
    <col min="4" max="4" width="21.44140625" style="48" customWidth="1"/>
    <col min="5" max="5" width="21.109375" style="48" customWidth="1"/>
    <col min="6" max="6" width="27.33203125" style="31" customWidth="1"/>
    <col min="7" max="8" width="9.109375" style="31"/>
    <col min="9" max="16384" width="9.109375" style="96"/>
  </cols>
  <sheetData>
    <row r="1" spans="1:15" ht="18" customHeight="1" x14ac:dyDescent="0.3">
      <c r="A1" s="48"/>
      <c r="E1" s="222" t="s">
        <v>101</v>
      </c>
    </row>
    <row r="2" spans="1:15" ht="12.9" customHeight="1" x14ac:dyDescent="0.3">
      <c r="A2" s="97"/>
      <c r="B2" s="97"/>
      <c r="C2" s="97"/>
      <c r="D2" s="97"/>
      <c r="E2" s="97"/>
    </row>
    <row r="3" spans="1:15" ht="36" customHeight="1" x14ac:dyDescent="0.3">
      <c r="A3" s="374" t="s">
        <v>113</v>
      </c>
      <c r="B3" s="374"/>
      <c r="C3" s="374"/>
      <c r="D3" s="374"/>
      <c r="E3" s="374"/>
      <c r="F3" s="180"/>
      <c r="G3" s="180"/>
      <c r="H3" s="180"/>
      <c r="I3" s="180"/>
      <c r="J3" s="180"/>
      <c r="K3" s="180"/>
    </row>
    <row r="4" spans="1:15" ht="12.9" customHeight="1" x14ac:dyDescent="0.3">
      <c r="A4" s="290"/>
      <c r="B4" s="290"/>
      <c r="C4" s="290"/>
      <c r="D4" s="290"/>
      <c r="E4" s="291"/>
      <c r="F4" s="291"/>
      <c r="G4" s="291"/>
      <c r="H4" s="291"/>
      <c r="I4" s="291"/>
      <c r="J4" s="291"/>
      <c r="K4" s="291"/>
    </row>
    <row r="5" spans="1:15" ht="25.5" customHeight="1" x14ac:dyDescent="0.3">
      <c r="A5" s="379" t="s">
        <v>114</v>
      </c>
      <c r="B5" s="379"/>
      <c r="C5" s="379"/>
      <c r="D5" s="379"/>
      <c r="E5" s="50" t="s">
        <v>45</v>
      </c>
    </row>
    <row r="6" spans="1:15" x14ac:dyDescent="0.3">
      <c r="A6" s="30"/>
      <c r="B6" s="105"/>
      <c r="C6" s="105"/>
      <c r="D6" s="105"/>
      <c r="E6" s="30"/>
    </row>
    <row r="7" spans="1:15" x14ac:dyDescent="0.3">
      <c r="D7" s="98"/>
      <c r="E7" s="124" t="s">
        <v>172</v>
      </c>
    </row>
    <row r="8" spans="1:15" ht="12.9" customHeight="1" x14ac:dyDescent="0.3">
      <c r="A8" s="380" t="s">
        <v>2</v>
      </c>
      <c r="B8" s="383" t="s">
        <v>41</v>
      </c>
      <c r="C8" s="383"/>
      <c r="D8" s="361" t="s">
        <v>89</v>
      </c>
      <c r="E8" s="365"/>
    </row>
    <row r="9" spans="1:15" ht="12.75" customHeight="1" x14ac:dyDescent="0.3">
      <c r="A9" s="381"/>
      <c r="B9" s="384"/>
      <c r="C9" s="384"/>
      <c r="D9" s="362" t="s">
        <v>34</v>
      </c>
      <c r="E9" s="366" t="s">
        <v>35</v>
      </c>
      <c r="F9" s="284"/>
    </row>
    <row r="10" spans="1:15" x14ac:dyDescent="0.3">
      <c r="A10" s="382"/>
      <c r="B10" s="385"/>
      <c r="C10" s="385"/>
      <c r="D10" s="363"/>
      <c r="E10" s="367"/>
    </row>
    <row r="11" spans="1:15" ht="12.75" customHeight="1" x14ac:dyDescent="0.3">
      <c r="A11" s="99" t="s">
        <v>16</v>
      </c>
      <c r="B11" s="375" t="s">
        <v>212</v>
      </c>
      <c r="C11" s="375"/>
      <c r="D11" s="106"/>
      <c r="E11" s="107"/>
      <c r="F11" s="288"/>
    </row>
    <row r="12" spans="1:15" x14ac:dyDescent="0.3">
      <c r="A12" s="100" t="s">
        <v>19</v>
      </c>
      <c r="B12" s="376" t="s">
        <v>213</v>
      </c>
      <c r="C12" s="376"/>
      <c r="D12" s="108"/>
      <c r="E12" s="109"/>
      <c r="F12" s="288"/>
    </row>
    <row r="13" spans="1:15" ht="12.75" customHeight="1" x14ac:dyDescent="0.3">
      <c r="A13" s="100" t="s">
        <v>20</v>
      </c>
      <c r="B13" s="377" t="s">
        <v>214</v>
      </c>
      <c r="C13" s="377"/>
      <c r="D13" s="108">
        <f>MAX(D11,D12)</f>
        <v>0</v>
      </c>
      <c r="E13" s="267">
        <f>MAX(E11,E12)</f>
        <v>0</v>
      </c>
      <c r="F13" s="288"/>
    </row>
    <row r="14" spans="1:15" x14ac:dyDescent="0.3">
      <c r="A14" s="100" t="s">
        <v>21</v>
      </c>
      <c r="B14" s="378" t="s">
        <v>46</v>
      </c>
      <c r="C14" s="378"/>
      <c r="D14" s="345">
        <f>IF(D13&lt;=459750000,D13*0.18,((D13-459750000)*0.16+(459750000*0.18)))</f>
        <v>0</v>
      </c>
      <c r="E14" s="346">
        <f>IF(E13&lt;=478140000,E13*0.18,((E13-478140000)*0.16+(478140000*0.18)))</f>
        <v>0</v>
      </c>
      <c r="F14" s="288"/>
    </row>
    <row r="15" spans="1:15" s="31" customFormat="1" x14ac:dyDescent="0.3">
      <c r="A15" s="103" t="s">
        <v>22</v>
      </c>
      <c r="B15" s="386" t="s">
        <v>235</v>
      </c>
      <c r="C15" s="386"/>
      <c r="D15" s="110" t="str">
        <f>IF(ISERROR(IF(#REF!/#REF!&gt;0.5,#REF!/#REF!,0.5)),"",IF(#REF!/#REF!&gt;0.5,#REF!/#REF!,0.5))</f>
        <v/>
      </c>
      <c r="E15" s="111" t="str">
        <f>IF(ISERROR(IF(#REF!/#REF!&gt;0.5,#REF!/#REF!,0.5)),"",IF(#REF!/#REF!&gt;0.5,#REF!/#REF!,0.5))</f>
        <v/>
      </c>
      <c r="F15" s="289"/>
      <c r="I15" s="96"/>
      <c r="J15" s="96"/>
      <c r="K15" s="96"/>
      <c r="L15" s="96"/>
      <c r="M15" s="96"/>
      <c r="N15" s="96"/>
      <c r="O15" s="96"/>
    </row>
    <row r="16" spans="1:15" s="31" customFormat="1" x14ac:dyDescent="0.3">
      <c r="A16" s="92" t="s">
        <v>23</v>
      </c>
      <c r="B16" s="387" t="s">
        <v>215</v>
      </c>
      <c r="C16" s="387"/>
      <c r="D16" s="125" t="str">
        <f>+IF(ISERROR(D14*D15),"",D14*D15)</f>
        <v/>
      </c>
      <c r="E16" s="126" t="str">
        <f>+IF(ISERROR(E14*E15),"",E14*E15)</f>
        <v/>
      </c>
      <c r="I16" s="96"/>
      <c r="J16" s="96"/>
      <c r="K16" s="96"/>
      <c r="L16" s="96"/>
      <c r="M16" s="96"/>
      <c r="N16" s="96"/>
      <c r="O16" s="96"/>
    </row>
    <row r="17" spans="1:15" s="31" customFormat="1" ht="23.4" customHeight="1" x14ac:dyDescent="0.3">
      <c r="A17" s="395" t="s">
        <v>218</v>
      </c>
      <c r="B17" s="395"/>
      <c r="C17" s="395"/>
      <c r="D17" s="395"/>
      <c r="E17" s="395"/>
      <c r="I17" s="96"/>
      <c r="J17" s="96"/>
      <c r="K17" s="96"/>
      <c r="L17" s="96"/>
      <c r="M17" s="96"/>
      <c r="N17" s="96"/>
      <c r="O17" s="96"/>
    </row>
    <row r="19" spans="1:15" s="31" customFormat="1" ht="32.25" customHeight="1" x14ac:dyDescent="0.3">
      <c r="A19" s="379" t="s">
        <v>115</v>
      </c>
      <c r="B19" s="379"/>
      <c r="C19" s="379"/>
      <c r="D19" s="379"/>
      <c r="E19" s="50" t="s">
        <v>47</v>
      </c>
      <c r="I19" s="96"/>
      <c r="J19" s="96"/>
      <c r="K19" s="96"/>
      <c r="L19" s="96"/>
      <c r="M19" s="96"/>
      <c r="N19" s="96"/>
      <c r="O19" s="96"/>
    </row>
    <row r="20" spans="1:15" s="31" customFormat="1" x14ac:dyDescent="0.3">
      <c r="A20" s="30"/>
      <c r="B20" s="48"/>
      <c r="C20" s="48"/>
      <c r="D20" s="48"/>
      <c r="E20" s="48"/>
      <c r="I20" s="96"/>
      <c r="J20" s="96"/>
      <c r="K20" s="96"/>
      <c r="L20" s="96"/>
      <c r="M20" s="96"/>
      <c r="N20" s="96"/>
      <c r="O20" s="96"/>
    </row>
    <row r="21" spans="1:15" s="31" customFormat="1" x14ac:dyDescent="0.3">
      <c r="A21" s="55"/>
      <c r="B21" s="48"/>
      <c r="C21" s="48"/>
      <c r="D21" s="98"/>
      <c r="E21" s="124" t="s">
        <v>172</v>
      </c>
      <c r="I21" s="96"/>
      <c r="J21" s="96"/>
      <c r="K21" s="96"/>
      <c r="L21" s="96"/>
      <c r="M21" s="96"/>
      <c r="N21" s="96"/>
      <c r="O21" s="96"/>
    </row>
    <row r="22" spans="1:15" s="31" customFormat="1" ht="12.75" customHeight="1" x14ac:dyDescent="0.3">
      <c r="A22" s="355" t="s">
        <v>2</v>
      </c>
      <c r="B22" s="388" t="s">
        <v>41</v>
      </c>
      <c r="C22" s="389"/>
      <c r="D22" s="361" t="s">
        <v>89</v>
      </c>
      <c r="E22" s="365"/>
      <c r="I22" s="96"/>
      <c r="J22" s="96"/>
      <c r="K22" s="96"/>
      <c r="L22" s="96"/>
      <c r="M22" s="96"/>
      <c r="N22" s="96"/>
      <c r="O22" s="96"/>
    </row>
    <row r="23" spans="1:15" s="31" customFormat="1" x14ac:dyDescent="0.3">
      <c r="A23" s="356"/>
      <c r="B23" s="390"/>
      <c r="C23" s="391"/>
      <c r="D23" s="362" t="s">
        <v>34</v>
      </c>
      <c r="E23" s="366" t="s">
        <v>35</v>
      </c>
      <c r="I23" s="96"/>
      <c r="J23" s="96"/>
      <c r="K23" s="96"/>
      <c r="L23" s="96"/>
      <c r="M23" s="96"/>
      <c r="N23" s="96"/>
      <c r="O23" s="96"/>
    </row>
    <row r="24" spans="1:15" s="31" customFormat="1" x14ac:dyDescent="0.3">
      <c r="A24" s="357"/>
      <c r="B24" s="392"/>
      <c r="C24" s="393"/>
      <c r="D24" s="363"/>
      <c r="E24" s="367"/>
      <c r="I24" s="96"/>
      <c r="J24" s="96"/>
      <c r="K24" s="96"/>
      <c r="L24" s="96"/>
      <c r="M24" s="96"/>
      <c r="N24" s="96"/>
      <c r="O24" s="96"/>
    </row>
    <row r="25" spans="1:15" s="31" customFormat="1" ht="15" x14ac:dyDescent="0.3">
      <c r="A25" s="311" t="s">
        <v>24</v>
      </c>
      <c r="B25" s="396" t="s">
        <v>182</v>
      </c>
      <c r="C25" s="328" t="s">
        <v>42</v>
      </c>
      <c r="D25" s="327"/>
      <c r="E25" s="268"/>
      <c r="I25" s="96"/>
      <c r="J25" s="96"/>
      <c r="K25" s="96"/>
      <c r="L25" s="96"/>
      <c r="M25" s="96"/>
      <c r="N25" s="96"/>
      <c r="O25" s="96"/>
    </row>
    <row r="26" spans="1:15" s="31" customFormat="1" ht="15" x14ac:dyDescent="0.3">
      <c r="A26" s="314" t="s">
        <v>25</v>
      </c>
      <c r="B26" s="397"/>
      <c r="C26" s="325" t="s">
        <v>43</v>
      </c>
      <c r="D26" s="326"/>
      <c r="E26" s="268"/>
      <c r="I26" s="96"/>
      <c r="J26" s="96"/>
      <c r="K26" s="96"/>
      <c r="L26" s="96"/>
      <c r="M26" s="96"/>
      <c r="N26" s="96"/>
      <c r="O26" s="96"/>
    </row>
    <row r="27" spans="1:15" s="31" customFormat="1" ht="15" x14ac:dyDescent="0.3">
      <c r="A27" s="329" t="s">
        <v>26</v>
      </c>
      <c r="B27" s="398"/>
      <c r="C27" s="325" t="s">
        <v>44</v>
      </c>
      <c r="D27" s="101"/>
      <c r="E27" s="102"/>
      <c r="I27" s="96"/>
      <c r="J27" s="96"/>
      <c r="K27" s="96"/>
      <c r="L27" s="96"/>
      <c r="M27" s="96"/>
      <c r="N27" s="96"/>
      <c r="O27" s="96"/>
    </row>
    <row r="28" spans="1:15" s="31" customFormat="1" ht="12.75" customHeight="1" x14ac:dyDescent="0.3">
      <c r="A28" s="56" t="s">
        <v>27</v>
      </c>
      <c r="B28" s="399" t="s">
        <v>205</v>
      </c>
      <c r="C28" s="400"/>
      <c r="D28" s="114">
        <f>SUM(D25:D27)/3</f>
        <v>0</v>
      </c>
      <c r="E28" s="115">
        <f>SUM(E25:E27)/3</f>
        <v>0</v>
      </c>
      <c r="F28" s="284"/>
      <c r="I28" s="96"/>
      <c r="J28" s="96"/>
      <c r="K28" s="96"/>
      <c r="L28" s="96"/>
      <c r="M28" s="96"/>
      <c r="N28" s="96"/>
      <c r="O28" s="96"/>
    </row>
    <row r="29" spans="1:15" s="31" customFormat="1" x14ac:dyDescent="0.3">
      <c r="A29" s="56" t="s">
        <v>28</v>
      </c>
      <c r="B29" s="401" t="s">
        <v>46</v>
      </c>
      <c r="C29" s="402"/>
      <c r="D29" s="345">
        <f>IF(D28&lt;=321750000,D28*0.26,((D28-321750000)*0.23+(321750000*0.26)))</f>
        <v>0</v>
      </c>
      <c r="E29" s="347">
        <f>IF(E28&lt;=334620000,E28*0.26,((E28-334620000)*0.23+(334620000*0.26)))</f>
        <v>0</v>
      </c>
      <c r="I29" s="96"/>
      <c r="J29" s="96"/>
      <c r="K29" s="96"/>
      <c r="L29" s="96"/>
      <c r="M29" s="96"/>
      <c r="N29" s="96"/>
      <c r="O29" s="96"/>
    </row>
    <row r="30" spans="1:15" s="31" customFormat="1" x14ac:dyDescent="0.3">
      <c r="A30" s="116" t="s">
        <v>29</v>
      </c>
      <c r="B30" s="386" t="s">
        <v>235</v>
      </c>
      <c r="C30" s="386"/>
      <c r="D30" s="117"/>
      <c r="E30" s="118"/>
      <c r="I30" s="96"/>
      <c r="J30" s="96"/>
      <c r="K30" s="96"/>
      <c r="L30" s="96"/>
      <c r="M30" s="96"/>
      <c r="N30" s="96"/>
      <c r="O30" s="96"/>
    </row>
    <row r="31" spans="1:15" s="31" customFormat="1" x14ac:dyDescent="0.3">
      <c r="A31" s="265" t="s">
        <v>30</v>
      </c>
      <c r="B31" s="403" t="s">
        <v>216</v>
      </c>
      <c r="C31" s="404"/>
      <c r="D31" s="125">
        <f>IF(ISERROR(D29*D30),"",D29*D30)</f>
        <v>0</v>
      </c>
      <c r="E31" s="126">
        <f>IF(ISERROR(E29*E30),"",E29*E30)</f>
        <v>0</v>
      </c>
      <c r="I31" s="96"/>
      <c r="J31" s="96"/>
      <c r="K31" s="96"/>
      <c r="L31" s="96"/>
      <c r="M31" s="96"/>
      <c r="N31" s="96"/>
      <c r="O31" s="96"/>
    </row>
    <row r="32" spans="1:15" s="31" customFormat="1" ht="27" customHeight="1" x14ac:dyDescent="0.3">
      <c r="A32" s="119" t="s">
        <v>31</v>
      </c>
      <c r="B32" s="394" t="s">
        <v>217</v>
      </c>
      <c r="C32" s="394"/>
      <c r="D32" s="120">
        <f>MAX(D16,D31)</f>
        <v>0</v>
      </c>
      <c r="E32" s="121">
        <f>MAX(E16,E31)</f>
        <v>0</v>
      </c>
      <c r="I32" s="96"/>
      <c r="J32" s="96"/>
      <c r="K32" s="96"/>
      <c r="L32" s="96"/>
      <c r="M32" s="96"/>
      <c r="N32" s="96"/>
      <c r="O32" s="96"/>
    </row>
    <row r="33" spans="1:15" s="31" customFormat="1" ht="27" customHeight="1" x14ac:dyDescent="0.3">
      <c r="A33" s="119" t="s">
        <v>32</v>
      </c>
      <c r="B33" s="394" t="s">
        <v>100</v>
      </c>
      <c r="C33" s="394"/>
      <c r="D33" s="120">
        <f>+D32</f>
        <v>0</v>
      </c>
      <c r="E33" s="260">
        <f>IF((E32&lt;D33),D33,E32)</f>
        <v>0</v>
      </c>
      <c r="I33" s="96"/>
      <c r="J33" s="96"/>
      <c r="K33" s="96"/>
      <c r="L33" s="96"/>
      <c r="M33" s="96"/>
      <c r="N33" s="96"/>
      <c r="O33" s="96"/>
    </row>
    <row r="34" spans="1:15" s="31" customFormat="1" x14ac:dyDescent="0.3">
      <c r="A34" s="96"/>
      <c r="B34" s="95"/>
      <c r="C34" s="48"/>
      <c r="D34" s="48"/>
      <c r="E34" s="48"/>
      <c r="I34" s="96"/>
      <c r="J34" s="96"/>
      <c r="K34" s="96"/>
      <c r="L34" s="96"/>
      <c r="M34" s="96"/>
      <c r="N34" s="96"/>
      <c r="O34" s="96"/>
    </row>
    <row r="35" spans="1:15" s="31" customFormat="1" x14ac:dyDescent="0.3">
      <c r="A35" s="122"/>
      <c r="B35" s="122"/>
      <c r="E35" s="30"/>
      <c r="F35" s="30"/>
      <c r="I35" s="96"/>
      <c r="J35" s="96"/>
      <c r="K35" s="96"/>
      <c r="L35" s="96"/>
      <c r="M35" s="96"/>
      <c r="N35" s="96"/>
      <c r="O35" s="96"/>
    </row>
    <row r="36" spans="1:15" s="31" customFormat="1" x14ac:dyDescent="0.3">
      <c r="A36" s="95" t="s">
        <v>40</v>
      </c>
      <c r="B36" s="95"/>
      <c r="D36" s="30"/>
      <c r="E36" s="32"/>
      <c r="F36" s="30"/>
      <c r="I36" s="96"/>
      <c r="J36" s="96"/>
      <c r="K36" s="96"/>
      <c r="L36" s="96"/>
      <c r="M36" s="96"/>
      <c r="N36" s="96"/>
      <c r="O36" s="96"/>
    </row>
    <row r="37" spans="1:15" s="31" customFormat="1" x14ac:dyDescent="0.3">
      <c r="A37" s="84"/>
      <c r="B37" s="30"/>
      <c r="C37" s="30"/>
      <c r="D37" s="30"/>
      <c r="E37" s="30"/>
      <c r="I37" s="96"/>
      <c r="J37" s="96"/>
      <c r="K37" s="96"/>
      <c r="L37" s="96"/>
      <c r="M37" s="96"/>
      <c r="N37" s="96"/>
      <c r="O37" s="96"/>
    </row>
    <row r="38" spans="1:15" s="31" customFormat="1" x14ac:dyDescent="0.3">
      <c r="A38" s="84"/>
      <c r="B38" s="30"/>
      <c r="C38" s="30"/>
      <c r="D38" s="95" t="s">
        <v>95</v>
      </c>
      <c r="E38" s="30"/>
      <c r="I38" s="96"/>
      <c r="J38" s="96"/>
      <c r="K38" s="96"/>
      <c r="L38" s="96"/>
      <c r="M38" s="96"/>
      <c r="N38" s="96"/>
      <c r="O38" s="96"/>
    </row>
    <row r="39" spans="1:15" s="31" customFormat="1" x14ac:dyDescent="0.3">
      <c r="A39" s="84"/>
      <c r="B39" s="30"/>
      <c r="C39" s="30"/>
      <c r="D39" s="30" t="s">
        <v>96</v>
      </c>
      <c r="E39" s="30"/>
      <c r="I39" s="96"/>
      <c r="J39" s="96"/>
      <c r="K39" s="96"/>
      <c r="L39" s="96"/>
      <c r="M39" s="96"/>
      <c r="N39" s="96"/>
      <c r="O39" s="96"/>
    </row>
    <row r="40" spans="1:15" s="31" customFormat="1" x14ac:dyDescent="0.3">
      <c r="A40" s="84"/>
      <c r="B40" s="30"/>
      <c r="C40" s="123"/>
      <c r="D40" s="30"/>
      <c r="E40" s="30"/>
      <c r="I40" s="96"/>
      <c r="J40" s="96"/>
      <c r="K40" s="96"/>
      <c r="L40" s="96"/>
      <c r="M40" s="96"/>
      <c r="N40" s="96"/>
      <c r="O40" s="96"/>
    </row>
    <row r="41" spans="1:15" s="31" customFormat="1" x14ac:dyDescent="0.3">
      <c r="A41" s="84"/>
      <c r="B41" s="30"/>
      <c r="C41" s="30"/>
      <c r="D41" s="30"/>
      <c r="E41" s="30"/>
      <c r="I41" s="96"/>
      <c r="J41" s="96"/>
      <c r="K41" s="96"/>
      <c r="L41" s="96"/>
      <c r="M41" s="96"/>
      <c r="N41" s="96"/>
      <c r="O41" s="96"/>
    </row>
  </sheetData>
  <sheetProtection formatCells="0" formatColumns="0" formatRows="0"/>
  <mergeCells count="27">
    <mergeCell ref="B32:C32"/>
    <mergeCell ref="B33:C33"/>
    <mergeCell ref="A17:E17"/>
    <mergeCell ref="B25:B27"/>
    <mergeCell ref="B28:C28"/>
    <mergeCell ref="B30:C30"/>
    <mergeCell ref="B29:C29"/>
    <mergeCell ref="B31:C31"/>
    <mergeCell ref="B15:C15"/>
    <mergeCell ref="B16:C16"/>
    <mergeCell ref="A19:D19"/>
    <mergeCell ref="A22:A24"/>
    <mergeCell ref="B22:C24"/>
    <mergeCell ref="D22:E22"/>
    <mergeCell ref="D23:D24"/>
    <mergeCell ref="E23:E24"/>
    <mergeCell ref="B14:C14"/>
    <mergeCell ref="A5:D5"/>
    <mergeCell ref="A8:A10"/>
    <mergeCell ref="B8:C10"/>
    <mergeCell ref="D8:E8"/>
    <mergeCell ref="D9:D10"/>
    <mergeCell ref="E9:E10"/>
    <mergeCell ref="A3:E3"/>
    <mergeCell ref="B11:C11"/>
    <mergeCell ref="B12:C12"/>
    <mergeCell ref="B13:C13"/>
  </mergeCells>
  <printOptions horizontalCentered="1"/>
  <pageMargins left="0.24" right="0" top="0.39370078740157483" bottom="0.39370078740157483" header="0" footer="0.35"/>
  <pageSetup paperSize="9" scale="90" orientation="portrait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  <pageSetUpPr fitToPage="1"/>
  </sheetPr>
  <dimension ref="A1:H38"/>
  <sheetViews>
    <sheetView showGridLines="0" zoomScaleNormal="100" workbookViewId="0"/>
  </sheetViews>
  <sheetFormatPr defaultColWidth="9.109375" defaultRowHeight="13.8" x14ac:dyDescent="0.3"/>
  <cols>
    <col min="1" max="1" width="5.109375" style="136" customWidth="1"/>
    <col min="2" max="2" width="47.109375" style="136" customWidth="1"/>
    <col min="3" max="4" width="19.33203125" style="133" customWidth="1"/>
    <col min="5" max="5" width="3.109375" style="31" customWidth="1"/>
    <col min="6" max="7" width="9.109375" style="31"/>
    <col min="8" max="16384" width="9.109375" style="128"/>
  </cols>
  <sheetData>
    <row r="1" spans="1:4" ht="18" customHeight="1" x14ac:dyDescent="0.3">
      <c r="A1" s="69"/>
      <c r="B1" s="69"/>
      <c r="C1" s="131"/>
      <c r="D1" s="223" t="s">
        <v>102</v>
      </c>
    </row>
    <row r="2" spans="1:4" ht="12.9" customHeight="1" x14ac:dyDescent="0.3">
      <c r="A2" s="132"/>
      <c r="B2" s="132"/>
    </row>
    <row r="3" spans="1:4" ht="36" customHeight="1" x14ac:dyDescent="0.3">
      <c r="A3" s="406" t="s">
        <v>116</v>
      </c>
      <c r="B3" s="406"/>
      <c r="C3" s="406"/>
      <c r="D3" s="406"/>
    </row>
    <row r="4" spans="1:4" ht="12.9" customHeight="1" x14ac:dyDescent="0.3">
      <c r="A4" s="30"/>
      <c r="B4" s="134"/>
      <c r="C4" s="135"/>
      <c r="D4" s="135"/>
    </row>
    <row r="5" spans="1:4" ht="12.9" customHeight="1" x14ac:dyDescent="0.3">
      <c r="C5" s="137"/>
      <c r="D5" s="138" t="s">
        <v>172</v>
      </c>
    </row>
    <row r="6" spans="1:4" ht="12.75" customHeight="1" x14ac:dyDescent="0.3">
      <c r="A6" s="407" t="s">
        <v>2</v>
      </c>
      <c r="B6" s="410" t="s">
        <v>41</v>
      </c>
      <c r="C6" s="413" t="s">
        <v>34</v>
      </c>
      <c r="D6" s="413" t="s">
        <v>35</v>
      </c>
    </row>
    <row r="7" spans="1:4" ht="12.75" customHeight="1" x14ac:dyDescent="0.3">
      <c r="A7" s="408"/>
      <c r="B7" s="411"/>
      <c r="C7" s="414"/>
      <c r="D7" s="414"/>
    </row>
    <row r="8" spans="1:4" x14ac:dyDescent="0.3">
      <c r="A8" s="409"/>
      <c r="B8" s="412"/>
      <c r="C8" s="415"/>
      <c r="D8" s="415"/>
    </row>
    <row r="9" spans="1:4" ht="13.5" customHeight="1" x14ac:dyDescent="0.3">
      <c r="A9" s="311" t="s">
        <v>181</v>
      </c>
      <c r="B9" s="312" t="s">
        <v>193</v>
      </c>
      <c r="C9" s="313"/>
      <c r="D9" s="313"/>
    </row>
    <row r="10" spans="1:4" ht="13.5" customHeight="1" x14ac:dyDescent="0.3">
      <c r="A10" s="314" t="s">
        <v>183</v>
      </c>
      <c r="B10" s="315" t="s">
        <v>200</v>
      </c>
      <c r="C10" s="316"/>
      <c r="D10" s="316"/>
    </row>
    <row r="11" spans="1:4" ht="13.5" customHeight="1" x14ac:dyDescent="0.3">
      <c r="A11" s="317" t="s">
        <v>184</v>
      </c>
      <c r="B11" s="318" t="s">
        <v>194</v>
      </c>
      <c r="C11" s="108">
        <f>MAX(C10,C9)</f>
        <v>0</v>
      </c>
      <c r="D11" s="108">
        <f>MAX(D10,D9)</f>
        <v>0</v>
      </c>
    </row>
    <row r="12" spans="1:4" x14ac:dyDescent="0.3">
      <c r="A12" s="319" t="s">
        <v>185</v>
      </c>
      <c r="B12" s="320" t="s">
        <v>195</v>
      </c>
      <c r="C12" s="321">
        <f>C11*0.18</f>
        <v>0</v>
      </c>
      <c r="D12" s="321">
        <f>D11*0.18</f>
        <v>0</v>
      </c>
    </row>
    <row r="13" spans="1:4" x14ac:dyDescent="0.3">
      <c r="A13" s="317" t="s">
        <v>187</v>
      </c>
      <c r="B13" s="322" t="s">
        <v>190</v>
      </c>
      <c r="C13" s="322"/>
      <c r="D13" s="299"/>
    </row>
    <row r="14" spans="1:4" x14ac:dyDescent="0.3">
      <c r="A14" s="323" t="s">
        <v>189</v>
      </c>
      <c r="B14" s="324" t="s">
        <v>196</v>
      </c>
      <c r="C14" s="308">
        <f>+IF(ISERROR(C12*C13),"",C12*C13)</f>
        <v>0</v>
      </c>
      <c r="D14" s="308">
        <f>+IF(ISERROR(D12*D13),"",D12*D13)</f>
        <v>0</v>
      </c>
    </row>
    <row r="15" spans="1:4" x14ac:dyDescent="0.3">
      <c r="A15" s="104" t="s">
        <v>197</v>
      </c>
      <c r="B15" s="139"/>
      <c r="C15" s="140"/>
      <c r="D15" s="140"/>
    </row>
    <row r="16" spans="1:4" ht="30.75" customHeight="1" x14ac:dyDescent="0.3">
      <c r="A16" s="405" t="s">
        <v>198</v>
      </c>
      <c r="B16" s="405"/>
      <c r="C16" s="405"/>
      <c r="D16" s="405"/>
    </row>
    <row r="17" spans="1:5" x14ac:dyDescent="0.3">
      <c r="B17" s="309"/>
      <c r="C17" s="30"/>
      <c r="D17" s="30"/>
      <c r="E17" s="30"/>
    </row>
    <row r="18" spans="1:5" x14ac:dyDescent="0.3">
      <c r="A18" s="310"/>
      <c r="B18" s="310"/>
      <c r="C18" s="31"/>
      <c r="D18" s="30"/>
      <c r="E18" s="30"/>
    </row>
    <row r="19" spans="1:5" x14ac:dyDescent="0.3">
      <c r="A19" s="309" t="s">
        <v>40</v>
      </c>
      <c r="B19" s="309"/>
      <c r="C19" s="135"/>
      <c r="D19" s="32"/>
    </row>
    <row r="20" spans="1:5" x14ac:dyDescent="0.3">
      <c r="A20" s="84"/>
      <c r="B20" s="30"/>
      <c r="D20" s="30"/>
    </row>
    <row r="21" spans="1:5" x14ac:dyDescent="0.3">
      <c r="A21" s="141"/>
      <c r="B21" s="30"/>
      <c r="C21" s="309" t="s">
        <v>95</v>
      </c>
      <c r="D21" s="30"/>
    </row>
    <row r="22" spans="1:5" ht="12.9" customHeight="1" x14ac:dyDescent="0.3">
      <c r="A22" s="84"/>
      <c r="B22" s="30"/>
      <c r="C22" s="30" t="s">
        <v>96</v>
      </c>
      <c r="D22" s="30"/>
    </row>
    <row r="23" spans="1:5" x14ac:dyDescent="0.3">
      <c r="A23" s="141"/>
      <c r="B23" s="141"/>
      <c r="C23" s="135"/>
      <c r="D23" s="135"/>
    </row>
    <row r="38" spans="8:8" x14ac:dyDescent="0.3">
      <c r="H38" s="266"/>
    </row>
  </sheetData>
  <sheetProtection formatCells="0" formatColumns="0" formatRows="0"/>
  <mergeCells count="6">
    <mergeCell ref="A16:D16"/>
    <mergeCell ref="A3:D3"/>
    <mergeCell ref="A6:A8"/>
    <mergeCell ref="B6:B8"/>
    <mergeCell ref="C6:C8"/>
    <mergeCell ref="D6:D8"/>
  </mergeCells>
  <pageMargins left="0.42" right="0.26" top="1" bottom="1" header="0.5" footer="0.5"/>
  <pageSetup paperSize="9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H26"/>
  <sheetViews>
    <sheetView showGridLines="0" zoomScaleNormal="100" workbookViewId="0"/>
  </sheetViews>
  <sheetFormatPr defaultColWidth="9.109375" defaultRowHeight="13.8" x14ac:dyDescent="0.3"/>
  <cols>
    <col min="1" max="1" width="5.6640625" style="55" customWidth="1"/>
    <col min="2" max="2" width="47.44140625" style="48" customWidth="1"/>
    <col min="3" max="3" width="10.88671875" style="48" customWidth="1"/>
    <col min="4" max="5" width="18.6640625" style="48" customWidth="1"/>
    <col min="6" max="6" width="2.33203125" style="31" customWidth="1"/>
    <col min="7" max="8" width="9.109375" style="31"/>
    <col min="9" max="16384" width="9.109375" style="96"/>
  </cols>
  <sheetData>
    <row r="1" spans="1:6" ht="18" customHeight="1" x14ac:dyDescent="0.3">
      <c r="A1" s="48"/>
      <c r="E1" s="221" t="s">
        <v>103</v>
      </c>
    </row>
    <row r="2" spans="1:6" ht="12.9" customHeight="1" x14ac:dyDescent="0.3">
      <c r="A2" s="74"/>
    </row>
    <row r="3" spans="1:6" ht="36" customHeight="1" x14ac:dyDescent="0.3">
      <c r="A3" s="420" t="s">
        <v>117</v>
      </c>
      <c r="B3" s="420"/>
      <c r="C3" s="420"/>
      <c r="D3" s="420"/>
      <c r="E3" s="420"/>
    </row>
    <row r="4" spans="1:6" ht="12.9" customHeight="1" x14ac:dyDescent="0.3">
      <c r="A4" s="30"/>
      <c r="B4" s="134"/>
      <c r="C4" s="134"/>
      <c r="D4" s="70"/>
      <c r="E4" s="135"/>
      <c r="F4" s="135"/>
    </row>
    <row r="5" spans="1:6" ht="12.9" customHeight="1" x14ac:dyDescent="0.3">
      <c r="E5" s="124" t="s">
        <v>172</v>
      </c>
    </row>
    <row r="6" spans="1:6" ht="12.75" customHeight="1" x14ac:dyDescent="0.3">
      <c r="A6" s="421" t="s">
        <v>2</v>
      </c>
      <c r="B6" s="413" t="s">
        <v>41</v>
      </c>
      <c r="C6" s="413"/>
      <c r="D6" s="413" t="s">
        <v>34</v>
      </c>
      <c r="E6" s="413" t="s">
        <v>35</v>
      </c>
    </row>
    <row r="7" spans="1:6" x14ac:dyDescent="0.3">
      <c r="A7" s="422"/>
      <c r="B7" s="414"/>
      <c r="C7" s="414"/>
      <c r="D7" s="414"/>
      <c r="E7" s="414"/>
    </row>
    <row r="8" spans="1:6" x14ac:dyDescent="0.3">
      <c r="A8" s="423"/>
      <c r="B8" s="415"/>
      <c r="C8" s="415"/>
      <c r="D8" s="415"/>
      <c r="E8" s="415"/>
    </row>
    <row r="9" spans="1:6" ht="15" x14ac:dyDescent="0.3">
      <c r="A9" s="292" t="s">
        <v>181</v>
      </c>
      <c r="B9" s="424" t="s">
        <v>182</v>
      </c>
      <c r="C9" s="293" t="s">
        <v>42</v>
      </c>
      <c r="D9" s="294"/>
      <c r="E9" s="294"/>
    </row>
    <row r="10" spans="1:6" ht="15" x14ac:dyDescent="0.3">
      <c r="A10" s="295" t="s">
        <v>183</v>
      </c>
      <c r="B10" s="425"/>
      <c r="C10" s="296" t="s">
        <v>43</v>
      </c>
      <c r="D10" s="294"/>
      <c r="E10" s="294"/>
    </row>
    <row r="11" spans="1:6" ht="15" x14ac:dyDescent="0.3">
      <c r="A11" s="297" t="s">
        <v>184</v>
      </c>
      <c r="B11" s="425"/>
      <c r="C11" s="298" t="s">
        <v>44</v>
      </c>
      <c r="D11" s="299"/>
      <c r="E11" s="299"/>
    </row>
    <row r="12" spans="1:6" x14ac:dyDescent="0.3">
      <c r="A12" s="300" t="s">
        <v>185</v>
      </c>
      <c r="B12" s="416" t="s">
        <v>186</v>
      </c>
      <c r="C12" s="416"/>
      <c r="D12" s="301">
        <f>SUM(D9:D11)/3</f>
        <v>0</v>
      </c>
      <c r="E12" s="301">
        <f>SUM(E9:E11)/3</f>
        <v>0</v>
      </c>
    </row>
    <row r="13" spans="1:6" x14ac:dyDescent="0.3">
      <c r="A13" s="302" t="s">
        <v>187</v>
      </c>
      <c r="B13" s="417" t="s">
        <v>188</v>
      </c>
      <c r="C13" s="417"/>
      <c r="D13" s="303">
        <f>+D12*0.26</f>
        <v>0</v>
      </c>
      <c r="E13" s="303">
        <f>+E12*0.26</f>
        <v>0</v>
      </c>
    </row>
    <row r="14" spans="1:6" x14ac:dyDescent="0.3">
      <c r="A14" s="304" t="s">
        <v>189</v>
      </c>
      <c r="B14" s="418" t="s">
        <v>190</v>
      </c>
      <c r="C14" s="418"/>
      <c r="D14" s="305"/>
      <c r="E14" s="306"/>
    </row>
    <row r="15" spans="1:6" x14ac:dyDescent="0.3">
      <c r="A15" s="307" t="s">
        <v>191</v>
      </c>
      <c r="B15" s="419" t="s">
        <v>192</v>
      </c>
      <c r="C15" s="419"/>
      <c r="D15" s="308">
        <f>IF(ISERROR(D13*D14),"",D13*D14)</f>
        <v>0</v>
      </c>
      <c r="E15" s="308">
        <f>IF(ISERROR(E13*E14),"",E13*E14)</f>
        <v>0</v>
      </c>
    </row>
    <row r="16" spans="1:6" x14ac:dyDescent="0.3">
      <c r="A16" s="104" t="s">
        <v>199</v>
      </c>
      <c r="B16" s="136"/>
      <c r="C16" s="136"/>
      <c r="D16" s="69"/>
      <c r="E16" s="133"/>
      <c r="F16" s="135"/>
    </row>
    <row r="17" spans="1:7" x14ac:dyDescent="0.3">
      <c r="A17" s="96"/>
      <c r="B17" s="309"/>
      <c r="C17" s="309"/>
      <c r="D17" s="30"/>
      <c r="E17" s="30"/>
      <c r="F17" s="30"/>
      <c r="G17" s="30"/>
    </row>
    <row r="18" spans="1:7" x14ac:dyDescent="0.3">
      <c r="A18" s="310"/>
      <c r="B18" s="310"/>
      <c r="C18" s="310"/>
      <c r="D18" s="31"/>
      <c r="E18" s="31"/>
      <c r="F18" s="30"/>
      <c r="G18" s="30"/>
    </row>
    <row r="19" spans="1:7" x14ac:dyDescent="0.3">
      <c r="A19" s="309" t="s">
        <v>40</v>
      </c>
      <c r="B19" s="142"/>
      <c r="C19" s="142"/>
      <c r="D19" s="32"/>
      <c r="F19" s="30"/>
    </row>
    <row r="20" spans="1:7" x14ac:dyDescent="0.3">
      <c r="A20" s="84"/>
      <c r="B20" s="30"/>
      <c r="C20" s="30"/>
      <c r="D20" s="30"/>
      <c r="E20" s="30"/>
      <c r="F20" s="30"/>
    </row>
    <row r="21" spans="1:7" x14ac:dyDescent="0.3">
      <c r="A21" s="84"/>
      <c r="B21" s="30"/>
      <c r="C21" s="30"/>
      <c r="D21" s="309" t="s">
        <v>95</v>
      </c>
      <c r="E21" s="30"/>
      <c r="F21" s="30"/>
    </row>
    <row r="22" spans="1:7" x14ac:dyDescent="0.3">
      <c r="A22" s="84"/>
      <c r="B22" s="30"/>
      <c r="C22" s="30"/>
      <c r="D22" s="30" t="s">
        <v>96</v>
      </c>
      <c r="E22" s="30"/>
      <c r="F22" s="30"/>
    </row>
    <row r="23" spans="1:7" x14ac:dyDescent="0.3">
      <c r="A23" s="141"/>
      <c r="B23" s="141"/>
      <c r="C23" s="141"/>
      <c r="D23" s="70"/>
      <c r="E23" s="135"/>
      <c r="F23" s="135"/>
    </row>
    <row r="26" spans="1:7" ht="12.9" customHeight="1" x14ac:dyDescent="0.3"/>
  </sheetData>
  <sheetProtection formatCells="0" formatColumns="0" formatRows="0"/>
  <mergeCells count="10">
    <mergeCell ref="B12:C12"/>
    <mergeCell ref="B13:C13"/>
    <mergeCell ref="B14:C14"/>
    <mergeCell ref="B15:C15"/>
    <mergeCell ref="A3:E3"/>
    <mergeCell ref="A6:A8"/>
    <mergeCell ref="B6:C8"/>
    <mergeCell ref="D6:D8"/>
    <mergeCell ref="E6:E8"/>
    <mergeCell ref="B9:B11"/>
  </mergeCells>
  <printOptions horizontalCentered="1"/>
  <pageMargins left="0" right="0" top="0.98425196850393704" bottom="0.98425196850393704" header="0" footer="0"/>
  <pageSetup paperSize="9" orientation="portrait" verticalDpi="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I38"/>
  <sheetViews>
    <sheetView showGridLines="0" zoomScaleNormal="100" workbookViewId="0"/>
  </sheetViews>
  <sheetFormatPr defaultColWidth="9.109375" defaultRowHeight="13.8" x14ac:dyDescent="0.3"/>
  <cols>
    <col min="1" max="1" width="5.5546875" style="129" customWidth="1"/>
    <col min="2" max="2" width="35.88671875" style="130" customWidth="1"/>
    <col min="3" max="3" width="17" style="130" customWidth="1"/>
    <col min="4" max="5" width="16.5546875" style="130" customWidth="1"/>
    <col min="6" max="6" width="3.109375" style="31" customWidth="1"/>
    <col min="7" max="8" width="9.109375" style="31"/>
    <col min="9" max="16384" width="9.109375" style="96"/>
  </cols>
  <sheetData>
    <row r="1" spans="1:8" s="128" customFormat="1" ht="18" customHeight="1" x14ac:dyDescent="0.3">
      <c r="A1" s="455"/>
      <c r="B1" s="455"/>
      <c r="C1" s="97"/>
      <c r="D1" s="97"/>
      <c r="E1" s="222" t="s">
        <v>105</v>
      </c>
      <c r="F1" s="31"/>
      <c r="G1" s="31"/>
      <c r="H1" s="31"/>
    </row>
    <row r="2" spans="1:8" s="128" customFormat="1" ht="12.9" customHeight="1" x14ac:dyDescent="0.3">
      <c r="A2" s="97"/>
      <c r="B2" s="97"/>
      <c r="C2" s="97"/>
      <c r="D2" s="97"/>
      <c r="E2" s="97"/>
      <c r="F2" s="31"/>
      <c r="G2" s="31"/>
      <c r="H2" s="31"/>
    </row>
    <row r="3" spans="1:8" s="128" customFormat="1" ht="36" customHeight="1" x14ac:dyDescent="0.3">
      <c r="A3" s="374" t="s">
        <v>104</v>
      </c>
      <c r="B3" s="374"/>
      <c r="C3" s="374"/>
      <c r="D3" s="374"/>
      <c r="E3" s="374"/>
      <c r="F3" s="31"/>
      <c r="G3" s="31"/>
      <c r="H3" s="31"/>
    </row>
    <row r="4" spans="1:8" s="128" customFormat="1" ht="12.9" customHeight="1" x14ac:dyDescent="0.3">
      <c r="A4" s="290"/>
      <c r="B4" s="290"/>
      <c r="C4" s="290"/>
      <c r="D4" s="290"/>
      <c r="E4" s="48"/>
      <c r="F4" s="31"/>
      <c r="G4" s="31"/>
      <c r="H4" s="31"/>
    </row>
    <row r="5" spans="1:8" s="128" customFormat="1" ht="25.5" customHeight="1" x14ac:dyDescent="0.3">
      <c r="A5" s="379" t="s">
        <v>118</v>
      </c>
      <c r="B5" s="379"/>
      <c r="C5" s="379"/>
      <c r="D5" s="379"/>
      <c r="E5" s="50" t="s">
        <v>48</v>
      </c>
      <c r="F5" s="31"/>
      <c r="G5" s="31"/>
      <c r="H5" s="31"/>
    </row>
    <row r="6" spans="1:8" s="128" customFormat="1" x14ac:dyDescent="0.3">
      <c r="A6" s="30"/>
      <c r="B6" s="30"/>
      <c r="C6" s="30"/>
      <c r="D6" s="30"/>
      <c r="E6" s="30"/>
      <c r="F6" s="31"/>
      <c r="G6" s="31"/>
      <c r="H6" s="31"/>
    </row>
    <row r="7" spans="1:8" s="128" customFormat="1" ht="12.9" customHeight="1" x14ac:dyDescent="0.3">
      <c r="A7" s="74"/>
      <c r="B7" s="48"/>
      <c r="C7" s="48"/>
      <c r="D7" s="48"/>
      <c r="E7" s="143" t="s">
        <v>172</v>
      </c>
      <c r="F7" s="31"/>
      <c r="G7" s="31"/>
      <c r="H7" s="31"/>
    </row>
    <row r="8" spans="1:8" s="128" customFormat="1" ht="12.75" customHeight="1" x14ac:dyDescent="0.3">
      <c r="A8" s="380" t="s">
        <v>2</v>
      </c>
      <c r="B8" s="383" t="s">
        <v>41</v>
      </c>
      <c r="C8" s="383"/>
      <c r="D8" s="361" t="s">
        <v>90</v>
      </c>
      <c r="E8" s="365"/>
      <c r="F8" s="31"/>
      <c r="G8" s="31"/>
      <c r="H8" s="31"/>
    </row>
    <row r="9" spans="1:8" s="128" customFormat="1" ht="12.75" customHeight="1" x14ac:dyDescent="0.3">
      <c r="A9" s="381"/>
      <c r="B9" s="384"/>
      <c r="C9" s="384"/>
      <c r="D9" s="362" t="s">
        <v>34</v>
      </c>
      <c r="E9" s="366" t="s">
        <v>35</v>
      </c>
      <c r="F9" s="31"/>
      <c r="G9" s="31"/>
      <c r="H9" s="31"/>
    </row>
    <row r="10" spans="1:8" s="128" customFormat="1" ht="13.95" customHeight="1" x14ac:dyDescent="0.3">
      <c r="A10" s="382"/>
      <c r="B10" s="385"/>
      <c r="C10" s="385"/>
      <c r="D10" s="363"/>
      <c r="E10" s="367"/>
      <c r="F10" s="31"/>
      <c r="G10" s="31"/>
      <c r="H10" s="31"/>
    </row>
    <row r="11" spans="1:8" s="128" customFormat="1" ht="12.75" customHeight="1" x14ac:dyDescent="0.3">
      <c r="A11" s="99" t="s">
        <v>16</v>
      </c>
      <c r="B11" s="375" t="s">
        <v>201</v>
      </c>
      <c r="C11" s="375"/>
      <c r="D11" s="106"/>
      <c r="E11" s="107"/>
      <c r="F11" s="31"/>
      <c r="G11" s="31"/>
      <c r="H11" s="31"/>
    </row>
    <row r="12" spans="1:8" s="128" customFormat="1" ht="12.75" customHeight="1" x14ac:dyDescent="0.3">
      <c r="A12" s="100" t="s">
        <v>19</v>
      </c>
      <c r="B12" s="376" t="s">
        <v>202</v>
      </c>
      <c r="C12" s="376"/>
      <c r="D12" s="108"/>
      <c r="E12" s="109"/>
      <c r="F12" s="31"/>
      <c r="G12" s="31"/>
      <c r="H12" s="31"/>
    </row>
    <row r="13" spans="1:8" s="128" customFormat="1" x14ac:dyDescent="0.3">
      <c r="A13" s="100" t="s">
        <v>20</v>
      </c>
      <c r="B13" s="426" t="s">
        <v>194</v>
      </c>
      <c r="C13" s="427"/>
      <c r="D13" s="108">
        <f>MAX(D11,B12)</f>
        <v>0</v>
      </c>
      <c r="E13" s="109">
        <f>MAX(E11,E12)</f>
        <v>0</v>
      </c>
      <c r="F13" s="31"/>
      <c r="G13" s="31"/>
      <c r="H13" s="31"/>
    </row>
    <row r="14" spans="1:8" s="128" customFormat="1" x14ac:dyDescent="0.3">
      <c r="A14" s="100" t="s">
        <v>21</v>
      </c>
      <c r="B14" s="378" t="s">
        <v>46</v>
      </c>
      <c r="C14" s="378"/>
      <c r="D14" s="345">
        <f>IF(D13&lt;=459750000,D13*0.18,((D13-459750000)*0.16+(459750000*0.18)))</f>
        <v>0</v>
      </c>
      <c r="E14" s="347">
        <f>IF(E13&lt;=478140000,E13*0.18,((E13-478140000)*0.16+(478140000*0.18)))</f>
        <v>0</v>
      </c>
      <c r="F14" s="31"/>
      <c r="G14" s="31"/>
      <c r="H14" s="31"/>
    </row>
    <row r="15" spans="1:8" s="128" customFormat="1" x14ac:dyDescent="0.3">
      <c r="A15" s="100" t="s">
        <v>22</v>
      </c>
      <c r="B15" s="376" t="s">
        <v>203</v>
      </c>
      <c r="C15" s="376"/>
      <c r="D15" s="101"/>
      <c r="E15" s="102"/>
      <c r="F15" s="31"/>
      <c r="G15" s="31"/>
      <c r="H15" s="31"/>
    </row>
    <row r="16" spans="1:8" s="128" customFormat="1" x14ac:dyDescent="0.3">
      <c r="A16" s="92" t="s">
        <v>23</v>
      </c>
      <c r="B16" s="387" t="s">
        <v>204</v>
      </c>
      <c r="C16" s="387"/>
      <c r="D16" s="125">
        <f>IF(ISERROR(D14*D15/3),"",D14*D15/3)</f>
        <v>0</v>
      </c>
      <c r="E16" s="126">
        <f>IF(ISERROR(E14*E15/3),"",E14*E15/3)</f>
        <v>0</v>
      </c>
      <c r="F16" s="31"/>
      <c r="G16" s="31"/>
      <c r="H16" s="31"/>
    </row>
    <row r="17" spans="1:9" s="128" customFormat="1" ht="29.25" customHeight="1" x14ac:dyDescent="0.3">
      <c r="A17" s="395" t="s">
        <v>219</v>
      </c>
      <c r="B17" s="395"/>
      <c r="C17" s="395"/>
      <c r="D17" s="395"/>
      <c r="E17" s="395"/>
      <c r="F17" s="144"/>
      <c r="G17" s="144"/>
      <c r="H17" s="144"/>
    </row>
    <row r="18" spans="1:9" s="128" customFormat="1" x14ac:dyDescent="0.3">
      <c r="A18" s="55"/>
      <c r="B18" s="48"/>
      <c r="C18" s="48"/>
      <c r="D18" s="48"/>
      <c r="E18" s="48"/>
      <c r="F18" s="31"/>
      <c r="G18" s="31"/>
      <c r="H18" s="31"/>
    </row>
    <row r="19" spans="1:9" s="128" customFormat="1" ht="24.75" customHeight="1" x14ac:dyDescent="0.3">
      <c r="A19" s="379" t="s">
        <v>119</v>
      </c>
      <c r="B19" s="379"/>
      <c r="C19" s="379"/>
      <c r="D19" s="379"/>
      <c r="E19" s="50" t="s">
        <v>49</v>
      </c>
      <c r="F19" s="31"/>
      <c r="G19" s="31"/>
      <c r="H19" s="31"/>
      <c r="I19" s="50"/>
    </row>
    <row r="20" spans="1:9" s="128" customFormat="1" ht="13.95" customHeight="1" x14ac:dyDescent="0.3">
      <c r="A20" s="30"/>
      <c r="B20" s="30"/>
      <c r="C20" s="30"/>
      <c r="D20" s="30"/>
      <c r="E20" s="30"/>
      <c r="F20" s="31"/>
      <c r="G20" s="31"/>
      <c r="H20" s="31"/>
    </row>
    <row r="21" spans="1:9" s="128" customFormat="1" x14ac:dyDescent="0.3">
      <c r="A21" s="55"/>
      <c r="B21" s="48"/>
      <c r="C21" s="48"/>
      <c r="D21" s="98"/>
      <c r="E21" s="124" t="s">
        <v>172</v>
      </c>
      <c r="F21" s="31"/>
      <c r="G21" s="31"/>
      <c r="H21" s="31"/>
    </row>
    <row r="22" spans="1:9" s="128" customFormat="1" ht="12.75" customHeight="1" x14ac:dyDescent="0.3">
      <c r="A22" s="355" t="s">
        <v>2</v>
      </c>
      <c r="B22" s="388" t="s">
        <v>41</v>
      </c>
      <c r="C22" s="389"/>
      <c r="D22" s="361" t="s">
        <v>90</v>
      </c>
      <c r="E22" s="365"/>
      <c r="F22" s="30"/>
      <c r="G22" s="31"/>
      <c r="H22" s="31"/>
    </row>
    <row r="23" spans="1:9" s="128" customFormat="1" ht="12.75" customHeight="1" x14ac:dyDescent="0.3">
      <c r="A23" s="356"/>
      <c r="B23" s="390"/>
      <c r="C23" s="391"/>
      <c r="D23" s="362" t="s">
        <v>34</v>
      </c>
      <c r="E23" s="366" t="s">
        <v>35</v>
      </c>
      <c r="F23" s="30"/>
      <c r="G23" s="31"/>
      <c r="H23" s="31"/>
    </row>
    <row r="24" spans="1:9" s="128" customFormat="1" x14ac:dyDescent="0.3">
      <c r="A24" s="357"/>
      <c r="B24" s="392"/>
      <c r="C24" s="393"/>
      <c r="D24" s="363"/>
      <c r="E24" s="367"/>
      <c r="F24" s="30"/>
      <c r="G24" s="31"/>
      <c r="H24" s="31"/>
    </row>
    <row r="25" spans="1:9" s="128" customFormat="1" ht="15" x14ac:dyDescent="0.3">
      <c r="A25" s="311" t="s">
        <v>24</v>
      </c>
      <c r="B25" s="396" t="s">
        <v>182</v>
      </c>
      <c r="C25" s="328" t="s">
        <v>42</v>
      </c>
      <c r="D25" s="327"/>
      <c r="E25" s="268"/>
      <c r="F25" s="30"/>
      <c r="G25" s="31"/>
      <c r="H25" s="31"/>
    </row>
    <row r="26" spans="1:9" s="128" customFormat="1" ht="15" x14ac:dyDescent="0.3">
      <c r="A26" s="314" t="s">
        <v>25</v>
      </c>
      <c r="B26" s="397"/>
      <c r="C26" s="325" t="s">
        <v>43</v>
      </c>
      <c r="D26" s="326"/>
      <c r="E26" s="268"/>
      <c r="F26" s="30"/>
      <c r="G26" s="31"/>
      <c r="H26" s="31"/>
    </row>
    <row r="27" spans="1:9" s="128" customFormat="1" ht="15" x14ac:dyDescent="0.3">
      <c r="A27" s="329" t="s">
        <v>26</v>
      </c>
      <c r="B27" s="398"/>
      <c r="C27" s="325" t="s">
        <v>44</v>
      </c>
      <c r="D27" s="330"/>
      <c r="E27" s="102"/>
      <c r="F27" s="30"/>
      <c r="G27" s="31"/>
      <c r="H27" s="31"/>
    </row>
    <row r="28" spans="1:9" s="128" customFormat="1" ht="12.75" customHeight="1" x14ac:dyDescent="0.3">
      <c r="A28" s="56" t="s">
        <v>27</v>
      </c>
      <c r="B28" s="399" t="s">
        <v>205</v>
      </c>
      <c r="C28" s="400"/>
      <c r="D28" s="114">
        <f>SUM(D25:D27)/3</f>
        <v>0</v>
      </c>
      <c r="E28" s="115">
        <f>SUM(E25:E27)/3</f>
        <v>0</v>
      </c>
      <c r="F28" s="30"/>
      <c r="G28" s="31"/>
      <c r="H28" s="31"/>
    </row>
    <row r="29" spans="1:9" s="128" customFormat="1" x14ac:dyDescent="0.3">
      <c r="A29" s="56" t="s">
        <v>28</v>
      </c>
      <c r="B29" s="401" t="s">
        <v>46</v>
      </c>
      <c r="C29" s="402"/>
      <c r="D29" s="348">
        <f>IF(D28&lt;=321750000,D28*0.26,((D28-321750000)*0.23+(321750000*0.26)))</f>
        <v>0</v>
      </c>
      <c r="E29" s="347">
        <f>IF(E28&lt;=334620000,E28*0.26,((E28-334620000)*0.23+(334620000*0.26)))</f>
        <v>0</v>
      </c>
      <c r="F29" s="30"/>
      <c r="G29" s="31"/>
      <c r="H29" s="31"/>
    </row>
    <row r="30" spans="1:9" s="128" customFormat="1" x14ac:dyDescent="0.3">
      <c r="A30" s="116" t="s">
        <v>29</v>
      </c>
      <c r="B30" s="428" t="s">
        <v>203</v>
      </c>
      <c r="C30" s="429"/>
      <c r="D30" s="117"/>
      <c r="E30" s="118"/>
      <c r="F30" s="30"/>
      <c r="G30" s="31"/>
      <c r="H30" s="31"/>
    </row>
    <row r="31" spans="1:9" s="128" customFormat="1" x14ac:dyDescent="0.3">
      <c r="A31" s="92" t="s">
        <v>30</v>
      </c>
      <c r="B31" s="430" t="s">
        <v>206</v>
      </c>
      <c r="C31" s="431"/>
      <c r="D31" s="125">
        <f>IF(ISERROR(D29*D30/3),"",D29*D30/3)</f>
        <v>0</v>
      </c>
      <c r="E31" s="126">
        <f>IF(ISERROR(E29*E30/3),"",E29*E30/3)</f>
        <v>0</v>
      </c>
      <c r="F31" s="30"/>
      <c r="G31" s="31"/>
      <c r="H31" s="31"/>
    </row>
    <row r="32" spans="1:9" s="128" customFormat="1" x14ac:dyDescent="0.3">
      <c r="B32" s="145"/>
      <c r="C32" s="130"/>
      <c r="D32" s="130"/>
      <c r="E32" s="130"/>
      <c r="F32" s="31"/>
      <c r="G32" s="31"/>
      <c r="H32" s="31"/>
    </row>
    <row r="33" spans="1:8" s="128" customFormat="1" x14ac:dyDescent="0.3">
      <c r="A33" s="122"/>
      <c r="B33" s="122"/>
      <c r="C33" s="31"/>
      <c r="D33" s="31"/>
      <c r="E33" s="30"/>
      <c r="F33" s="30"/>
      <c r="G33" s="31"/>
      <c r="H33" s="31"/>
    </row>
    <row r="34" spans="1:8" s="128" customFormat="1" x14ac:dyDescent="0.3">
      <c r="A34" s="32" t="s">
        <v>40</v>
      </c>
      <c r="B34" s="32"/>
      <c r="C34" s="32"/>
      <c r="D34" s="32"/>
      <c r="E34" s="32"/>
      <c r="F34" s="32"/>
      <c r="G34" s="30"/>
      <c r="H34" s="31"/>
    </row>
    <row r="35" spans="1:8" s="128" customFormat="1" x14ac:dyDescent="0.3">
      <c r="A35" s="32"/>
      <c r="B35" s="32"/>
      <c r="C35" s="32"/>
      <c r="D35" s="32"/>
      <c r="E35" s="32"/>
      <c r="F35" s="32"/>
      <c r="G35" s="30"/>
      <c r="H35" s="31"/>
    </row>
    <row r="36" spans="1:8" s="128" customFormat="1" x14ac:dyDescent="0.3">
      <c r="A36" s="31"/>
      <c r="B36" s="32"/>
      <c r="C36" s="32"/>
      <c r="D36" s="95" t="s">
        <v>95</v>
      </c>
      <c r="E36" s="32"/>
      <c r="F36" s="32"/>
      <c r="G36" s="31"/>
      <c r="H36" s="31"/>
    </row>
    <row r="37" spans="1:8" s="128" customFormat="1" x14ac:dyDescent="0.3">
      <c r="A37" s="32"/>
      <c r="B37" s="32"/>
      <c r="C37" s="32"/>
      <c r="D37" s="30" t="s">
        <v>96</v>
      </c>
      <c r="E37" s="32"/>
      <c r="F37" s="32"/>
      <c r="G37" s="31"/>
      <c r="H37" s="31"/>
    </row>
    <row r="38" spans="1:8" s="128" customFormat="1" x14ac:dyDescent="0.3">
      <c r="A38" s="84"/>
      <c r="B38" s="30"/>
      <c r="C38" s="123"/>
      <c r="D38" s="30"/>
      <c r="E38" s="30"/>
      <c r="F38" s="31"/>
      <c r="G38" s="31"/>
      <c r="H38" s="31"/>
    </row>
  </sheetData>
  <sheetProtection formatCells="0" formatColumns="0" formatRows="0"/>
  <mergeCells count="25">
    <mergeCell ref="B25:B27"/>
    <mergeCell ref="B28:C28"/>
    <mergeCell ref="B29:C29"/>
    <mergeCell ref="B30:C30"/>
    <mergeCell ref="B31:C31"/>
    <mergeCell ref="B16:C16"/>
    <mergeCell ref="A17:E17"/>
    <mergeCell ref="A19:D19"/>
    <mergeCell ref="A22:A24"/>
    <mergeCell ref="B22:C24"/>
    <mergeCell ref="D22:E22"/>
    <mergeCell ref="D23:D24"/>
    <mergeCell ref="E23:E24"/>
    <mergeCell ref="B11:C11"/>
    <mergeCell ref="B12:C12"/>
    <mergeCell ref="B13:C13"/>
    <mergeCell ref="B14:C14"/>
    <mergeCell ref="B15:C15"/>
    <mergeCell ref="A3:E3"/>
    <mergeCell ref="A5:D5"/>
    <mergeCell ref="A8:A10"/>
    <mergeCell ref="B8:C10"/>
    <mergeCell ref="D8:E8"/>
    <mergeCell ref="D9:D10"/>
    <mergeCell ref="E9:E10"/>
  </mergeCells>
  <printOptions horizontalCentered="1"/>
  <pageMargins left="0" right="0" top="0.39370078740157483" bottom="0.39370078740157483" header="0" footer="0"/>
  <pageSetup paperSize="9" scale="87" orientation="portrait" verticalDpi="2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G23"/>
  <sheetViews>
    <sheetView showGridLines="0" zoomScaleNormal="100" workbookViewId="0"/>
  </sheetViews>
  <sheetFormatPr defaultColWidth="9.109375" defaultRowHeight="13.8" x14ac:dyDescent="0.3"/>
  <cols>
    <col min="1" max="1" width="7.109375" style="48" customWidth="1"/>
    <col min="2" max="2" width="40.88671875" style="48" customWidth="1"/>
    <col min="3" max="3" width="21.44140625" style="48" customWidth="1"/>
    <col min="4" max="4" width="20" style="48" customWidth="1"/>
    <col min="5" max="5" width="2.44140625" style="31" customWidth="1"/>
    <col min="6" max="6" width="9.44140625" style="31" customWidth="1"/>
    <col min="7" max="7" width="8.5546875" style="31" customWidth="1"/>
    <col min="8" max="16384" width="9.109375" style="96"/>
  </cols>
  <sheetData>
    <row r="1" spans="1:7" ht="18" customHeight="1" x14ac:dyDescent="0.3">
      <c r="B1" s="146"/>
      <c r="D1" s="221" t="s">
        <v>106</v>
      </c>
    </row>
    <row r="2" spans="1:7" ht="12.9" customHeight="1" x14ac:dyDescent="0.3">
      <c r="A2"/>
      <c r="B2" s="97"/>
    </row>
    <row r="3" spans="1:7" ht="36" customHeight="1" x14ac:dyDescent="0.3">
      <c r="A3" s="374" t="s">
        <v>120</v>
      </c>
      <c r="B3" s="374"/>
      <c r="C3" s="374"/>
      <c r="D3" s="374"/>
      <c r="E3" s="180"/>
      <c r="F3" s="180"/>
      <c r="G3" s="180"/>
    </row>
    <row r="4" spans="1:7" ht="12.9" customHeight="1" x14ac:dyDescent="0.3">
      <c r="A4" s="30"/>
      <c r="B4" s="147"/>
      <c r="C4" s="30"/>
      <c r="D4" s="30"/>
    </row>
    <row r="5" spans="1:7" x14ac:dyDescent="0.3">
      <c r="B5" s="74"/>
      <c r="D5" s="124" t="s">
        <v>172</v>
      </c>
    </row>
    <row r="6" spans="1:7" x14ac:dyDescent="0.3">
      <c r="A6" s="355" t="s">
        <v>2</v>
      </c>
      <c r="B6" s="361" t="s">
        <v>41</v>
      </c>
      <c r="C6" s="432" t="s">
        <v>34</v>
      </c>
      <c r="D6" s="435" t="s">
        <v>35</v>
      </c>
    </row>
    <row r="7" spans="1:7" x14ac:dyDescent="0.3">
      <c r="A7" s="356"/>
      <c r="B7" s="362"/>
      <c r="C7" s="433"/>
      <c r="D7" s="436"/>
    </row>
    <row r="8" spans="1:7" x14ac:dyDescent="0.3">
      <c r="A8" s="357"/>
      <c r="B8" s="363"/>
      <c r="C8" s="434"/>
      <c r="D8" s="437"/>
    </row>
    <row r="9" spans="1:7" x14ac:dyDescent="0.3">
      <c r="A9" s="148" t="s">
        <v>16</v>
      </c>
      <c r="B9" s="149" t="s">
        <v>207</v>
      </c>
      <c r="C9" s="112">
        <f>IF(ISERROR(GSP!C14),"",GSP!C14)</f>
        <v>0</v>
      </c>
      <c r="D9" s="113">
        <f>IF(ISERROR(GSP!D14),"",GSP!D14)</f>
        <v>0</v>
      </c>
    </row>
    <row r="10" spans="1:7" x14ac:dyDescent="0.3">
      <c r="A10" s="148" t="s">
        <v>19</v>
      </c>
      <c r="B10" s="150" t="s">
        <v>208</v>
      </c>
      <c r="C10" s="112">
        <f>IF(ISERROR(GSS!C15),"",GSS!C15)</f>
        <v>0</v>
      </c>
      <c r="D10" s="113">
        <f>IF(ISERROR(GSP!D15),"",GSP!D15)</f>
        <v>0</v>
      </c>
    </row>
    <row r="11" spans="1:7" ht="41.4" x14ac:dyDescent="0.3">
      <c r="A11" s="148" t="s">
        <v>20</v>
      </c>
      <c r="B11" s="151" t="s">
        <v>92</v>
      </c>
      <c r="C11" s="108">
        <f>MAX(C9,C10)</f>
        <v>0</v>
      </c>
      <c r="D11" s="109">
        <f>MAX(D9,D10)</f>
        <v>0</v>
      </c>
    </row>
    <row r="12" spans="1:7" ht="27.6" x14ac:dyDescent="0.3">
      <c r="A12" s="148" t="s">
        <v>21</v>
      </c>
      <c r="B12" s="151" t="s">
        <v>209</v>
      </c>
      <c r="C12" s="108">
        <f>IF(ISERROR(ZO!D16),"",ZO!D16)</f>
        <v>0</v>
      </c>
      <c r="D12" s="109">
        <f>IF(ISERROR(ZO!E16),"",ZO!E16)</f>
        <v>0</v>
      </c>
    </row>
    <row r="13" spans="1:7" ht="27.6" x14ac:dyDescent="0.3">
      <c r="A13" s="148" t="s">
        <v>22</v>
      </c>
      <c r="B13" s="151" t="s">
        <v>210</v>
      </c>
      <c r="C13" s="108">
        <f>IF(ISERROR(ZO!D31),"",ZO!D31)</f>
        <v>0</v>
      </c>
      <c r="D13" s="109">
        <f>IF(ISERROR(ZO!E31),"",ZO!E31)</f>
        <v>0</v>
      </c>
    </row>
    <row r="14" spans="1:7" ht="41.4" x14ac:dyDescent="0.3">
      <c r="A14" s="148" t="s">
        <v>23</v>
      </c>
      <c r="B14" s="151" t="s">
        <v>91</v>
      </c>
      <c r="C14" s="108">
        <f>MAX(C12,C13)</f>
        <v>0</v>
      </c>
      <c r="D14" s="109">
        <f>MAX(D12,D13)</f>
        <v>0</v>
      </c>
    </row>
    <row r="15" spans="1:7" s="153" customFormat="1" ht="30.6" customHeight="1" x14ac:dyDescent="0.3">
      <c r="A15" s="261" t="s">
        <v>24</v>
      </c>
      <c r="B15" s="255" t="s">
        <v>211</v>
      </c>
      <c r="C15" s="256">
        <f>C11+C14</f>
        <v>0</v>
      </c>
      <c r="D15" s="257">
        <f>D11+D14</f>
        <v>0</v>
      </c>
      <c r="E15" s="152"/>
      <c r="F15" s="152"/>
      <c r="G15" s="152"/>
    </row>
    <row r="16" spans="1:7" s="153" customFormat="1" x14ac:dyDescent="0.3">
      <c r="A16" s="262" t="s">
        <v>25</v>
      </c>
      <c r="B16" s="258" t="s">
        <v>93</v>
      </c>
      <c r="C16" s="259">
        <f>+C15</f>
        <v>0</v>
      </c>
      <c r="D16" s="260">
        <f>IF((D15&lt;C16),C16,D15)</f>
        <v>0</v>
      </c>
      <c r="E16" s="152"/>
      <c r="F16" s="152"/>
      <c r="G16" s="152"/>
    </row>
    <row r="17" spans="1:7" x14ac:dyDescent="0.3">
      <c r="A17" s="154"/>
      <c r="B17" s="155"/>
      <c r="C17" s="156"/>
      <c r="D17" s="157"/>
    </row>
    <row r="18" spans="1:7" x14ac:dyDescent="0.3">
      <c r="A18" s="32" t="s">
        <v>40</v>
      </c>
      <c r="B18" s="32"/>
      <c r="C18" s="32"/>
      <c r="D18" s="32"/>
      <c r="E18" s="30"/>
    </row>
    <row r="19" spans="1:7" x14ac:dyDescent="0.3">
      <c r="A19" s="32"/>
      <c r="B19" s="158"/>
      <c r="C19" s="30"/>
      <c r="D19" s="32"/>
      <c r="E19" s="30"/>
      <c r="F19" s="30"/>
      <c r="G19" s="30"/>
    </row>
    <row r="20" spans="1:7" x14ac:dyDescent="0.3">
      <c r="A20" s="32"/>
      <c r="B20" s="32"/>
      <c r="C20" s="95" t="s">
        <v>95</v>
      </c>
      <c r="D20" s="32"/>
      <c r="E20" s="30"/>
      <c r="G20" s="30"/>
    </row>
    <row r="21" spans="1:7" x14ac:dyDescent="0.3">
      <c r="A21" s="30"/>
      <c r="B21" s="32"/>
      <c r="C21" s="30" t="s">
        <v>96</v>
      </c>
      <c r="D21" s="32"/>
      <c r="E21" s="30"/>
    </row>
    <row r="22" spans="1:7" ht="12.9" customHeight="1" x14ac:dyDescent="0.3">
      <c r="A22" s="32"/>
      <c r="B22" s="32"/>
      <c r="C22" s="32"/>
      <c r="D22" s="32"/>
      <c r="E22" s="30"/>
    </row>
    <row r="23" spans="1:7" x14ac:dyDescent="0.3">
      <c r="A23" s="84"/>
      <c r="B23" s="30"/>
      <c r="C23" s="123"/>
      <c r="D23" s="30"/>
      <c r="E23" s="30"/>
    </row>
  </sheetData>
  <sheetProtection formatCells="0" formatColumns="0" formatRows="0"/>
  <mergeCells count="5">
    <mergeCell ref="A3:D3"/>
    <mergeCell ref="A6:A8"/>
    <mergeCell ref="B6:B8"/>
    <mergeCell ref="C6:C8"/>
    <mergeCell ref="D6:D8"/>
  </mergeCells>
  <printOptions horizontalCentered="1"/>
  <pageMargins left="0" right="0" top="0.98425196850393704" bottom="0.98425196850393704" header="0" footer="0"/>
  <pageSetup paperSize="9" orientation="portrait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Za_x0020_arhivu xmlns="52be29b8-8fdc-4dc5-9ef3-004b24d6e3c6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Interni dokument" ma:contentTypeID="0x0101004BF733CA9C8EBE498FD71D38BA2DB8B700572EB1E41DD1BB4F80077ACF39651C69" ma:contentTypeVersion="32" ma:contentTypeDescription="Dokument koji je samo za potrebe ljudi iz sektora I ne ide na kolegij" ma:contentTypeScope="" ma:versionID="bb7afd1b985c53eb8705460b7ab8d661">
  <xsd:schema xmlns:xsd="http://www.w3.org/2001/XMLSchema" xmlns:xs="http://www.w3.org/2001/XMLSchema" xmlns:p="http://schemas.microsoft.com/office/2006/metadata/properties" xmlns:ns2="00719776-cdee-40ab-aaa5-df5ab929601f" xmlns:ns3="52be29b8-8fdc-4dc5-9ef3-004b24d6e3c6" targetNamespace="http://schemas.microsoft.com/office/2006/metadata/properties" ma:root="true" ma:fieldsID="5e9f394df6ab659518a7d883a16c0d44" ns2:_="" ns3:_="">
    <xsd:import namespace="00719776-cdee-40ab-aaa5-df5ab929601f"/>
    <xsd:import namespace="52be29b8-8fdc-4dc5-9ef3-004b24d6e3c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719776-cdee-40ab-aaa5-df5ab92960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e29b8-8fdc-4dc5-9ef3-004b24d6e3c6" elementFormDefault="qualified">
    <xsd:import namespace="http://schemas.microsoft.com/office/2006/documentManagement/types"/>
    <xsd:import namespace="http://schemas.microsoft.com/office/infopath/2007/PartnerControls"/>
    <xsd:element name="Za_x0020_arhivu" ma:index="10" nillable="true" ma:displayName="Za arhivu" ma:format="Dropdown" ma:indexed="true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09DBA51-DBF2-4E73-98C9-8555A7C898BB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infopath/2007/PartnerControls"/>
    <ds:schemaRef ds:uri="http://purl.org/dc/elements/1.1/"/>
    <ds:schemaRef ds:uri="52be29b8-8fdc-4dc5-9ef3-004b24d6e3c6"/>
    <ds:schemaRef ds:uri="00719776-cdee-40ab-aaa5-df5ab929601f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DAD657CF-5E96-46A4-8661-6524C1A1AA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719776-cdee-40ab-aaa5-df5ab929601f"/>
    <ds:schemaRef ds:uri="52be29b8-8fdc-4dc5-9ef3-004b24d6e3c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324F1E-BF0F-41CA-985C-EF97D23501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30</vt:i4>
      </vt:variant>
    </vt:vector>
  </HeadingPairs>
  <TitlesOfParts>
    <vt:vector size="42" baseType="lpstr">
      <vt:lpstr>Naslovni</vt:lpstr>
      <vt:lpstr>IK - ZO</vt:lpstr>
      <vt:lpstr>IK - NO</vt:lpstr>
      <vt:lpstr>GS - ZO</vt:lpstr>
      <vt:lpstr>GSDO</vt:lpstr>
      <vt:lpstr>GSP</vt:lpstr>
      <vt:lpstr>GSS</vt:lpstr>
      <vt:lpstr>ZO</vt:lpstr>
      <vt:lpstr>GS - NO</vt:lpstr>
      <vt:lpstr>AK - ZO</vt:lpstr>
      <vt:lpstr>AK - NO</vt:lpstr>
      <vt:lpstr>PIPU</vt:lpstr>
      <vt:lpstr>Naslovni!adresa</vt:lpstr>
      <vt:lpstr>Naslovni!datum</vt:lpstr>
      <vt:lpstr>Naslovni!drustvo</vt:lpstr>
      <vt:lpstr>Naslovni!kraj_razdoblja</vt:lpstr>
      <vt:lpstr>Naslovni!mbs</vt:lpstr>
      <vt:lpstr>Naslovni!OIB</vt:lpstr>
      <vt:lpstr>Naslovni!prethodna_godina</vt:lpstr>
      <vt:lpstr>'AK - NO'!Print_Area</vt:lpstr>
      <vt:lpstr>'AK - ZO'!Print_Area</vt:lpstr>
      <vt:lpstr>'GS - NO'!Print_Area</vt:lpstr>
      <vt:lpstr>'GS - ZO'!Print_Area</vt:lpstr>
      <vt:lpstr>GSDO!Print_Area</vt:lpstr>
      <vt:lpstr>GSP!Print_Area</vt:lpstr>
      <vt:lpstr>GSS!Print_Area</vt:lpstr>
      <vt:lpstr>'IK - NO'!Print_Area</vt:lpstr>
      <vt:lpstr>'IK - ZO'!Print_Area</vt:lpstr>
      <vt:lpstr>Naslovni!Print_Area</vt:lpstr>
      <vt:lpstr>PIPU!Print_Area</vt:lpstr>
      <vt:lpstr>ZO!Print_Area</vt:lpstr>
      <vt:lpstr>Naslovni!Print_Titles</vt:lpstr>
      <vt:lpstr>PIPU!S.06.02.01.01.X</vt:lpstr>
      <vt:lpstr>PIPU!S.06.02.01.01.Y</vt:lpstr>
      <vt:lpstr>PIPU!S.06.02.01.01.Z</vt:lpstr>
      <vt:lpstr>PIPU!S.06.02.01.02.TD</vt:lpstr>
      <vt:lpstr>PIPU!S.06.02.01.02.TK</vt:lpstr>
      <vt:lpstr>PIPU!S.06.02.01.02.TKC</vt:lpstr>
      <vt:lpstr>PIPU!S.06.02.01.02.TT</vt:lpstr>
      <vt:lpstr>PIPU!S.06.02.01.02.TTC</vt:lpstr>
      <vt:lpstr>PIPU!S.06.02.01.02.X</vt:lpstr>
      <vt:lpstr>PIPU!S.06.02.01.02.Y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jborzic</dc:creator>
  <cp:lastModifiedBy>Jelena Dostal Pilipić</cp:lastModifiedBy>
  <cp:lastPrinted>2016-07-27T11:41:45Z</cp:lastPrinted>
  <dcterms:created xsi:type="dcterms:W3CDTF">2007-07-10T13:51:51Z</dcterms:created>
  <dcterms:modified xsi:type="dcterms:W3CDTF">2023-03-28T07:01:53Z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0x0101004BF733CA9C8EBE498FD71D38BA2DB8B700572EB1E41DD1BB4F80077ACF39651C69</vt:lpwstr>
  </property>
</Properties>
</file>