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3.1'!$A$1:$Q$51</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6.1'!$A$1:$L$151</definedName>
    <definedName name="_xlnm.Print_Area" localSheetId="24">'25 Tablice 6.2, 6.3'!$A$1:$M$56</definedName>
    <definedName name="_xlnm.Print_Area" localSheetId="25">'26 Tablice 6.4 - 6.8'!$A$1:$G$89</definedName>
    <definedName name="_xlnm.Print_Area" localSheetId="26">'27 Tablice 6.9 - 6.12 '!$A$1:$G$55</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1.9'!$A$1:$L$96</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B6" i="34" l="1"/>
  <c r="B7" i="92" l="1"/>
  <c r="B6" i="92"/>
  <c r="B27" i="31" l="1"/>
  <c r="B26" i="31"/>
  <c r="J23" i="31"/>
  <c r="J22" i="31"/>
  <c r="G2" i="92" l="1"/>
  <c r="G1" i="92"/>
  <c r="G2" i="34"/>
  <c r="G1" i="34"/>
  <c r="G49" i="67" l="1"/>
  <c r="J36" i="92" l="1"/>
  <c r="B40" i="92" s="1"/>
  <c r="J35" i="92"/>
  <c r="B39" i="92" s="1"/>
  <c r="B5" i="34"/>
  <c r="I16" i="45" l="1"/>
  <c r="C80" i="45" l="1"/>
  <c r="C56" i="45"/>
  <c r="C16" i="45"/>
  <c r="S25" i="37" l="1"/>
  <c r="S26" i="37"/>
  <c r="H135" i="46" l="1"/>
  <c r="F69" i="65" l="1"/>
  <c r="C54" i="82" l="1"/>
  <c r="C55" i="82"/>
  <c r="C56" i="82"/>
  <c r="C65" i="82"/>
  <c r="C66" i="82"/>
  <c r="C67" i="82"/>
  <c r="C68" i="82" l="1"/>
  <c r="C57" i="82"/>
  <c r="F22" i="68" l="1"/>
  <c r="F45" i="65" l="1"/>
  <c r="O62" i="92" l="1"/>
  <c r="I2" i="91" l="1"/>
  <c r="L35" i="91" s="1"/>
  <c r="I1" i="91"/>
  <c r="L34" i="91" s="1"/>
  <c r="F12" i="68" l="1"/>
  <c r="B80" i="45" l="1"/>
  <c r="C49" i="67" l="1"/>
  <c r="D49" i="67"/>
  <c r="E49" i="67"/>
  <c r="F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G42" i="67" l="1"/>
  <c r="G41" i="67"/>
  <c r="F72" i="45" l="1"/>
  <c r="E72" i="45"/>
  <c r="F80" i="65" l="1"/>
  <c r="F16" i="65" l="1"/>
  <c r="G38" i="68" l="1"/>
  <c r="G37" i="68"/>
  <c r="M2" i="67" l="1"/>
  <c r="M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<sst xmlns="http://schemas.openxmlformats.org/spreadsheetml/2006/main" count="3427" uniqueCount="1626">
  <si>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</si>
  <si>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</si>
  <si>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</si>
  <si>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</si>
  <si>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</si>
  <si>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</si>
  <si>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</si>
  <si>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</si>
  <si>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</si>
  <si>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</si>
  <si>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</si>
  <si>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</si>
  <si>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</si>
  <si>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</si>
  <si>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</si>
  <si>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</si>
  <si>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</si>
  <si>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</si>
  <si>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</si>
  <si>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</si>
  <si>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</si>
  <si>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</si>
  <si>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</si>
  <si>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</si>
  <si>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</si>
  <si>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</si>
  <si>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</si>
  <si>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</si>
  <si>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</si>
  <si>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</si>
  <si>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</si>
  <si>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</si>
  <si>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</si>
  <si>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</si>
  <si>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</si>
  <si>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</si>
  <si>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</si>
  <si>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</si>
  <si>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</si>
  <si>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</si>
  <si>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</si>
  <si>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</si>
  <si>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</si>
  <si>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</si>
  <si>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</si>
  <si>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</si>
  <si>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</si>
  <si>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</si>
  <si>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</si>
  <si>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</si>
  <si>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</si>
  <si>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</si>
  <si>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</si>
  <si>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</si>
  <si>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</si>
  <si>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</si>
  <si>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</si>
  <si>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</si>
  <si>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</si>
  <si>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</si>
  <si>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</si>
  <si>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</si>
  <si>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</si>
  <si>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</si>
  <si>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</si>
  <si>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</si>
  <si>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</si>
  <si>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</si>
  <si>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</si>
  <si>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</si>
  <si>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</si>
  <si>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</si>
  <si>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</si>
  <si>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</si>
  <si>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</si>
  <si>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</si>
  <si>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</si>
  <si>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</si>
  <si>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</si>
  <si>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</si>
  <si>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</si>
  <si>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</si>
  <si>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</si>
  <si>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</si>
  <si>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</si>
  <si>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</si>
  <si>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</si>
  <si>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</si>
  <si>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</si>
  <si>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</si>
  <si>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</si>
  <si>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</si>
  <si>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</si>
  <si>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</si>
  <si>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</si>
  <si>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</si>
  <si>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</si>
  <si>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</si>
  <si>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</si>
  <si>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</si>
  <si>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</si>
  <si>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</si>
  <si>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</si>
  <si>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</si>
  <si>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</si>
  <si>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</si>
  <si>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</si>
  <si>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</si>
  <si>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</si>
  <si>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</si>
  <si>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</si>
  <si>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</si>
  <si>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</si>
  <si>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</si>
  <si>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</si>
  <si>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</si>
  <si>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</si>
  <si>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</si>
  <si>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</si>
  <si>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</si>
  <si>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</si>
  <si>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</si>
  <si>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</si>
  <si>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</si>
  <si>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</si>
  <si>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</si>
  <si>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</si>
  <si>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</si>
  <si>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</si>
  <si>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</si>
  <si>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</si>
  <si>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</si>
  <si>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</si>
  <si>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</si>
  <si>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</si>
  <si>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</si>
  <si>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</si>
  <si>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</si>
  <si>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</si>
  <si>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</si>
  <si>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</si>
  <si>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</si>
  <si>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</si>
  <si>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</si>
  <si>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</si>
  <si>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</si>
  <si>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SLAVONSKI ZAIF d.d.</t>
  </si>
  <si>
    <t>KAPITALNI FOND  d.d. ZAIF</t>
  </si>
  <si>
    <t>HRALTIUAP204</t>
  </si>
  <si>
    <t>HRALTIUAP105</t>
  </si>
  <si>
    <t>HRERSIUELTE8</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</si>
  <si>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</si>
  <si>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</si>
  <si>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</si>
  <si>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</si>
  <si>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</si>
  <si>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</si>
  <si>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</si>
  <si>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</si>
  <si>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</si>
  <si>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</si>
  <si>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</si>
  <si>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</si>
  <si>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</si>
  <si>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</si>
  <si>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</si>
  <si>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</si>
  <si>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</si>
  <si>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</si>
  <si>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</si>
  <si>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</si>
  <si>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</si>
  <si>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</si>
  <si>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</si>
  <si>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</si>
  <si>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</si>
  <si>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</si>
  <si>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</si>
  <si>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</si>
  <si>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</si>
  <si>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</si>
  <si>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</si>
  <si>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</si>
  <si>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</si>
  <si>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</si>
  <si>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</si>
  <si>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</si>
  <si>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</si>
  <si>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</si>
  <si>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</si>
  <si>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</si>
  <si>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</si>
  <si>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</si>
  <si>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</si>
  <si>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</si>
  <si>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</si>
  <si>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</si>
  <si>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</si>
  <si>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</si>
  <si>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</si>
  <si>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</si>
  <si>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</si>
  <si>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</si>
  <si>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</si>
  <si>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</si>
  <si>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</si>
  <si>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</si>
  <si>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</si>
  <si>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</si>
  <si>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</si>
  <si>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</si>
  <si>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</si>
  <si>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</si>
  <si>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</si>
  <si>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</si>
  <si>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</si>
  <si>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</si>
  <si>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</si>
  <si>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</si>
  <si>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</si>
  <si>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</si>
  <si>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</si>
  <si>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</si>
  <si>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</si>
  <si>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</si>
  <si>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</si>
  <si>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</si>
  <si>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</si>
  <si>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</si>
  <si>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</si>
  <si>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</si>
  <si>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</si>
  <si>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</si>
  <si>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</si>
  <si>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</si>
  <si>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</si>
  <si>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</si>
  <si>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</si>
  <si>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</si>
  <si>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</si>
  <si>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</si>
  <si>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</si>
  <si>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</si>
  <si>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</si>
  <si>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</si>
  <si>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</si>
  <si>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</si>
  <si>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</si>
  <si>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</si>
  <si>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</si>
  <si>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</si>
  <si>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</si>
  <si>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</si>
  <si>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</si>
  <si>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</si>
  <si>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</si>
  <si>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</si>
  <si>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</si>
  <si>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</si>
  <si>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</si>
  <si>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</si>
  <si>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</si>
  <si>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</si>
  <si>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</si>
  <si>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</si>
  <si>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</si>
  <si>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</si>
  <si>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</si>
  <si>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</si>
  <si>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</si>
  <si>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</si>
  <si>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</si>
  <si>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</si>
  <si>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</si>
  <si>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</si>
  <si>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</si>
  <si>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</si>
  <si>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</si>
  <si>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</si>
  <si>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</si>
  <si>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</si>
  <si>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</si>
  <si>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</si>
  <si>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</si>
  <si>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</si>
  <si>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</si>
  <si>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</si>
  <si>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</si>
  <si>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</si>
  <si>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</si>
  <si>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</si>
  <si>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</si>
  <si>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</si>
  <si>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</si>
  <si>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</si>
  <si>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</si>
  <si>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</si>
  <si>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</si>
  <si>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</si>
  <si>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</si>
  <si>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</si>
  <si>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</si>
  <si>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</si>
  <si>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</si>
  <si>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</si>
  <si>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</si>
  <si>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</si>
  <si>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</si>
  <si>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</si>
  <si>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</si>
  <si>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</si>
  <si>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</si>
  <si>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</si>
  <si>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</si>
  <si>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</si>
  <si>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</si>
  <si>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</si>
  <si>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</si>
  <si>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</si>
  <si>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</si>
  <si>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</si>
  <si>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</si>
  <si>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</si>
  <si>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</si>
  <si>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</si>
  <si>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</si>
  <si>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</si>
  <si>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</si>
  <si>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</si>
  <si>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</si>
  <si>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</si>
  <si>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</si>
  <si>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</si>
  <si>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</si>
  <si>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</si>
  <si>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</si>
  <si>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</si>
  <si>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</si>
  <si>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</si>
  <si>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</si>
  <si>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</si>
  <si>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</si>
  <si>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</si>
  <si>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</si>
  <si>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</si>
  <si>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</si>
  <si>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</si>
  <si>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</si>
  <si>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</si>
  <si>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</si>
  <si>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</si>
  <si>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</si>
  <si>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</si>
  <si>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</si>
  <si>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</si>
  <si>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</si>
  <si>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</si>
  <si>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</si>
  <si>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</si>
  <si>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</si>
  <si>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</si>
  <si>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</si>
  <si>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</si>
  <si>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</si>
  <si>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</si>
  <si>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</si>
  <si>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</si>
  <si>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</si>
  <si>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</si>
  <si>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</si>
  <si>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</si>
  <si>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</si>
  <si>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</si>
  <si>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</si>
  <si>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</si>
  <si>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</si>
  <si>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</si>
  <si>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</si>
  <si>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</si>
  <si>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</si>
  <si>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</si>
  <si>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</si>
  <si>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</si>
  <si>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</si>
  <si>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</si>
  <si>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</si>
  <si>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</si>
  <si>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</si>
  <si>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</si>
  <si>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</si>
  <si>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</si>
  <si>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</si>
  <si>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</si>
  <si>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</si>
  <si>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</si>
  <si>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</si>
  <si>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</si>
  <si>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</si>
  <si>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</si>
  <si>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</si>
  <si>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</si>
  <si>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</si>
  <si>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</si>
  <si>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</si>
  <si>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</si>
  <si>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</si>
  <si>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</si>
  <si>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</si>
  <si>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</si>
  <si>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</si>
  <si>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</si>
  <si>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</si>
  <si>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</si>
  <si>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</si>
  <si>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</si>
  <si>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</si>
  <si>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</si>
  <si>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</si>
  <si>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</si>
  <si>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</si>
  <si>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</si>
  <si>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</si>
  <si>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</si>
  <si>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</si>
  <si>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</si>
  <si>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</si>
  <si>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</si>
  <si>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</si>
  <si>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</si>
  <si>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</si>
  <si>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</si>
  <si>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</si>
  <si>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</si>
  <si>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</si>
  <si>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</si>
  <si>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</si>
  <si>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</si>
  <si>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</si>
  <si>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</si>
  <si>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</si>
  <si>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</si>
  <si>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</si>
  <si>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</si>
  <si>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</si>
  <si>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</si>
  <si>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</si>
  <si>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</si>
  <si>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</si>
  <si>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</si>
  <si>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</si>
  <si>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</si>
  <si>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</si>
  <si>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</si>
  <si>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</si>
  <si>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</si>
  <si>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</si>
  <si>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</si>
  <si>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</si>
  <si>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</si>
  <si>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</si>
  <si>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</si>
  <si>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</si>
  <si>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</si>
  <si>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</si>
  <si>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</si>
  <si>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</si>
  <si>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</si>
  <si>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</si>
  <si>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</si>
  <si>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</si>
  <si>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</si>
  <si>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</si>
  <si>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</si>
  <si>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</si>
  <si>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</si>
  <si>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</si>
  <si>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</si>
  <si>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</si>
  <si>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</si>
  <si>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</si>
  <si>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</si>
  <si>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</si>
  <si>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</si>
  <si>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</si>
  <si>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</si>
  <si>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</si>
  <si>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</si>
  <si>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</si>
  <si>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</si>
  <si>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</si>
  <si>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</si>
  <si>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</si>
  <si>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</si>
  <si>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</si>
  <si>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</si>
  <si>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</si>
  <si>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</si>
  <si>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</si>
  <si>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</si>
  <si>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</si>
  <si>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</si>
  <si>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</si>
  <si>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</si>
  <si>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</si>
  <si>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</si>
  <si>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</si>
  <si>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</si>
  <si>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</si>
  <si>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</si>
  <si>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</si>
  <si>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</si>
  <si>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</si>
  <si>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</si>
  <si>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</si>
  <si>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</si>
  <si>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</si>
  <si>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</si>
  <si>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</si>
  <si>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</si>
  <si>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</si>
  <si>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</si>
  <si>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</si>
  <si>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</si>
  <si>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</si>
  <si>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</si>
  <si>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</si>
  <si>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</si>
  <si>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</si>
  <si>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</si>
  <si>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</si>
  <si>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</si>
  <si>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</si>
  <si>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</si>
  <si>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</si>
  <si>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</si>
  <si>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</si>
  <si>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</si>
  <si>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</si>
  <si>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</si>
  <si>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</si>
  <si>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</si>
  <si>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</si>
  <si>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</si>
  <si>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</si>
  <si>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</si>
  <si>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</si>
  <si>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</si>
  <si>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</si>
  <si>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</si>
  <si>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</si>
  <si>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</si>
  <si>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</si>
  <si>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</si>
  <si>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</si>
  <si>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</si>
  <si>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</si>
  <si>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</si>
  <si>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</si>
  <si>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</si>
  <si>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</si>
  <si>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</si>
  <si>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</si>
  <si>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</si>
  <si>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</si>
  <si>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</si>
  <si>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</si>
  <si>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</si>
  <si>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</si>
  <si>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</si>
  <si>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</si>
  <si>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</si>
  <si>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</si>
  <si>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</si>
  <si>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</si>
  <si>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</si>
  <si>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</si>
  <si>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</si>
  <si>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</si>
  <si>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</si>
  <si>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</si>
  <si>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</si>
  <si>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</si>
  <si>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</si>
  <si>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</si>
  <si>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</si>
  <si>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</si>
  <si>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</si>
  <si>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</si>
  <si>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</si>
  <si>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</si>
  <si>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</si>
  <si>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</si>
  <si>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</si>
  <si>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</si>
  <si>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</si>
  <si>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</si>
  <si>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</si>
  <si>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</si>
  <si>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</si>
  <si>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</si>
  <si>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</si>
  <si>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</si>
  <si>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</si>
  <si>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</si>
  <si>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</si>
  <si>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</si>
  <si>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</si>
  <si>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</si>
  <si>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</si>
  <si>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</si>
  <si>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</si>
  <si>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</si>
  <si>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</si>
  <si>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</si>
  <si>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</si>
  <si>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</si>
  <si>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</si>
  <si>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</si>
  <si>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</si>
  <si>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</si>
  <si>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</si>
  <si>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</si>
  <si>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</si>
  <si>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</si>
  <si>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</si>
  <si>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</si>
  <si>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</si>
  <si>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</si>
  <si>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</si>
  <si>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</si>
  <si>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</si>
  <si>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</si>
  <si>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</si>
  <si>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</si>
  <si>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</si>
  <si>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</si>
  <si>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</si>
  <si>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</si>
  <si>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</si>
  <si>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</si>
  <si>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</si>
  <si>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</si>
  <si>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</si>
  <si>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</si>
  <si>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</si>
  <si>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</si>
  <si>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</si>
  <si>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</si>
  <si>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</si>
  <si>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</si>
  <si>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</si>
  <si>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</si>
  <si>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</si>
  <si>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</si>
  <si>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</si>
  <si>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</si>
  <si>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</si>
  <si>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</si>
  <si>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</si>
  <si>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</si>
  <si>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</si>
  <si>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</si>
  <si>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</si>
  <si>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</si>
  <si>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</si>
  <si>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</si>
  <si>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</si>
  <si>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</si>
  <si>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</si>
  <si>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</si>
  <si>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</si>
  <si>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</si>
  <si>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</si>
  <si>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</si>
  <si>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</si>
  <si>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</si>
  <si>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</si>
  <si>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</si>
  <si>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</si>
  <si>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</si>
  <si>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</si>
  <si>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</si>
  <si>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</si>
  <si>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</si>
  <si>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</si>
  <si>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</si>
  <si>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</si>
  <si>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</si>
  <si>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</si>
  <si>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</si>
  <si>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</si>
  <si>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</si>
  <si>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</si>
  <si>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</si>
  <si>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</si>
  <si>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</si>
  <si>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</si>
  <si>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</si>
  <si>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</si>
  <si>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</si>
  <si>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</si>
  <si>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</si>
  <si>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</si>
  <si>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</si>
  <si>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</si>
  <si>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</si>
  <si>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</si>
  <si>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</si>
  <si>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</si>
  <si>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</si>
  <si>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</si>
  <si>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</si>
  <si>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</si>
  <si>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</si>
  <si>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</si>
  <si>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</si>
  <si>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</si>
  <si>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</si>
  <si>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</si>
  <si>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</si>
  <si>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</si>
  <si>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</si>
  <si>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</si>
  <si>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</si>
  <si>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</si>
  <si>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</si>
  <si>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</si>
  <si>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</si>
  <si>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</si>
  <si>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</si>
  <si>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</si>
  <si>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</si>
  <si>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</si>
  <si>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</si>
  <si>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</si>
  <si>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</si>
  <si>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</si>
  <si>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</si>
  <si>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</si>
  <si>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</si>
  <si>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</si>
  <si>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</si>
  <si>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</si>
  <si>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</si>
  <si>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</si>
  <si>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</si>
  <si>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</si>
  <si>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</si>
  <si>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</si>
  <si>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</si>
  <si>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</si>
  <si>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</si>
  <si>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</si>
  <si>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</si>
  <si>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</si>
  <si>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</si>
  <si>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</si>
  <si>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</si>
  <si>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</si>
  <si>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</si>
  <si>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</si>
  <si>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</si>
  <si>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</si>
  <si>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</si>
  <si>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</si>
  <si>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</si>
  <si>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</si>
  <si>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</si>
  <si>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</si>
  <si>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</si>
  <si>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</si>
  <si>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</si>
  <si>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</si>
  <si>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</si>
  <si>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</si>
  <si>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</si>
  <si>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</si>
  <si>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</si>
  <si>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</si>
  <si>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</si>
  <si>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</si>
  <si>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</si>
  <si>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</si>
  <si>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</si>
  <si>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</si>
  <si>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</si>
  <si>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</si>
  <si>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</si>
  <si>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</si>
  <si>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</si>
  <si>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</si>
  <si>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</si>
  <si>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</si>
  <si>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</si>
  <si>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</si>
  <si>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</si>
  <si>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</si>
  <si>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</si>
  <si>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</si>
  <si>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</si>
  <si>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</si>
  <si>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</si>
  <si>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</si>
  <si>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</si>
  <si>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</si>
  <si>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</si>
  <si>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</si>
  <si>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</si>
  <si>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</si>
  <si>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</si>
  <si>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</si>
  <si>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</si>
  <si>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</si>
  <si>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</si>
  <si>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</si>
  <si>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</si>
  <si>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</si>
  <si>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</si>
  <si>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</si>
  <si>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</si>
  <si>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</si>
  <si>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</si>
  <si>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</si>
  <si>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</si>
  <si>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</si>
  <si>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</si>
  <si>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</si>
  <si>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</si>
  <si>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</si>
  <si>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</si>
  <si>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</si>
  <si>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</si>
  <si>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</si>
  <si>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</si>
  <si>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</si>
  <si>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</si>
  <si>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</si>
  <si>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</si>
  <si>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</si>
  <si>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</si>
  <si>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</si>
  <si>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</si>
  <si>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</si>
  <si>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</si>
  <si>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</si>
  <si>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</si>
  <si>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</si>
  <si>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</si>
  <si>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</si>
  <si>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</si>
  <si>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</si>
  <si>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</si>
  <si>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</si>
  <si>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</si>
  <si>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</si>
  <si>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</si>
  <si>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</si>
  <si>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</si>
  <si>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</si>
  <si>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</si>
  <si>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</si>
  <si>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</si>
  <si>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</si>
  <si>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</si>
  <si>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</si>
  <si>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</si>
  <si>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</si>
  <si>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</si>
  <si>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</si>
  <si>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</si>
  <si>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</si>
  <si>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</si>
  <si>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</si>
  <si>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</si>
  <si>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</si>
  <si>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</si>
  <si>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</si>
  <si>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</si>
  <si>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</si>
  <si>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</si>
  <si>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</si>
  <si>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</si>
  <si>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</si>
  <si>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</si>
  <si>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</si>
  <si>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</si>
  <si>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</si>
  <si>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</si>
  <si>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</si>
  <si>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</si>
  <si>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</si>
  <si>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</si>
  <si>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</si>
  <si>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</si>
  <si>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</si>
  <si>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</si>
  <si>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</si>
  <si>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</si>
  <si>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</si>
  <si>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</si>
  <si>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</si>
  <si>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</si>
  <si>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</si>
  <si>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</si>
  <si>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</si>
  <si>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</si>
  <si>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</si>
  <si>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</si>
  <si>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</si>
  <si>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</si>
  <si>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</si>
  <si>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</si>
  <si>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</si>
  <si>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</si>
  <si>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</si>
  <si>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</si>
  <si>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</si>
  <si>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</si>
  <si>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</si>
  <si>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</si>
  <si>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</si>
  <si>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</si>
  <si>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</si>
  <si>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</si>
  <si>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</si>
  <si>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</si>
  <si>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</si>
  <si>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</si>
  <si>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</si>
  <si>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</si>
  <si>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</si>
  <si>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</si>
  <si>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</si>
  <si>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</si>
  <si>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</si>
  <si>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</si>
  <si>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</si>
  <si>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</si>
  <si>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</si>
  <si>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</si>
  <si>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</si>
  <si>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</si>
  <si>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</si>
  <si>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</si>
  <si>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</si>
  <si>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</si>
  <si>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</si>
  <si>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</si>
  <si>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</si>
  <si>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</si>
  <si>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</si>
  <si>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</si>
  <si>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</si>
  <si>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</si>
  <si>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</si>
  <si>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</si>
  <si>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</si>
  <si>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</si>
  <si>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</si>
  <si>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</si>
  <si>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</si>
  <si>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</si>
  <si>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</si>
  <si>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</si>
  <si>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</si>
  <si>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</si>
  <si>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</si>
  <si>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</si>
  <si>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</si>
  <si>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</si>
  <si>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</si>
  <si>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</si>
  <si>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</si>
  <si>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</si>
  <si>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</si>
  <si>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</si>
  <si>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</si>
  <si>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</si>
  <si>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</si>
  <si>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</si>
  <si>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</si>
  <si>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</si>
  <si>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</si>
  <si>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</si>
  <si>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</si>
  <si>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</si>
  <si>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</si>
  <si>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</si>
  <si>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</si>
  <si>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</si>
  <si>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</si>
  <si>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</si>
  <si>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</si>
  <si>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</si>
  <si>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</si>
  <si>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</si>
  <si>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</si>
  <si>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</si>
  <si>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</si>
  <si>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</si>
  <si>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</si>
  <si>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</si>
  <si>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</si>
  <si>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</si>
  <si>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</si>
  <si>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</si>
  <si>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</si>
  <si>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</si>
  <si>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</si>
  <si>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</si>
  <si>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</si>
  <si>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</si>
  <si>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</si>
  <si>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</si>
  <si>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</si>
  <si>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</si>
  <si>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</si>
  <si>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</si>
  <si>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</si>
  <si>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</si>
  <si>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</si>
  <si>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</si>
  <si>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</si>
  <si>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</si>
  <si>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</si>
  <si>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</si>
  <si>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</si>
  <si>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</si>
  <si>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</si>
  <si>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</si>
  <si>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</si>
  <si>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</si>
  <si>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</si>
  <si>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</si>
  <si>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</si>
  <si>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</si>
  <si>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</si>
  <si>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</si>
  <si>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</si>
  <si>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</si>
  <si>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</si>
  <si>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</si>
  <si>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</si>
  <si>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</si>
  <si>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</si>
  <si>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</si>
  <si>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</si>
  <si>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</si>
  <si>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</si>
  <si>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</si>
  <si>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</si>
  <si>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</si>
  <si>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</si>
  <si>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</si>
  <si>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</si>
  <si>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</si>
  <si>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</si>
  <si>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</si>
  <si>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</si>
  <si>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</si>
  <si>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</si>
  <si>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</si>
  <si>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</si>
  <si>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</si>
  <si>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</si>
  <si>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</si>
  <si>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</si>
  <si>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</si>
  <si>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</si>
  <si>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</si>
  <si>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</si>
  <si>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</si>
  <si>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</si>
  <si>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</si>
  <si>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</si>
  <si>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</si>
  <si>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</si>
  <si>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</si>
  <si>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</si>
  <si>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</si>
  <si>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</si>
  <si>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</si>
  <si>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</si>
  <si>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</si>
  <si>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</si>
  <si>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</si>
  <si>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</si>
  <si>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</si>
  <si>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</si>
  <si>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</si>
  <si>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</si>
  <si>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</si>
  <si>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</si>
  <si>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</si>
  <si>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</si>
  <si>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</si>
  <si>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</si>
  <si>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</si>
  <si>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</si>
  <si>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</si>
  <si>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</si>
  <si>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</si>
  <si>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</si>
  <si>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</si>
  <si>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</si>
  <si>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</si>
  <si>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</si>
  <si>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</si>
  <si>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</si>
  <si>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</si>
  <si>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</si>
  <si>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</si>
  <si>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</si>
  <si>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</si>
  <si>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</si>
  <si>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</si>
  <si>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</si>
  <si>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</si>
  <si>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</si>
  <si>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</si>
  <si>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</si>
  <si>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</si>
  <si>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</si>
  <si>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</si>
  <si>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</si>
  <si>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</si>
  <si>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</si>
  <si>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</si>
  <si>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</si>
  <si>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</si>
  <si>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</si>
  <si>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</si>
  <si>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</si>
  <si>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</si>
  <si>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</si>
  <si>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</si>
  <si>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</si>
  <si>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</si>
  <si>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</si>
  <si>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</si>
  <si>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</si>
  <si>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</si>
  <si>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</si>
  <si>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</si>
  <si>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</si>
  <si>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</si>
  <si>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</si>
  <si>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</si>
  <si>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</si>
  <si>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</si>
  <si>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</si>
  <si>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</si>
  <si>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</si>
  <si>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</si>
  <si>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</si>
  <si>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</si>
  <si>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</si>
  <si>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</si>
  <si>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</si>
  <si>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</si>
  <si>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</si>
  <si>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</si>
  <si>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</si>
  <si>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</si>
  <si>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</si>
  <si>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</si>
  <si>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</si>
  <si>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</si>
  <si>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</si>
  <si>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</si>
  <si>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</si>
  <si>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</si>
  <si>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</si>
  <si>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</si>
  <si>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</si>
  <si>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</si>
  <si>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</si>
  <si>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</si>
  <si>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</si>
  <si>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</si>
  <si>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</si>
  <si>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</si>
  <si>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</si>
  <si>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</si>
  <si>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</si>
  <si>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</si>
  <si>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</si>
  <si>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</si>
  <si>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</si>
  <si>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</si>
  <si>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</si>
  <si>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</si>
  <si>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</si>
  <si>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</si>
  <si>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Energija</t>
  </si>
  <si>
    <t>HRFOINUENRG8</t>
  </si>
  <si>
    <t>Generali Europa</t>
  </si>
  <si>
    <t>HRILINUEUJI6</t>
  </si>
  <si>
    <t>Generali Nova Europa</t>
  </si>
  <si>
    <t>HRFOINUNOEU6</t>
  </si>
  <si>
    <t>Generali Plus</t>
  </si>
  <si>
    <t>HREUINUICFM5</t>
  </si>
  <si>
    <t>Generali Prvi izbor</t>
  </si>
  <si>
    <t>HRFOINUORBF4</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</si>
  <si>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</si>
  <si>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</si>
  <si>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</si>
  <si>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</si>
  <si>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</si>
  <si>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</si>
  <si>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</si>
  <si>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</si>
  <si>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</si>
  <si>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</si>
  <si>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</si>
  <si>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</si>
  <si>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</si>
  <si>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</si>
  <si>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</si>
  <si>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</si>
  <si>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</si>
  <si>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</si>
  <si>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</si>
  <si>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</si>
  <si>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</si>
  <si>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</si>
  <si>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</si>
  <si>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</si>
  <si>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</si>
  <si>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</si>
  <si>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</si>
  <si>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</si>
  <si>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</si>
  <si>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</si>
  <si>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</si>
  <si>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</si>
  <si>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</si>
  <si>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</si>
  <si>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</si>
  <si>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</si>
  <si>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</si>
  <si>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</si>
  <si>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</si>
  <si>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</si>
  <si>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</si>
  <si>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</si>
  <si>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</si>
  <si>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</si>
  <si>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</si>
  <si>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</si>
  <si>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</si>
  <si>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</si>
  <si>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</si>
  <si>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</si>
  <si>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</si>
  <si>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</si>
  <si>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</si>
  <si>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</si>
  <si>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</si>
  <si>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</si>
  <si>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</si>
  <si>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</si>
  <si>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</si>
  <si>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</si>
  <si>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</si>
  <si>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</si>
  <si>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</si>
  <si>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</si>
  <si>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</si>
  <si>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</si>
  <si>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</si>
  <si>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</si>
  <si>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</si>
  <si>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</si>
  <si>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</si>
  <si>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</si>
  <si>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</si>
  <si>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</si>
  <si>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</si>
  <si>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</si>
  <si>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</si>
  <si>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</si>
  <si>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</si>
  <si>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</si>
  <si>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</si>
  <si>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</si>
  <si>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</si>
  <si>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</si>
  <si>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</si>
  <si>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</si>
  <si>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</si>
  <si>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</si>
  <si>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</si>
  <si>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</si>
  <si>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</si>
  <si>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</si>
  <si>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</si>
  <si>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</si>
  <si>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</si>
  <si>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</si>
  <si>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</si>
  <si>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</si>
  <si>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</si>
  <si>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</si>
  <si>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</si>
  <si>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</si>
  <si>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</si>
  <si>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</si>
  <si>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</si>
  <si>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</si>
  <si>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</si>
  <si>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</si>
  <si>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2023 UCITS fond</t>
  </si>
  <si>
    <t>35860980234</t>
  </si>
  <si>
    <t>HRZBINU20231</t>
  </si>
  <si>
    <t>ZB COUL 2024 UCITS fond</t>
  </si>
  <si>
    <t>83976467141</t>
  </si>
  <si>
    <t>HRZBINU20249</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</si>
  <si>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</si>
  <si>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</si>
  <si>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</si>
  <si>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</si>
  <si>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</si>
  <si>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</si>
  <si>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</si>
  <si>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</si>
  <si>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</si>
  <si>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</si>
  <si>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</si>
  <si>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</si>
  <si>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</si>
  <si>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</si>
  <si>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</si>
  <si>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</si>
  <si>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</si>
  <si>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</si>
  <si>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</si>
  <si>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</si>
  <si>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</si>
  <si>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</si>
  <si>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</si>
  <si>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</si>
  <si>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</si>
  <si>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</si>
  <si>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</si>
  <si>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</si>
  <si>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</si>
  <si>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</si>
  <si>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</si>
  <si>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</si>
  <si>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</si>
  <si>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</si>
  <si>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</si>
  <si>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</si>
  <si>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</si>
  <si>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</si>
  <si>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</si>
  <si>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</si>
  <si>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</si>
  <si>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</si>
  <si>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</si>
  <si>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</si>
  <si>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</si>
  <si>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</si>
  <si>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</si>
  <si>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</si>
  <si>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</si>
  <si>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</si>
  <si>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</si>
  <si>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</si>
  <si>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</si>
  <si>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</si>
  <si>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</si>
  <si>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</si>
  <si>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</si>
  <si>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</si>
  <si>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</si>
  <si>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</si>
  <si>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</si>
  <si>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</si>
  <si>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</si>
  <si>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</si>
  <si>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</si>
  <si>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</si>
  <si>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</si>
  <si>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</si>
  <si>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</si>
  <si>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</si>
  <si>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</si>
  <si>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</si>
  <si>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</si>
  <si>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</si>
  <si>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</si>
  <si>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</si>
  <si>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</si>
  <si>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</si>
  <si>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</si>
  <si>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</si>
  <si>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</si>
  <si>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</si>
  <si>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</si>
  <si>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</si>
  <si>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</si>
  <si>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</si>
  <si>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</si>
  <si>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</si>
  <si>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</si>
  <si>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</si>
  <si>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</si>
  <si>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</si>
  <si>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</si>
  <si>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</si>
  <si>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</si>
  <si>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</si>
  <si>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</si>
  <si>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</si>
  <si>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</si>
  <si>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</si>
  <si>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</si>
  <si>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</si>
  <si>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</si>
  <si>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</si>
  <si>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Erste Future Equity</t>
  </si>
  <si>
    <t>58979959467</t>
  </si>
  <si>
    <t>HRERSIUFTRE2</t>
  </si>
  <si>
    <t>Erste Green Multi Asset</t>
  </si>
  <si>
    <t>15887601585</t>
  </si>
  <si>
    <t>HRERSIUGMAS1</t>
  </si>
  <si>
    <t>Raiffeisen Sustainable Equities</t>
  </si>
  <si>
    <t>2021 Q 4</t>
  </si>
  <si>
    <t>2021.</t>
  </si>
  <si>
    <t>31.12.2021.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</si>
  <si>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</si>
  <si>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</si>
  <si>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</si>
  <si>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</si>
  <si>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</si>
  <si>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</si>
  <si>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</si>
  <si>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</si>
  <si>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</si>
  <si>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</si>
  <si>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</si>
  <si>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</si>
  <si>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</si>
  <si>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</si>
  <si>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</si>
  <si>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</si>
  <si>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</si>
  <si>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</si>
  <si>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Lipanj 2022.</t>
  </si>
  <si>
    <t>June 2022</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</si>
  <si>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</si>
  <si>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</si>
  <si>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</si>
  <si>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</si>
  <si>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</si>
  <si>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</si>
  <si>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</si>
  <si>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</si>
  <si>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</si>
  <si>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</si>
  <si>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</si>
  <si>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</si>
  <si>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</si>
  <si>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</si>
  <si>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</si>
  <si>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</si>
  <si>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</si>
  <si>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</si>
  <si>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</si>
  <si>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</si>
  <si>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</si>
  <si>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</si>
  <si>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</si>
  <si>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</si>
  <si>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</si>
  <si>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</si>
  <si>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</si>
  <si>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</si>
  <si>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</si>
  <si>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</si>
  <si>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</si>
  <si>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</si>
  <si>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</si>
  <si>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</si>
  <si>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</si>
  <si>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</si>
  <si>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</si>
  <si>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</si>
  <si>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</si>
  <si>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</si>
  <si>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</si>
  <si>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</si>
  <si>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</si>
  <si>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</si>
  <si>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</si>
  <si>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</si>
  <si>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</si>
  <si>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</si>
  <si>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</si>
  <si>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</si>
  <si>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</si>
  <si>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</si>
  <si>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</si>
  <si>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</si>
  <si>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</si>
  <si>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</si>
  <si>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</si>
  <si>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</si>
  <si>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</si>
  <si>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</si>
  <si>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</si>
  <si>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</si>
  <si>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</si>
  <si>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</si>
  <si>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</si>
  <si>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</si>
  <si>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</si>
  <si>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</si>
  <si>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</si>
  <si>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</si>
  <si>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</si>
  <si>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</si>
  <si>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</si>
  <si>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</si>
  <si>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</si>
  <si>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</si>
  <si>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</si>
  <si>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</si>
  <si>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</si>
  <si>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</si>
  <si>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</si>
  <si>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</si>
  <si>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</si>
  <si>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</si>
  <si>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</si>
  <si>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</si>
  <si>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</si>
  <si>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</si>
  <si>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</si>
  <si>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PROSINAC 2022.</t>
  </si>
  <si>
    <t>DECEMBER 2022</t>
  </si>
  <si>
    <t>1.1. - 31.12.2022</t>
  </si>
  <si>
    <t>1.1. - 31.2.2022</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</si>
  <si>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31.12.2022</t>
    </r>
  </si>
  <si>
    <t>Inspire DELTA</t>
  </si>
  <si>
    <r>
      <t xml:space="preserve">Fond ZB Private World je prestao s radom 22.prosinca 2022. / </t>
    </r>
    <r>
      <rPr>
        <i/>
        <sz val="8"/>
        <color theme="1" tint="0.34998626667073579"/>
        <rFont val="Arial"/>
        <family val="2"/>
      </rPr>
      <t>The ZB Private World fund ceased operations on December 22, 2022.</t>
    </r>
  </si>
  <si>
    <t>ZDMF HT Grupe</t>
  </si>
  <si>
    <t>2022 Q 4</t>
  </si>
  <si>
    <t>2022.</t>
  </si>
  <si>
    <t>31.12.2022.</t>
  </si>
  <si>
    <t>1.1. - 31.12.2022.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</si>
  <si>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</si>
  <si>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</si>
  <si>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</si>
  <si>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</si>
  <si>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</si>
  <si>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</si>
  <si>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</si>
  <si>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</si>
  <si>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</si>
  <si>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Veljača 2023.</t>
  </si>
  <si>
    <t>February 2023</t>
  </si>
  <si>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</si>
  <si>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</si>
  <si>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</si>
  <si>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</si>
  <si>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</si>
  <si>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</si>
  <si>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</si>
  <si>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</si>
  <si>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</si>
  <si>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</si>
  <si>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</si>
  <si>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t>Ožujak 2023.</t>
  </si>
  <si>
    <t>March 2023</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</si>
  <si>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</si>
  <si>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</si>
  <si>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</si>
  <si>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</si>
  <si>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</si>
  <si>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</si>
  <si>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</si>
  <si>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</si>
  <si>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</si>
  <si>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Generali Victoria</t>
  </si>
  <si>
    <t>HRSPANRA0007</t>
  </si>
  <si>
    <t>HRRIVPRA0000</t>
  </si>
  <si>
    <t>HRZABARA0009</t>
  </si>
  <si>
    <t>HRHT00RA0005</t>
  </si>
  <si>
    <t>HRATPLRA0008</t>
  </si>
  <si>
    <t>HRADRSPA0009</t>
  </si>
  <si>
    <t>HRPODRRA0004</t>
  </si>
  <si>
    <t>HRTUHORA0001</t>
  </si>
  <si>
    <t>HRKOEIRA0009</t>
  </si>
  <si>
    <t>HRADPLRA0006</t>
  </si>
  <si>
    <t>HRRHMFO253B1</t>
  </si>
  <si>
    <t>HRRIBAO23BA6</t>
  </si>
  <si>
    <t>HRRHMFO23BA4</t>
  </si>
  <si>
    <t>HRRHMFO247E7</t>
  </si>
  <si>
    <t>HRRHMFO26CA5</t>
  </si>
  <si>
    <t>HRRHMFO257A4</t>
  </si>
  <si>
    <t>HRRHMFO302E0</t>
  </si>
  <si>
    <t>HRRHMFO253A3</t>
  </si>
  <si>
    <t>HRRHMFO267E5</t>
  </si>
  <si>
    <t>HRRHMFO24BA2</t>
  </si>
  <si>
    <t>HRDLKVRA0006</t>
  </si>
  <si>
    <t>HRKOTRPA0003</t>
  </si>
  <si>
    <t>HRBCINRA0003</t>
  </si>
  <si>
    <t>HRTSHCRA0009</t>
  </si>
  <si>
    <t>14248363630</t>
  </si>
  <si>
    <t>HRERSIUEH261</t>
  </si>
  <si>
    <r>
      <t xml:space="preserve">Broj / </t>
    </r>
    <r>
      <rPr>
        <i/>
        <sz val="10"/>
        <color theme="1" tint="0.34998626667073579"/>
        <rFont val="Arial"/>
        <family val="2"/>
        <charset val="238"/>
      </rPr>
      <t>Number</t>
    </r>
    <r>
      <rPr>
        <sz val="10"/>
        <color theme="1"/>
        <rFont val="Arial"/>
        <family val="2"/>
      </rPr>
      <t xml:space="preserve"> 4</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  Zagreb, 20.4.2023.</t>
    </r>
  </si>
  <si>
    <t>Tablica 3.1: Zaračunata bruto premija (2022.) i Naplaćena premija (2023.) osiguranja za period od 1. siječnja do 31. ožujka 2023.</t>
  </si>
  <si>
    <t>Table 3.1: Written premium (2022.) and premium paid (2023.) for the period 1 January - 31 March 2023.</t>
  </si>
  <si>
    <t>I-III/2022</t>
  </si>
  <si>
    <t>I-III/2023</t>
  </si>
  <si>
    <r>
      <t xml:space="preserve">Indeks (100 = I-III/2022)
 </t>
    </r>
    <r>
      <rPr>
        <i/>
        <sz val="9"/>
        <color theme="1" tint="0.34998626667073579"/>
        <rFont val="Arial"/>
        <family val="2"/>
        <charset val="238"/>
      </rPr>
      <t>Index(100 =I-III/2022)</t>
    </r>
  </si>
  <si>
    <t>Tablica 3.2: Podaci o osiguranju za period od 1. siječnja do 31. ožujka 2023.</t>
  </si>
  <si>
    <t>Table 3.2: Insurance data for the period  1 January - 31 March 2023.</t>
  </si>
  <si>
    <r>
      <t xml:space="preserve">Raiffeisen Flexi Sustainable Bond </t>
    </r>
    <r>
      <rPr>
        <b/>
        <vertAlign val="superscript"/>
        <sz val="8"/>
        <color rgb="FFFF0000"/>
        <rFont val="Arial"/>
        <family val="2"/>
      </rPr>
      <t>2</t>
    </r>
  </si>
  <si>
    <r>
      <t>ZB eplus</t>
    </r>
    <r>
      <rPr>
        <b/>
        <vertAlign val="superscript"/>
        <sz val="8"/>
        <color rgb="FFFF0000"/>
        <rFont val="Arial"/>
        <family val="2"/>
      </rPr>
      <t xml:space="preserve"> 3</t>
    </r>
  </si>
  <si>
    <r>
      <rPr>
        <b/>
        <vertAlign val="superscript"/>
        <sz val="8"/>
        <color rgb="FFFF0000"/>
        <rFont val="Arial"/>
        <family val="2"/>
      </rPr>
      <t xml:space="preserve"> 3</t>
    </r>
    <r>
      <rPr>
        <sz val="8"/>
        <rFont val="Arial"/>
        <family val="2"/>
        <charset val="238"/>
      </rPr>
      <t xml:space="preserve">  Fond ZB plus je 30. ožujka 2023. godine pripojen fondu ZB eplus. /</t>
    </r>
    <r>
      <rPr>
        <i/>
        <sz val="8"/>
        <color theme="1" tint="0.34998626667073579"/>
        <rFont val="Arial"/>
        <family val="2"/>
      </rPr>
      <t xml:space="preserve"> The ZB plus fund was merged with the ZB eplus fund on March 30, 2023.</t>
    </r>
  </si>
  <si>
    <t xml:space="preserve">    On March 20, 2023, the bond fund Raiffeisen Flexi Euro changed its investment strategy to feeder and its name to Raiffeisen Flexi Sustainable Bond.</t>
  </si>
  <si>
    <r>
      <rPr>
        <b/>
        <vertAlign val="superscript"/>
        <sz val="8"/>
        <color rgb="FFFF0000"/>
        <rFont val="Arial"/>
        <family val="2"/>
      </rPr>
      <t xml:space="preserve"> 2</t>
    </r>
    <r>
      <rPr>
        <sz val="8"/>
        <rFont val="Arial"/>
        <family val="2"/>
        <charset val="238"/>
      </rPr>
      <t xml:space="preserve">  Obveznički fond Raiffeisen Flexi Euro je 20. ožujka 2023. godine promijenio strategiju ulaganja u napajajući I naziv u Raiffeisen Flexi Sustainable Bond.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</si>
</sst>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vertAlign val="superscript"/>
      <sz val="8"/>
      <color rgb="FFFF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8" fillId="0" borderId="0" applyNumberFormat="0" applyFill="0" applyBorder="0" applyAlignment="0" applyProtection="0">
      <alignment vertical="top"/>
      <protection locked="0"/>
    </xf>
    <xf numFmtId="0" fontId="22" fillId="0" borderId="0">
      <alignment vertical="top"/>
    </xf>
    <xf numFmtId="9" fontId="6"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5" fontId="60" fillId="0" borderId="0" applyFont="0" applyFill="0" applyBorder="0" applyAlignment="0" applyProtection="0"/>
    <xf numFmtId="0" fontId="60" fillId="0" borderId="0"/>
    <xf numFmtId="165" fontId="12" fillId="0" borderId="0" applyFont="0" applyFill="0" applyBorder="0" applyAlignment="0" applyProtection="0"/>
    <xf numFmtId="0" fontId="12" fillId="0" borderId="0"/>
    <xf numFmtId="165" fontId="13" fillId="0" borderId="0" applyFont="0" applyFill="0" applyBorder="0" applyAlignment="0" applyProtection="0"/>
    <xf numFmtId="165" fontId="12" fillId="0" borderId="0" applyFont="0" applyFill="0" applyBorder="0" applyAlignment="0" applyProtection="0"/>
    <xf numFmtId="0" fontId="13" fillId="0" borderId="0"/>
    <xf numFmtId="0" fontId="60" fillId="0" borderId="0"/>
    <xf numFmtId="0" fontId="13" fillId="0" borderId="0"/>
    <xf numFmtId="0" fontId="12" fillId="0" borderId="0"/>
    <xf numFmtId="0" fontId="60" fillId="0" borderId="0"/>
    <xf numFmtId="0" fontId="60" fillId="0" borderId="0"/>
    <xf numFmtId="0" fontId="5" fillId="0" borderId="0"/>
    <xf numFmtId="0" fontId="100" fillId="0" borderId="0"/>
    <xf numFmtId="0" fontId="6" fillId="0" borderId="0"/>
    <xf numFmtId="0" fontId="12" fillId="0" borderId="0"/>
    <xf numFmtId="0" fontId="22" fillId="0" borderId="0">
      <alignment vertical="top"/>
    </xf>
    <xf numFmtId="0" fontId="13" fillId="0" borderId="0"/>
    <xf numFmtId="9" fontId="6" fillId="0" borderId="0" applyFont="0" applyFill="0" applyBorder="0" applyAlignment="0" applyProtection="0"/>
    <xf numFmtId="165" fontId="12" fillId="0" borderId="0" applyFont="0" applyFill="0" applyBorder="0" applyAlignment="0" applyProtection="0"/>
    <xf numFmtId="165" fontId="6" fillId="0" borderId="0" applyFont="0" applyFill="0" applyBorder="0" applyAlignment="0" applyProtection="0"/>
    <xf numFmtId="0" fontId="3" fillId="0" borderId="0"/>
    <xf numFmtId="0" fontId="218" fillId="0" borderId="0"/>
    <xf numFmtId="0" fontId="2" fillId="0" borderId="0"/>
    <xf numFmtId="0" fontId="2" fillId="0" borderId="0"/>
  </cellStyleXfs>
  <cellXfs count="1250">
    <xf numFmtId="0" fontId="0" fillId="0" borderId="0" xfId="0"/>
    <xf numFmtId="0" fontId="16" fillId="0" borderId="0" xfId="0" applyFont="1" applyFill="1" applyBorder="1" applyAlignment="1">
      <alignment horizontal="center" vertical="center"/>
    </xf>
    <xf numFmtId="0" fontId="30" fillId="0" borderId="0" xfId="0" applyFont="1" applyFill="1" applyAlignment="1">
      <alignment horizontal="left"/>
    </xf>
    <xf numFmtId="0" fontId="28" fillId="0" borderId="0" xfId="0" applyFont="1" applyFill="1" applyAlignment="1">
      <alignment horizontal="center"/>
    </xf>
    <xf numFmtId="0" fontId="29" fillId="0" borderId="0" xfId="0" applyFont="1" applyFill="1" applyAlignment="1">
      <alignment horizontal="center"/>
    </xf>
    <xf numFmtId="0" fontId="25" fillId="0" borderId="0" xfId="0" applyFont="1" applyAlignment="1">
      <alignment horizontal="center"/>
    </xf>
    <xf numFmtId="0" fontId="16" fillId="0" borderId="0" xfId="0" applyFont="1" applyAlignment="1">
      <alignment horizontal="right"/>
    </xf>
    <xf numFmtId="0" fontId="16" fillId="0" borderId="0" xfId="0" applyFont="1" applyAlignment="1">
      <alignment horizontal="right" vertical="center"/>
    </xf>
    <xf numFmtId="0" fontId="32" fillId="0" borderId="0" xfId="0" applyFont="1" applyAlignment="1">
      <alignment horizontal="center"/>
    </xf>
    <xf numFmtId="0" fontId="31" fillId="0" borderId="0" xfId="0" applyFont="1" applyAlignment="1">
      <alignment horizontal="right"/>
    </xf>
    <xf numFmtId="0" fontId="31" fillId="0" borderId="0" xfId="0" applyFont="1" applyAlignment="1">
      <alignment horizontal="left"/>
    </xf>
    <xf numFmtId="0" fontId="31" fillId="0" borderId="0" xfId="0" applyFont="1" applyAlignment="1">
      <alignment horizontal="right" vertical="center"/>
    </xf>
    <xf numFmtId="0" fontId="37" fillId="0" borderId="0" xfId="0" applyFont="1" applyAlignment="1">
      <alignment horizontal="left" vertical="center"/>
    </xf>
    <xf numFmtId="0" fontId="34" fillId="0" borderId="0" xfId="0" applyFont="1" applyAlignment="1">
      <alignment horizontal="right" vertical="center"/>
    </xf>
    <xf numFmtId="0" fontId="44" fillId="0" borderId="0" xfId="0" applyFont="1"/>
    <xf numFmtId="0" fontId="34" fillId="0" borderId="0" xfId="0" applyFont="1" applyAlignment="1">
      <alignment horizontal="right"/>
    </xf>
    <xf numFmtId="0" fontId="44" fillId="0" borderId="0" xfId="0" applyFont="1" applyFill="1" applyBorder="1" applyAlignment="1">
      <alignment horizontal="left" vertical="center"/>
    </xf>
    <xf numFmtId="0" fontId="44" fillId="0" borderId="0" xfId="0" applyFont="1" applyFill="1" applyBorder="1" applyAlignment="1">
      <alignment vertical="center"/>
    </xf>
    <xf numFmtId="0" fontId="34" fillId="0" borderId="0" xfId="0" applyFont="1"/>
    <xf numFmtId="0" fontId="44" fillId="0" borderId="0" xfId="0" applyFont="1" applyFill="1" applyBorder="1"/>
    <xf numFmtId="0" fontId="49" fillId="0" borderId="0" xfId="0" applyFont="1"/>
    <xf numFmtId="0" fontId="44" fillId="0" borderId="0" xfId="0" applyFont="1" applyAlignment="1">
      <alignment horizontal="left" vertical="center"/>
    </xf>
    <xf numFmtId="0" fontId="51" fillId="0" borderId="0" xfId="0" applyFont="1" applyBorder="1" applyAlignment="1">
      <alignment horizontal="left" vertical="center"/>
    </xf>
    <xf numFmtId="0" fontId="16" fillId="0" borderId="0" xfId="3" applyFont="1" applyAlignment="1">
      <alignment horizontal="left" vertical="center"/>
    </xf>
    <xf numFmtId="0" fontId="52" fillId="0" borderId="0" xfId="0" applyFont="1" applyAlignment="1">
      <alignment horizontal="right" vertical="center"/>
    </xf>
    <xf numFmtId="0" fontId="12" fillId="0" borderId="0" xfId="0" applyFont="1" applyFill="1" applyBorder="1" applyAlignment="1">
      <alignment horizontal="left" vertical="center"/>
    </xf>
    <xf numFmtId="0" fontId="34" fillId="0" borderId="0" xfId="0" applyFont="1" applyFill="1" applyAlignment="1">
      <alignment horizontal="right" vertical="center"/>
    </xf>
    <xf numFmtId="0" fontId="34" fillId="0" borderId="0" xfId="0" applyFont="1" applyFill="1" applyAlignment="1">
      <alignment horizontal="right"/>
    </xf>
    <xf numFmtId="0" fontId="35" fillId="0" borderId="0" xfId="0" applyFont="1" applyAlignment="1">
      <alignment horizontal="left" vertical="center"/>
    </xf>
    <xf numFmtId="49" fontId="35" fillId="0" borderId="0" xfId="0" applyNumberFormat="1" applyFont="1" applyFill="1" applyAlignment="1">
      <alignment horizontal="left" vertical="top" wrapText="1"/>
    </xf>
    <xf numFmtId="0" fontId="35" fillId="0" borderId="0" xfId="0" applyFont="1"/>
    <xf numFmtId="0" fontId="35" fillId="0" borderId="0" xfId="0" applyFont="1" applyFill="1" applyAlignment="1">
      <alignment horizontal="justify" vertical="top" wrapText="1"/>
    </xf>
    <xf numFmtId="0" fontId="34" fillId="0" borderId="0" xfId="0" applyFont="1" applyAlignment="1">
      <alignment horizontal="left" vertical="center"/>
    </xf>
    <xf numFmtId="0" fontId="52" fillId="0" borderId="0" xfId="0" applyFont="1" applyAlignment="1">
      <alignment horizontal="left" vertical="center"/>
    </xf>
    <xf numFmtId="0" fontId="34" fillId="0" borderId="0" xfId="3" applyFont="1" applyAlignment="1">
      <alignment horizontal="right" vertical="center"/>
    </xf>
    <xf numFmtId="0" fontId="46" fillId="0" borderId="0" xfId="3" applyFont="1" applyFill="1">
      <alignment vertical="top"/>
    </xf>
    <xf numFmtId="0" fontId="35" fillId="0" borderId="0" xfId="3" applyFont="1">
      <alignment vertical="top"/>
    </xf>
    <xf numFmtId="0" fontId="34" fillId="0" borderId="0" xfId="3" applyFont="1" applyFill="1" applyAlignment="1">
      <alignment horizontal="left" vertical="center"/>
    </xf>
    <xf numFmtId="0" fontId="34" fillId="0" borderId="0" xfId="3" applyFont="1" applyAlignment="1">
      <alignment vertical="center"/>
    </xf>
    <xf numFmtId="0" fontId="52" fillId="0" borderId="0" xfId="0" applyFont="1" applyFill="1" applyBorder="1" applyAlignment="1">
      <alignment horizontal="left" vertical="center"/>
    </xf>
    <xf numFmtId="0" fontId="51" fillId="0" borderId="0" xfId="0" applyFont="1"/>
    <xf numFmtId="0" fontId="34" fillId="0" borderId="0" xfId="22" applyFont="1" applyFill="1" applyBorder="1" applyAlignment="1">
      <alignment horizontal="left" vertical="center"/>
    </xf>
    <xf numFmtId="0" fontId="27"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8"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5" fillId="0" borderId="0" xfId="0" applyFont="1" applyAlignment="1">
      <alignment vertical="top" wrapText="1"/>
    </xf>
    <xf numFmtId="0" fontId="55" fillId="0" borderId="0" xfId="0" applyFont="1"/>
    <xf numFmtId="0" fontId="37" fillId="0" borderId="0" xfId="0" applyFont="1" applyFill="1" applyBorder="1" applyAlignment="1">
      <alignment wrapText="1"/>
    </xf>
    <xf numFmtId="0" fontId="87" fillId="0" borderId="0" xfId="0" applyFont="1" applyAlignment="1">
      <alignment vertical="center"/>
    </xf>
    <xf numFmtId="0" fontId="55" fillId="0" borderId="0" xfId="0" applyFont="1" applyAlignment="1">
      <alignment vertical="center"/>
    </xf>
    <xf numFmtId="0" fontId="59"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6" fillId="0" borderId="0" xfId="24" applyFont="1" applyFill="1" applyBorder="1" applyAlignment="1">
      <alignment horizontal="right" vertical="center"/>
    </xf>
    <xf numFmtId="0" fontId="26" fillId="0" borderId="0" xfId="24" applyFont="1" applyFill="1" applyBorder="1" applyAlignment="1">
      <alignment horizontal="right" vertical="center"/>
    </xf>
    <xf numFmtId="0" fontId="52"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4" fillId="0" borderId="0" xfId="0" applyFont="1" applyBorder="1" applyAlignment="1">
      <alignment horizontal="right" vertical="center"/>
    </xf>
    <xf numFmtId="0" fontId="26" fillId="0" borderId="0" xfId="0" applyFont="1" applyAlignment="1">
      <alignment horizontal="right" vertical="center"/>
    </xf>
    <xf numFmtId="0" fontId="26" fillId="0" borderId="0" xfId="0" applyFont="1" applyFill="1" applyAlignment="1">
      <alignment horizontal="left" vertical="center"/>
    </xf>
    <xf numFmtId="0" fontId="52" fillId="0" borderId="0" xfId="0" applyFont="1" applyAlignment="1">
      <alignment horizontal="center" vertical="center"/>
    </xf>
    <xf numFmtId="0" fontId="26" fillId="0" borderId="0" xfId="3" applyFont="1" applyAlignment="1">
      <alignment horizontal="left" vertical="center"/>
    </xf>
    <xf numFmtId="0" fontId="0" fillId="0" borderId="0" xfId="0" applyAlignment="1"/>
    <xf numFmtId="0" fontId="52" fillId="0" borderId="0" xfId="0" applyFont="1" applyAlignment="1">
      <alignment vertical="center" wrapText="1" readingOrder="1"/>
    </xf>
    <xf numFmtId="0" fontId="52" fillId="0" borderId="0" xfId="0" applyFont="1" applyFill="1" applyBorder="1" applyAlignment="1">
      <alignment vertical="top" wrapText="1"/>
    </xf>
    <xf numFmtId="0" fontId="34" fillId="0" borderId="0" xfId="0" applyFont="1" applyAlignment="1">
      <alignment vertical="center"/>
    </xf>
    <xf numFmtId="0" fontId="34" fillId="0" borderId="0" xfId="0" applyFont="1" applyBorder="1" applyAlignment="1">
      <alignment vertical="center"/>
    </xf>
    <xf numFmtId="0" fontId="95" fillId="0" borderId="0" xfId="24" applyFont="1" applyAlignment="1">
      <alignment vertical="center" wrapText="1"/>
    </xf>
    <xf numFmtId="0" fontId="59" fillId="0" borderId="0" xfId="24" applyFont="1" applyAlignment="1">
      <alignment horizontal="right" vertical="center"/>
    </xf>
    <xf numFmtId="10" fontId="0" fillId="0" borderId="0" xfId="0" applyNumberFormat="1"/>
    <xf numFmtId="0" fontId="42" fillId="3" borderId="0" xfId="0" applyFont="1" applyFill="1" applyBorder="1" applyAlignment="1">
      <alignment horizontal="center" vertical="center"/>
    </xf>
    <xf numFmtId="0" fontId="34" fillId="3" borderId="0" xfId="0" applyFont="1" applyFill="1" applyBorder="1" applyAlignment="1">
      <alignment horizontal="left" vertical="center" wrapText="1"/>
    </xf>
    <xf numFmtId="0" fontId="52"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3" fillId="3" borderId="0" xfId="3" applyFont="1" applyFill="1" applyBorder="1" applyAlignment="1">
      <alignment horizontal="left" vertical="center" wrapText="1"/>
    </xf>
    <xf numFmtId="166" fontId="43" fillId="3" borderId="0" xfId="3" applyNumberFormat="1" applyFont="1" applyFill="1" applyBorder="1" applyAlignment="1">
      <alignment horizontal="right" vertical="center" wrapText="1"/>
    </xf>
    <xf numFmtId="2" fontId="42" fillId="3" borderId="0" xfId="16" applyNumberFormat="1" applyFont="1" applyFill="1" applyBorder="1" applyAlignment="1">
      <alignment horizontal="center" vertical="center" wrapText="1"/>
    </xf>
    <xf numFmtId="10" fontId="42" fillId="3" borderId="0" xfId="16" applyNumberFormat="1" applyFont="1" applyFill="1" applyBorder="1" applyAlignment="1">
      <alignment horizontal="center" vertical="center" wrapText="1"/>
    </xf>
    <xf numFmtId="10" fontId="42" fillId="3" borderId="0" xfId="4" applyNumberFormat="1" applyFont="1" applyFill="1" applyAlignment="1">
      <alignment horizontal="center" vertical="center" wrapText="1"/>
    </xf>
    <xf numFmtId="4" fontId="42" fillId="3" borderId="0" xfId="3" applyNumberFormat="1" applyFont="1" applyFill="1" applyBorder="1" applyAlignment="1">
      <alignment horizontal="center" vertical="center" wrapText="1"/>
    </xf>
    <xf numFmtId="10" fontId="42" fillId="3" borderId="0" xfId="3" applyNumberFormat="1" applyFont="1" applyFill="1" applyBorder="1" applyAlignment="1">
      <alignment horizontal="center" vertical="center" wrapText="1"/>
    </xf>
    <xf numFmtId="173" fontId="50" fillId="3" borderId="0" xfId="3" applyNumberFormat="1" applyFont="1" applyFill="1" applyAlignment="1">
      <alignment horizontal="center" vertical="center"/>
    </xf>
    <xf numFmtId="0" fontId="50" fillId="5" borderId="0" xfId="3" applyFont="1" applyFill="1" applyBorder="1" applyAlignment="1">
      <alignment horizontal="left" vertical="center" wrapText="1"/>
    </xf>
    <xf numFmtId="0" fontId="13" fillId="3" borderId="0" xfId="3" applyFont="1" applyFill="1" applyAlignment="1">
      <alignment horizontal="left" vertical="center"/>
    </xf>
    <xf numFmtId="10" fontId="12" fillId="4" borderId="0" xfId="4" applyNumberFormat="1" applyFont="1" applyFill="1" applyBorder="1" applyAlignment="1">
      <alignment horizontal="right" vertical="center"/>
    </xf>
    <xf numFmtId="0" fontId="12" fillId="3" borderId="0" xfId="3" applyFont="1" applyFill="1" applyAlignment="1">
      <alignment horizontal="left" vertical="center"/>
    </xf>
    <xf numFmtId="0" fontId="43" fillId="3" borderId="0" xfId="3" applyFont="1" applyFill="1" applyAlignment="1">
      <alignment horizontal="left" vertical="center"/>
    </xf>
    <xf numFmtId="166" fontId="42" fillId="3" borderId="0" xfId="17" applyNumberFormat="1" applyFont="1" applyFill="1" applyAlignment="1">
      <alignment horizontal="center" vertical="center"/>
    </xf>
    <xf numFmtId="10" fontId="43" fillId="3" borderId="0" xfId="3" applyNumberFormat="1" applyFont="1" applyFill="1" applyAlignment="1">
      <alignment horizontal="right" vertical="center" indent="2"/>
    </xf>
    <xf numFmtId="165" fontId="42" fillId="3" borderId="0" xfId="17" applyFont="1" applyFill="1" applyAlignment="1">
      <alignment horizontal="center" vertical="center"/>
    </xf>
    <xf numFmtId="10" fontId="43" fillId="3" borderId="0" xfId="3" applyNumberFormat="1" applyFont="1" applyFill="1" applyAlignment="1">
      <alignment horizontal="center" vertical="center"/>
    </xf>
    <xf numFmtId="0" fontId="71" fillId="3" borderId="0" xfId="3" applyFont="1" applyFill="1" applyAlignment="1">
      <alignment horizontal="left" vertical="center"/>
    </xf>
    <xf numFmtId="0" fontId="42" fillId="4" borderId="0" xfId="3" applyFont="1" applyFill="1" applyBorder="1" applyAlignment="1"/>
    <xf numFmtId="10" fontId="53" fillId="4" borderId="0" xfId="3" applyNumberFormat="1" applyFont="1" applyFill="1" applyBorder="1" applyAlignment="1">
      <alignment horizontal="right" vertical="center" indent="2"/>
    </xf>
    <xf numFmtId="165" fontId="54"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2" fillId="3" borderId="0" xfId="3" applyNumberFormat="1" applyFill="1" applyAlignment="1">
      <alignment horizontal="center" vertical="center"/>
    </xf>
    <xf numFmtId="3" fontId="22"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4" fillId="4" borderId="0" xfId="0" applyFont="1" applyFill="1" applyBorder="1" applyAlignment="1">
      <alignment horizontal="left" vertical="center"/>
    </xf>
    <xf numFmtId="0" fontId="34" fillId="4" borderId="0" xfId="0" applyFont="1" applyFill="1" applyBorder="1" applyAlignment="1">
      <alignment horizontal="center" vertical="center"/>
    </xf>
    <xf numFmtId="3" fontId="34" fillId="4" borderId="0" xfId="0" applyNumberFormat="1" applyFont="1" applyFill="1" applyBorder="1" applyAlignment="1" applyProtection="1">
      <alignment horizontal="right" vertical="center"/>
    </xf>
    <xf numFmtId="170" fontId="34"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0" fontId="34" fillId="3" borderId="0" xfId="20" applyFont="1" applyFill="1" applyBorder="1" applyAlignment="1">
      <alignment horizontal="left" vertical="center" wrapText="1"/>
    </xf>
    <xf numFmtId="174" fontId="34" fillId="3" borderId="0" xfId="21" applyNumberFormat="1" applyFont="1" applyFill="1" applyAlignment="1">
      <alignment horizontal="right" vertical="center"/>
    </xf>
    <xf numFmtId="0" fontId="50" fillId="3" borderId="0" xfId="3" applyFont="1" applyFill="1" applyBorder="1" applyAlignment="1">
      <alignment horizontal="left" vertical="center" wrapText="1"/>
    </xf>
    <xf numFmtId="3" fontId="34" fillId="3" borderId="0" xfId="3" applyNumberFormat="1" applyFont="1" applyFill="1" applyBorder="1" applyAlignment="1">
      <alignment horizontal="right" vertical="center"/>
    </xf>
    <xf numFmtId="0" fontId="52" fillId="3" borderId="0" xfId="20" applyFont="1" applyFill="1" applyBorder="1" applyAlignment="1">
      <alignment horizontal="left" vertical="center" wrapText="1"/>
    </xf>
    <xf numFmtId="174" fontId="52" fillId="3" borderId="0" xfId="21" applyNumberFormat="1" applyFont="1" applyFill="1" applyAlignment="1">
      <alignment horizontal="right" vertical="center"/>
    </xf>
    <xf numFmtId="175" fontId="52" fillId="3" borderId="0" xfId="0" applyNumberFormat="1" applyFont="1" applyFill="1" applyBorder="1" applyAlignment="1">
      <alignment horizontal="right" vertical="center"/>
    </xf>
    <xf numFmtId="3" fontId="42" fillId="4" borderId="0" xfId="23" quotePrefix="1" applyNumberFormat="1" applyFont="1" applyFill="1" applyBorder="1" applyAlignment="1" applyProtection="1">
      <alignment vertical="center"/>
      <protection hidden="1"/>
    </xf>
    <xf numFmtId="10" fontId="42"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1"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4" fillId="4" borderId="0" xfId="1" applyFont="1" applyFill="1" applyBorder="1" applyAlignment="1">
      <alignment horizontal="center" vertical="center"/>
    </xf>
    <xf numFmtId="165" fontId="53" fillId="4" borderId="0" xfId="1" applyFont="1" applyFill="1" applyBorder="1" applyAlignment="1">
      <alignment horizontal="center" vertical="center"/>
    </xf>
    <xf numFmtId="0" fontId="116" fillId="0" borderId="0" xfId="0" applyFont="1" applyAlignment="1">
      <alignment horizontal="left" vertical="center"/>
    </xf>
    <xf numFmtId="0" fontId="116" fillId="0" borderId="0" xfId="0" applyFont="1" applyAlignment="1">
      <alignment horizontal="right" vertical="center"/>
    </xf>
    <xf numFmtId="0" fontId="89" fillId="7" borderId="0" xfId="24" applyFont="1" applyFill="1" applyAlignment="1">
      <alignment horizontal="center" vertical="center" wrapText="1"/>
    </xf>
    <xf numFmtId="0" fontId="116" fillId="0" borderId="0" xfId="3" applyFont="1" applyAlignment="1">
      <alignment horizontal="left" vertical="center"/>
    </xf>
    <xf numFmtId="0" fontId="118" fillId="0" borderId="0" xfId="3" applyFont="1" applyAlignment="1">
      <alignment horizontal="left" vertical="center"/>
    </xf>
    <xf numFmtId="0" fontId="71" fillId="0" borderId="0" xfId="0" applyFont="1" applyFill="1" applyAlignment="1">
      <alignment horizontal="left" vertical="center"/>
    </xf>
    <xf numFmtId="0" fontId="119" fillId="0" borderId="0" xfId="3" applyFont="1" applyFill="1" applyAlignment="1">
      <alignment horizontal="left" vertical="center"/>
    </xf>
    <xf numFmtId="14" fontId="116" fillId="0" borderId="0" xfId="0" applyNumberFormat="1" applyFont="1" applyAlignment="1">
      <alignment horizontal="right" vertical="center"/>
    </xf>
    <xf numFmtId="0" fontId="116" fillId="0" borderId="0" xfId="3" applyFont="1" applyFill="1" applyAlignment="1">
      <alignment horizontal="left" vertical="center"/>
    </xf>
    <xf numFmtId="0" fontId="71" fillId="0" borderId="0" xfId="3" applyFont="1" applyFill="1" applyAlignment="1">
      <alignment horizontal="left" vertical="center"/>
    </xf>
    <xf numFmtId="0" fontId="120" fillId="0" borderId="0" xfId="0" applyFont="1" applyAlignment="1">
      <alignment horizontal="right" vertical="center"/>
    </xf>
    <xf numFmtId="0" fontId="71" fillId="0" borderId="0" xfId="3" applyFont="1" applyFill="1" applyBorder="1" applyAlignment="1">
      <alignment horizontal="left" vertical="center"/>
    </xf>
    <xf numFmtId="0" fontId="116" fillId="0" borderId="0" xfId="3" applyFont="1" applyFill="1" applyBorder="1" applyAlignment="1">
      <alignment horizontal="left" vertical="center"/>
    </xf>
    <xf numFmtId="0" fontId="116" fillId="0" borderId="0" xfId="0" applyFont="1" applyFill="1" applyBorder="1" applyAlignment="1">
      <alignment horizontal="left" vertical="center"/>
    </xf>
    <xf numFmtId="0" fontId="116" fillId="0" borderId="0" xfId="0" applyFont="1" applyFill="1" applyAlignment="1">
      <alignment horizontal="left" vertical="center"/>
    </xf>
    <xf numFmtId="0" fontId="71" fillId="0" borderId="0" xfId="0" applyFont="1" applyAlignment="1">
      <alignment horizontal="left" vertical="center"/>
    </xf>
    <xf numFmtId="0" fontId="119" fillId="0" borderId="0" xfId="0" applyFont="1" applyFill="1" applyAlignment="1">
      <alignment horizontal="left" vertical="center"/>
    </xf>
    <xf numFmtId="0" fontId="16" fillId="0" borderId="0" xfId="0" applyFont="1" applyAlignment="1">
      <alignment horizontal="left" vertical="center"/>
    </xf>
    <xf numFmtId="0" fontId="34" fillId="0" borderId="0" xfId="20" applyFont="1" applyFill="1" applyBorder="1" applyAlignment="1">
      <alignment horizontal="left" vertical="center"/>
    </xf>
    <xf numFmtId="0" fontId="52" fillId="0" borderId="0" xfId="0" applyFont="1" applyFill="1" applyBorder="1" applyAlignment="1">
      <alignment vertical="center" wrapText="1" readingOrder="1"/>
    </xf>
    <xf numFmtId="0" fontId="104" fillId="0" borderId="0" xfId="3" applyFont="1" applyAlignment="1">
      <alignment horizontal="left" vertical="center"/>
    </xf>
    <xf numFmtId="0" fontId="52" fillId="0" borderId="0" xfId="0" applyFont="1" applyAlignment="1">
      <alignment horizontal="right"/>
    </xf>
    <xf numFmtId="14" fontId="71" fillId="0" borderId="0" xfId="0" applyNumberFormat="1" applyFont="1" applyAlignment="1">
      <alignment horizontal="right" vertical="center"/>
    </xf>
    <xf numFmtId="0" fontId="95"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6" fillId="0" borderId="0" xfId="3" applyFont="1" applyFill="1" applyAlignment="1">
      <alignment horizontal="left" vertical="center"/>
    </xf>
    <xf numFmtId="10" fontId="87" fillId="0" borderId="0" xfId="0" applyNumberFormat="1" applyFont="1"/>
    <xf numFmtId="170" fontId="34" fillId="3" borderId="0" xfId="0" applyNumberFormat="1" applyFont="1" applyFill="1" applyBorder="1" applyAlignment="1">
      <alignment horizontal="right" vertical="center"/>
    </xf>
    <xf numFmtId="0" fontId="35" fillId="0" borderId="0" xfId="0" applyFont="1" applyAlignment="1">
      <alignment vertical="center"/>
    </xf>
    <xf numFmtId="0" fontId="101" fillId="0" borderId="0" xfId="0" applyFont="1" applyFill="1" applyAlignment="1">
      <alignment vertical="center"/>
    </xf>
    <xf numFmtId="0" fontId="101" fillId="0" borderId="0" xfId="0" applyFont="1" applyAlignment="1">
      <alignment horizontal="left" vertical="center" wrapText="1"/>
    </xf>
    <xf numFmtId="0" fontId="35" fillId="0" borderId="0" xfId="0" applyNumberFormat="1" applyFont="1" applyAlignment="1">
      <alignment vertical="top"/>
    </xf>
    <xf numFmtId="0" fontId="0" fillId="0" borderId="0" xfId="0" applyNumberFormat="1" applyAlignment="1">
      <alignment vertical="top"/>
    </xf>
    <xf numFmtId="0" fontId="35" fillId="0" borderId="0" xfId="0" applyNumberFormat="1" applyFont="1" applyAlignment="1">
      <alignment vertical="center"/>
    </xf>
    <xf numFmtId="3" fontId="112" fillId="9" borderId="0" xfId="0" applyNumberFormat="1" applyFont="1" applyFill="1" applyBorder="1" applyAlignment="1">
      <alignment vertical="center"/>
    </xf>
    <xf numFmtId="3" fontId="54" fillId="6" borderId="0" xfId="1" applyNumberFormat="1" applyFont="1" applyFill="1" applyBorder="1" applyAlignment="1">
      <alignment horizontal="right" vertical="center"/>
    </xf>
    <xf numFmtId="0" fontId="102" fillId="0" borderId="0" xfId="0" applyFont="1" applyAlignment="1"/>
    <xf numFmtId="0" fontId="105" fillId="0" borderId="0" xfId="0" applyFont="1" applyAlignment="1">
      <alignment vertical="center"/>
    </xf>
    <xf numFmtId="0" fontId="42" fillId="9" borderId="0" xfId="0" applyFont="1" applyFill="1" applyBorder="1" applyAlignment="1">
      <alignment horizontal="center" vertical="center"/>
    </xf>
    <xf numFmtId="0" fontId="0" fillId="0" borderId="0" xfId="0" applyAlignment="1"/>
    <xf numFmtId="0" fontId="104"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5"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2"/>
    </xf>
    <xf numFmtId="0" fontId="133" fillId="0" borderId="0" xfId="0" applyFont="1"/>
    <xf numFmtId="0" fontId="112" fillId="3" borderId="0" xfId="3" applyFont="1" applyFill="1" applyAlignment="1">
      <alignment horizontal="left" vertical="center"/>
    </xf>
    <xf numFmtId="0" fontId="90" fillId="0" borderId="0" xfId="0" applyFont="1" applyFill="1" applyAlignment="1">
      <alignment vertical="center" wrapText="1"/>
    </xf>
    <xf numFmtId="49" fontId="34" fillId="4" borderId="0" xfId="0" applyNumberFormat="1" applyFont="1" applyFill="1" applyBorder="1" applyAlignment="1">
      <alignment horizontal="right" vertical="center"/>
    </xf>
    <xf numFmtId="3" fontId="22" fillId="3" borderId="0" xfId="3" applyNumberFormat="1" applyFont="1" applyFill="1" applyAlignment="1">
      <alignment vertical="center"/>
    </xf>
    <xf numFmtId="3" fontId="22" fillId="3" borderId="0" xfId="3" applyNumberFormat="1" applyFont="1" applyFill="1" applyAlignment="1">
      <alignment horizontal="right" vertical="center"/>
    </xf>
    <xf numFmtId="0" fontId="22" fillId="3" borderId="0" xfId="3" applyFont="1" applyFill="1" applyAlignment="1">
      <alignment horizontal="left" vertical="center"/>
    </xf>
    <xf numFmtId="170" fontId="0" fillId="0" borderId="0" xfId="0" applyNumberFormat="1"/>
    <xf numFmtId="0" fontId="16" fillId="0" borderId="0" xfId="3" applyFont="1" applyFill="1" applyAlignment="1">
      <alignment horizontal="center"/>
    </xf>
    <xf numFmtId="0" fontId="17"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2"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3" fillId="0" borderId="0" xfId="3" applyFont="1" applyFill="1" applyAlignment="1">
      <alignment horizontal="center" vertical="center" wrapText="1"/>
    </xf>
    <xf numFmtId="10" fontId="53" fillId="0" borderId="0" xfId="3" applyNumberFormat="1" applyFont="1" applyFill="1" applyBorder="1" applyAlignment="1">
      <alignment horizontal="right" vertical="center" indent="2"/>
    </xf>
    <xf numFmtId="165" fontId="54" fillId="0" borderId="0" xfId="1" applyFont="1" applyFill="1" applyBorder="1" applyAlignment="1">
      <alignment horizontal="center" vertical="center"/>
    </xf>
    <xf numFmtId="165" fontId="53" fillId="0" borderId="0" xfId="1" applyFont="1" applyFill="1" applyBorder="1" applyAlignment="1">
      <alignment horizontal="center" vertical="center"/>
    </xf>
    <xf numFmtId="165" fontId="54"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2" fillId="0" borderId="0" xfId="3" applyFont="1" applyFill="1" applyBorder="1" applyAlignment="1"/>
    <xf numFmtId="166" fontId="42"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4" fillId="0" borderId="0" xfId="3" applyFont="1" applyFill="1" applyAlignment="1">
      <alignment vertical="center"/>
    </xf>
    <xf numFmtId="0" fontId="16" fillId="0" borderId="0" xfId="3" applyFont="1" applyFill="1" applyAlignment="1">
      <alignment horizontal="center" vertical="center" wrapText="1"/>
    </xf>
    <xf numFmtId="0" fontId="118" fillId="0" borderId="0" xfId="3" applyFont="1" applyFill="1" applyAlignment="1">
      <alignment horizontal="left" vertical="center"/>
    </xf>
    <xf numFmtId="0" fontId="17" fillId="0" borderId="0" xfId="3" applyFont="1" applyFill="1" applyAlignment="1">
      <alignment horizontal="left" vertical="center"/>
    </xf>
    <xf numFmtId="0" fontId="22" fillId="0" borderId="0" xfId="3" applyFill="1">
      <alignment vertical="top"/>
    </xf>
    <xf numFmtId="0" fontId="90" fillId="0" borderId="0" xfId="0" applyFont="1" applyAlignment="1">
      <alignment vertical="top"/>
    </xf>
    <xf numFmtId="0" fontId="107" fillId="0" borderId="0" xfId="0" applyFont="1" applyAlignment="1">
      <alignment vertical="top"/>
    </xf>
    <xf numFmtId="3" fontId="42" fillId="3" borderId="0" xfId="1" applyNumberFormat="1" applyFont="1" applyFill="1" applyBorder="1" applyAlignment="1">
      <alignment horizontal="right" vertical="center" wrapText="1"/>
    </xf>
    <xf numFmtId="3" fontId="42" fillId="3" borderId="0" xfId="1" applyNumberFormat="1" applyFont="1" applyFill="1" applyAlignment="1">
      <alignment horizontal="right" vertical="center"/>
    </xf>
    <xf numFmtId="0" fontId="55" fillId="0" borderId="0" xfId="0" applyFont="1" applyAlignment="1">
      <alignment horizontal="left" vertical="center" wrapText="1"/>
    </xf>
    <xf numFmtId="0" fontId="44" fillId="0" borderId="0" xfId="0" applyFont="1" applyAlignment="1">
      <alignment horizontal="right" vertical="center"/>
    </xf>
    <xf numFmtId="0" fontId="137" fillId="0" borderId="0" xfId="0" applyFont="1"/>
    <xf numFmtId="0" fontId="94" fillId="0" borderId="0" xfId="0" applyFont="1" applyAlignment="1">
      <alignment horizontal="left" vertical="center" indent="1"/>
    </xf>
    <xf numFmtId="0" fontId="116"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2" fillId="0" borderId="0" xfId="3" applyFont="1" applyFill="1" applyBorder="1" applyAlignment="1">
      <alignment horizontal="center" vertical="center" wrapText="1"/>
    </xf>
    <xf numFmtId="10" fontId="52" fillId="0" borderId="0" xfId="23" quotePrefix="1" applyNumberFormat="1" applyFont="1" applyFill="1" applyBorder="1" applyAlignment="1" applyProtection="1">
      <alignment vertical="center"/>
      <protection hidden="1"/>
    </xf>
    <xf numFmtId="3" fontId="52" fillId="0" borderId="0" xfId="23" quotePrefix="1" applyNumberFormat="1" applyFont="1" applyFill="1" applyBorder="1" applyAlignment="1" applyProtection="1">
      <alignment vertical="center"/>
      <protection hidden="1"/>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9" fillId="0" borderId="0" xfId="29" applyFont="1" applyFill="1" applyBorder="1" applyAlignment="1">
      <alignment horizontal="right" vertical="center"/>
    </xf>
    <xf numFmtId="0" fontId="19" fillId="0" borderId="0" xfId="2" applyFont="1" applyFill="1" applyBorder="1" applyAlignment="1" applyProtection="1">
      <alignment horizontal="left" vertical="center"/>
    </xf>
    <xf numFmtId="3" fontId="139" fillId="0" borderId="0" xfId="0" applyNumberFormat="1" applyFont="1"/>
    <xf numFmtId="170" fontId="87" fillId="0" borderId="0" xfId="0" applyNumberFormat="1" applyFont="1"/>
    <xf numFmtId="0" fontId="110" fillId="0" borderId="0" xfId="3" applyFont="1" applyFill="1" applyAlignment="1">
      <alignment horizontal="left" vertical="center"/>
    </xf>
    <xf numFmtId="0" fontId="22" fillId="0" borderId="0" xfId="3" applyFont="1" applyFill="1">
      <alignment vertical="top"/>
    </xf>
    <xf numFmtId="3" fontId="22" fillId="0" borderId="0" xfId="3" applyNumberFormat="1" applyFont="1" applyFill="1" applyAlignment="1">
      <alignment vertical="center"/>
    </xf>
    <xf numFmtId="10" fontId="12" fillId="0" borderId="0" xfId="4" applyNumberFormat="1" applyFont="1" applyFill="1" applyBorder="1" applyAlignment="1">
      <alignment horizontal="right" vertical="center"/>
    </xf>
    <xf numFmtId="0" fontId="36" fillId="3" borderId="0" xfId="3" applyFont="1" applyFill="1" applyAlignment="1">
      <alignment vertical="center" wrapText="1"/>
    </xf>
    <xf numFmtId="0" fontId="36" fillId="3" borderId="0" xfId="3" applyFont="1" applyFill="1" applyAlignment="1">
      <alignment horizontal="left" vertical="center" wrapText="1"/>
    </xf>
    <xf numFmtId="0" fontId="12" fillId="3" borderId="0" xfId="3" applyFont="1" applyFill="1" applyAlignment="1">
      <alignment vertical="center"/>
    </xf>
    <xf numFmtId="3" fontId="134" fillId="3" borderId="0" xfId="3" applyNumberFormat="1" applyFont="1" applyFill="1" applyAlignment="1">
      <alignment horizontal="right" vertical="center"/>
    </xf>
    <xf numFmtId="3" fontId="134" fillId="3" borderId="0" xfId="3" applyNumberFormat="1" applyFont="1" applyFill="1" applyAlignment="1">
      <alignment vertical="center"/>
    </xf>
    <xf numFmtId="2" fontId="43"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3"/>
    </xf>
    <xf numFmtId="2" fontId="43" fillId="3" borderId="0" xfId="3" applyNumberFormat="1" applyFont="1" applyFill="1" applyAlignment="1">
      <alignment horizontal="right" vertical="center" indent="2"/>
    </xf>
    <xf numFmtId="3" fontId="134" fillId="3" borderId="6" xfId="3" applyNumberFormat="1" applyFont="1" applyFill="1" applyBorder="1" applyAlignment="1">
      <alignment horizontal="right" vertical="center"/>
    </xf>
    <xf numFmtId="3" fontId="22" fillId="3" borderId="6" xfId="3" applyNumberFormat="1" applyFont="1" applyFill="1" applyBorder="1" applyAlignment="1">
      <alignment horizontal="right" vertical="center"/>
    </xf>
    <xf numFmtId="177" fontId="22" fillId="3" borderId="6" xfId="3" applyNumberFormat="1" applyFont="1" applyFill="1" applyBorder="1" applyAlignment="1">
      <alignment horizontal="right" vertical="top"/>
    </xf>
    <xf numFmtId="10" fontId="134" fillId="3" borderId="7" xfId="3" applyNumberFormat="1" applyFont="1" applyFill="1" applyBorder="1" applyAlignment="1">
      <alignment vertical="center"/>
    </xf>
    <xf numFmtId="10" fontId="12" fillId="4" borderId="7" xfId="4" applyNumberFormat="1" applyFont="1" applyFill="1" applyBorder="1" applyAlignment="1">
      <alignment horizontal="right" vertical="center"/>
    </xf>
    <xf numFmtId="10" fontId="22" fillId="3" borderId="7" xfId="3" applyNumberFormat="1" applyFont="1" applyFill="1" applyBorder="1" applyAlignment="1">
      <alignment horizontal="right" vertical="center"/>
    </xf>
    <xf numFmtId="10" fontId="134" fillId="3" borderId="7" xfId="3" applyNumberFormat="1" applyFont="1" applyFill="1" applyBorder="1" applyAlignment="1">
      <alignment horizontal="right" vertical="center"/>
    </xf>
    <xf numFmtId="0" fontId="110" fillId="0" borderId="0" xfId="3" applyFont="1" applyFill="1" applyBorder="1" applyAlignment="1">
      <alignment horizontal="left" vertical="center"/>
    </xf>
    <xf numFmtId="0" fontId="22" fillId="0" borderId="0" xfId="3" applyFont="1" applyFill="1" applyBorder="1">
      <alignment vertical="top"/>
    </xf>
    <xf numFmtId="0" fontId="34" fillId="3" borderId="0" xfId="3" applyFont="1" applyFill="1" applyBorder="1" applyAlignment="1">
      <alignment horizontal="left" vertical="center"/>
    </xf>
    <xf numFmtId="3" fontId="22" fillId="3" borderId="0" xfId="3" applyNumberFormat="1" applyFont="1" applyFill="1" applyBorder="1" applyAlignment="1">
      <alignment horizontal="right" vertical="center"/>
    </xf>
    <xf numFmtId="0" fontId="34" fillId="0" borderId="0" xfId="3" applyFont="1" applyFill="1" applyBorder="1" applyAlignment="1">
      <alignment horizontal="right" vertical="center" indent="1"/>
    </xf>
    <xf numFmtId="0" fontId="0" fillId="0" borderId="0" xfId="0"/>
    <xf numFmtId="0" fontId="101" fillId="0" borderId="0" xfId="0" applyFont="1" applyFill="1" applyBorder="1" applyAlignment="1">
      <alignment vertical="top"/>
    </xf>
    <xf numFmtId="166" fontId="42" fillId="3" borderId="0" xfId="17" applyNumberFormat="1" applyFont="1" applyFill="1" applyAlignment="1">
      <alignment horizontal="right" vertical="center" indent="3"/>
    </xf>
    <xf numFmtId="166" fontId="54" fillId="3" borderId="0" xfId="17" applyNumberFormat="1" applyFont="1" applyFill="1" applyAlignment="1">
      <alignment horizontal="right" vertical="center" indent="3"/>
    </xf>
    <xf numFmtId="49" fontId="34" fillId="0" borderId="0" xfId="0" applyNumberFormat="1" applyFont="1" applyFill="1" applyBorder="1" applyAlignment="1">
      <alignment horizontal="right" vertical="center"/>
    </xf>
    <xf numFmtId="0" fontId="34" fillId="0" borderId="0" xfId="0" applyFont="1" applyFill="1" applyBorder="1" applyAlignment="1">
      <alignment horizontal="left" vertical="center"/>
    </xf>
    <xf numFmtId="0" fontId="34" fillId="0" borderId="0" xfId="3" applyFont="1" applyFill="1" applyBorder="1" applyAlignment="1">
      <alignment horizontal="left" vertical="center"/>
    </xf>
    <xf numFmtId="3" fontId="34" fillId="0" borderId="0" xfId="3" applyNumberFormat="1" applyFont="1" applyFill="1" applyBorder="1" applyAlignment="1">
      <alignment horizontal="right" vertical="center"/>
    </xf>
    <xf numFmtId="0" fontId="94" fillId="0" borderId="0" xfId="3" applyFont="1" applyAlignment="1">
      <alignment horizontal="left" vertical="center"/>
    </xf>
    <xf numFmtId="0" fontId="120" fillId="0" borderId="0" xfId="0" applyFont="1" applyAlignment="1">
      <alignment horizontal="right" vertical="center" indent="1"/>
    </xf>
    <xf numFmtId="0" fontId="146" fillId="0" borderId="0" xfId="0" applyFont="1"/>
    <xf numFmtId="0" fontId="94" fillId="0" borderId="0" xfId="0" applyFont="1" applyFill="1" applyBorder="1" applyAlignment="1">
      <alignment horizontal="left" vertical="center"/>
    </xf>
    <xf numFmtId="0" fontId="34" fillId="0" borderId="0" xfId="3" applyFont="1" applyAlignment="1">
      <alignment horizontal="right" vertical="center" indent="1"/>
    </xf>
    <xf numFmtId="0" fontId="34" fillId="3" borderId="0" xfId="18" applyFont="1" applyFill="1" applyBorder="1" applyAlignment="1">
      <alignment horizontal="left" vertical="center" wrapText="1"/>
    </xf>
    <xf numFmtId="0" fontId="94" fillId="0" borderId="0" xfId="0" applyFont="1" applyAlignment="1">
      <alignment vertical="center"/>
    </xf>
    <xf numFmtId="0" fontId="34" fillId="4" borderId="0" xfId="0" applyFont="1" applyFill="1" applyBorder="1" applyAlignment="1">
      <alignment horizontal="right" vertical="center" indent="1"/>
    </xf>
    <xf numFmtId="0" fontId="34" fillId="4" borderId="0" xfId="0" applyFont="1" applyFill="1" applyBorder="1" applyAlignment="1">
      <alignment horizontal="right" vertical="center" wrapText="1" indent="1"/>
    </xf>
    <xf numFmtId="0" fontId="52"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4" fillId="0" borderId="0" xfId="0" applyFont="1" applyAlignment="1"/>
    <xf numFmtId="0" fontId="17" fillId="0" borderId="0" xfId="0" applyFont="1" applyAlignment="1">
      <alignment horizontal="right" vertical="center"/>
    </xf>
    <xf numFmtId="175" fontId="146" fillId="0" borderId="0" xfId="0" applyNumberFormat="1" applyFont="1"/>
    <xf numFmtId="175" fontId="140" fillId="0" borderId="0" xfId="0" applyNumberFormat="1" applyFont="1"/>
    <xf numFmtId="0" fontId="140" fillId="0" borderId="0" xfId="0" applyFont="1"/>
    <xf numFmtId="175" fontId="90" fillId="0" borderId="0" xfId="0" applyNumberFormat="1" applyFont="1"/>
    <xf numFmtId="0" fontId="50" fillId="0" borderId="0" xfId="3" applyFont="1">
      <alignment vertical="top"/>
    </xf>
    <xf numFmtId="0" fontId="52" fillId="0" borderId="0" xfId="3" applyFont="1" applyFill="1" applyAlignment="1">
      <alignment horizontal="left" vertical="center"/>
    </xf>
    <xf numFmtId="10" fontId="0" fillId="0" borderId="0" xfId="0" applyNumberFormat="1" applyFont="1" applyAlignment="1">
      <alignment vertical="center"/>
    </xf>
    <xf numFmtId="0" fontId="102" fillId="0" borderId="0" xfId="0" applyFont="1" applyAlignment="1">
      <alignment vertical="center"/>
    </xf>
    <xf numFmtId="0" fontId="35" fillId="0" borderId="0" xfId="0" applyFont="1" applyFill="1" applyBorder="1" applyAlignment="1">
      <alignment horizontal="center" vertical="center" wrapText="1"/>
    </xf>
    <xf numFmtId="166" fontId="34" fillId="0" borderId="0" xfId="5" applyNumberFormat="1" applyFont="1" applyFill="1" applyBorder="1" applyAlignment="1" applyProtection="1">
      <alignment horizontal="right" vertical="center" wrapText="1"/>
    </xf>
    <xf numFmtId="166" fontId="34" fillId="0" borderId="0" xfId="5" applyNumberFormat="1" applyFont="1" applyFill="1" applyBorder="1" applyAlignment="1" applyProtection="1">
      <alignment horizontal="left" vertical="center" wrapText="1"/>
    </xf>
    <xf numFmtId="10" fontId="34" fillId="0" borderId="0" xfId="4" applyNumberFormat="1" applyFont="1" applyFill="1" applyBorder="1" applyAlignment="1" applyProtection="1">
      <alignment horizontal="right" vertical="center" wrapText="1"/>
    </xf>
    <xf numFmtId="3" fontId="34" fillId="0" borderId="0" xfId="6" applyNumberFormat="1" applyFont="1" applyFill="1" applyBorder="1" applyAlignment="1" applyProtection="1">
      <alignment vertical="center"/>
    </xf>
    <xf numFmtId="3" fontId="33" fillId="0" borderId="0" xfId="6" applyNumberFormat="1" applyFont="1" applyFill="1" applyAlignment="1" applyProtection="1">
      <alignment horizontal="right" vertical="center"/>
    </xf>
    <xf numFmtId="0" fontId="33" fillId="0" borderId="0" xfId="0" applyFont="1" applyFill="1" applyBorder="1" applyAlignment="1">
      <alignment vertical="center" wrapText="1"/>
    </xf>
    <xf numFmtId="0" fontId="35" fillId="0" borderId="0" xfId="0" applyFont="1" applyFill="1" applyBorder="1" applyAlignment="1">
      <alignment vertical="center" wrapText="1"/>
    </xf>
    <xf numFmtId="0" fontId="34"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4" fillId="0" borderId="0" xfId="0" applyFont="1" applyFill="1" applyBorder="1" applyAlignment="1">
      <alignment horizontal="center" vertical="center" wrapText="1"/>
    </xf>
    <xf numFmtId="0" fontId="34" fillId="0" borderId="0" xfId="0" applyFont="1" applyFill="1" applyBorder="1"/>
    <xf numFmtId="0" fontId="106" fillId="0" borderId="0" xfId="0" applyFont="1" applyFill="1" applyBorder="1" applyAlignment="1">
      <alignment horizontal="center" vertical="center" wrapText="1"/>
    </xf>
    <xf numFmtId="3" fontId="42" fillId="0" borderId="0" xfId="7" applyNumberFormat="1" applyFont="1" applyFill="1" applyBorder="1" applyAlignment="1" applyProtection="1">
      <alignment horizontal="right" vertical="center"/>
    </xf>
    <xf numFmtId="3" fontId="41" fillId="0" borderId="0" xfId="7" applyNumberFormat="1" applyFont="1" applyFill="1" applyBorder="1" applyAlignment="1" applyProtection="1">
      <alignment horizontal="right" vertical="center"/>
    </xf>
    <xf numFmtId="0" fontId="41" fillId="0" borderId="0" xfId="27" applyFont="1" applyFill="1" applyAlignment="1" applyProtection="1">
      <alignment horizontal="left"/>
      <protection locked="0"/>
    </xf>
    <xf numFmtId="0" fontId="34" fillId="0" borderId="0" xfId="0" applyFont="1" applyAlignment="1"/>
    <xf numFmtId="0" fontId="40" fillId="0" borderId="0" xfId="0" applyFont="1" applyFill="1" applyAlignment="1">
      <alignment horizontal="center" vertical="center" wrapText="1"/>
    </xf>
    <xf numFmtId="0" fontId="33" fillId="0" borderId="0" xfId="0" applyFont="1" applyFill="1" applyBorder="1" applyAlignment="1">
      <alignment horizontal="center" vertical="center" wrapText="1"/>
    </xf>
    <xf numFmtId="3" fontId="42" fillId="0" borderId="0" xfId="0" applyNumberFormat="1" applyFont="1" applyFill="1" applyBorder="1" applyAlignment="1">
      <alignment horizontal="right" vertical="center" indent="2"/>
    </xf>
    <xf numFmtId="10" fontId="42" fillId="0" borderId="0" xfId="0" applyNumberFormat="1" applyFont="1" applyFill="1" applyBorder="1" applyAlignment="1">
      <alignment horizontal="right" vertical="center" inden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0" fontId="4" fillId="0" borderId="0" xfId="0" applyFont="1" applyAlignment="1">
      <alignment vertical="center"/>
    </xf>
    <xf numFmtId="0" fontId="34" fillId="0" borderId="0" xfId="0" applyFont="1" applyBorder="1" applyAlignment="1">
      <alignment horizontal="center" vertical="center"/>
    </xf>
    <xf numFmtId="14" fontId="42" fillId="0" borderId="0" xfId="3" applyNumberFormat="1" applyFont="1" applyFill="1" applyBorder="1" applyAlignment="1">
      <alignment horizontal="center" vertical="center"/>
    </xf>
    <xf numFmtId="0" fontId="50" fillId="0" borderId="0" xfId="0" applyFont="1" applyFill="1" applyBorder="1" applyAlignment="1">
      <alignment horizontal="right" vertical="center"/>
    </xf>
    <xf numFmtId="0" fontId="42" fillId="0" borderId="0" xfId="0" applyFont="1" applyFill="1" applyAlignment="1">
      <alignment wrapText="1"/>
    </xf>
    <xf numFmtId="0" fontId="0" fillId="0" borderId="0" xfId="0" applyFill="1" applyAlignment="1">
      <alignment wrapText="1"/>
    </xf>
    <xf numFmtId="14" fontId="41" fillId="0" borderId="0" xfId="3" applyNumberFormat="1" applyFont="1" applyFill="1" applyBorder="1" applyAlignment="1">
      <alignment horizontal="center" vertical="center" wrapText="1"/>
    </xf>
    <xf numFmtId="0" fontId="41" fillId="0" borderId="0" xfId="3" applyFont="1" applyFill="1" applyBorder="1" applyAlignment="1">
      <alignment horizontal="center" vertical="center" wrapText="1"/>
    </xf>
    <xf numFmtId="3" fontId="42" fillId="0" borderId="0" xfId="22" applyNumberFormat="1" applyFont="1" applyFill="1" applyBorder="1" applyAlignment="1">
      <alignment horizontal="right" vertical="center" indent="1"/>
    </xf>
    <xf numFmtId="10" fontId="42" fillId="0" borderId="0" xfId="22" applyNumberFormat="1" applyFont="1" applyFill="1" applyBorder="1" applyAlignment="1">
      <alignment horizontal="right" vertical="center" indent="2"/>
    </xf>
    <xf numFmtId="10" fontId="42" fillId="0" borderId="0" xfId="0" applyNumberFormat="1" applyFont="1" applyFill="1" applyBorder="1" applyAlignment="1">
      <alignment horizontal="right" indent="1"/>
    </xf>
    <xf numFmtId="0" fontId="89" fillId="0" borderId="0" xfId="0" applyFont="1" applyFill="1" applyAlignment="1">
      <alignment vertical="center"/>
    </xf>
    <xf numFmtId="14" fontId="34" fillId="0" borderId="0" xfId="0" applyNumberFormat="1" applyFont="1" applyFill="1" applyBorder="1" applyAlignment="1">
      <alignment horizontal="center" vertical="center" wrapText="1"/>
    </xf>
    <xf numFmtId="14" fontId="105" fillId="0" borderId="0" xfId="0" applyNumberFormat="1" applyFont="1" applyFill="1" applyBorder="1" applyAlignment="1">
      <alignment horizontal="center" vertical="center" wrapText="1"/>
    </xf>
    <xf numFmtId="0" fontId="34" fillId="0" borderId="0" xfId="0" applyFont="1" applyFill="1" applyAlignment="1">
      <alignment vertical="center" wrapText="1"/>
    </xf>
    <xf numFmtId="3" fontId="112" fillId="0" borderId="0" xfId="0" applyNumberFormat="1" applyFont="1" applyFill="1" applyAlignment="1">
      <alignment horizontal="center" vertical="center"/>
    </xf>
    <xf numFmtId="10" fontId="112" fillId="0" borderId="0" xfId="0" applyNumberFormat="1" applyFont="1" applyFill="1" applyAlignment="1">
      <alignment horizontal="center" vertical="center"/>
    </xf>
    <xf numFmtId="0" fontId="0" fillId="0" borderId="0" xfId="0" applyFont="1"/>
    <xf numFmtId="3" fontId="112"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6" fillId="3" borderId="0" xfId="31" applyNumberFormat="1" applyFont="1" applyFill="1" applyAlignment="1" applyProtection="1">
      <alignment horizontal="right" vertical="center"/>
    </xf>
    <xf numFmtId="0" fontId="12" fillId="3" borderId="0" xfId="0" applyFont="1" applyFill="1" applyAlignment="1" applyProtection="1">
      <alignment vertical="center" wrapText="1"/>
      <protection locked="0"/>
    </xf>
    <xf numFmtId="0" fontId="12" fillId="3" borderId="0" xfId="0" applyFont="1" applyFill="1" applyAlignment="1" applyProtection="1">
      <alignment horizontal="left" vertical="center" wrapText="1" indent="1"/>
      <protection locked="0"/>
    </xf>
    <xf numFmtId="0" fontId="116" fillId="0" borderId="0" xfId="0" applyFont="1" applyFill="1" applyAlignment="1">
      <alignment vertical="center"/>
    </xf>
    <xf numFmtId="0" fontId="25" fillId="0" borderId="0" xfId="0" applyFont="1" applyFill="1" applyAlignment="1">
      <alignment horizontal="center"/>
    </xf>
    <xf numFmtId="0" fontId="32" fillId="0" borderId="0" xfId="0" applyFont="1" applyFill="1" applyAlignment="1">
      <alignment horizontal="center"/>
    </xf>
    <xf numFmtId="0" fontId="42" fillId="3" borderId="0" xfId="27" applyFont="1" applyFill="1" applyBorder="1" applyAlignment="1" applyProtection="1">
      <alignment horizontal="left" vertical="center" wrapText="1"/>
      <protection locked="0"/>
    </xf>
    <xf numFmtId="3" fontId="42" fillId="3" borderId="0" xfId="27" applyNumberFormat="1" applyFont="1" applyFill="1" applyBorder="1" applyAlignment="1" applyProtection="1">
      <alignment vertical="center"/>
    </xf>
    <xf numFmtId="0" fontId="42"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2" fillId="3" borderId="0" xfId="0" applyFont="1" applyFill="1" applyBorder="1" applyAlignment="1">
      <alignment vertical="center" wrapText="1"/>
    </xf>
    <xf numFmtId="3" fontId="42" fillId="3" borderId="0" xfId="8" applyNumberFormat="1" applyFont="1" applyFill="1" applyBorder="1" applyAlignment="1" applyProtection="1">
      <alignment horizontal="right" vertical="center"/>
    </xf>
    <xf numFmtId="10" fontId="42" fillId="3" borderId="0" xfId="4" applyNumberFormat="1" applyFont="1" applyFill="1" applyBorder="1" applyAlignment="1" applyProtection="1">
      <alignment horizontal="right" vertical="center" wrapText="1"/>
    </xf>
    <xf numFmtId="0" fontId="41"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0" fillId="3" borderId="0" xfId="0" applyFont="1" applyFill="1" applyBorder="1" applyAlignment="1">
      <alignment vertical="center"/>
    </xf>
    <xf numFmtId="167" fontId="42" fillId="3" borderId="0" xfId="1" applyNumberFormat="1" applyFont="1" applyFill="1" applyBorder="1" applyAlignment="1">
      <alignment horizontal="center" vertical="center"/>
    </xf>
    <xf numFmtId="167" fontId="42" fillId="3" borderId="0" xfId="1" applyNumberFormat="1" applyFont="1" applyFill="1" applyBorder="1" applyAlignment="1">
      <alignment horizontal="left" vertical="center" indent="1"/>
    </xf>
    <xf numFmtId="0" fontId="57" fillId="3" borderId="0" xfId="0" applyFont="1" applyFill="1" applyBorder="1" applyAlignment="1">
      <alignment vertical="center" wrapText="1"/>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3" fontId="58" fillId="3" borderId="0" xfId="9" applyNumberFormat="1" applyFont="1" applyFill="1" applyBorder="1" applyAlignment="1" applyProtection="1">
      <alignment vertical="center"/>
    </xf>
    <xf numFmtId="10" fontId="58" fillId="3" borderId="0" xfId="9" applyNumberFormat="1" applyFont="1" applyFill="1" applyBorder="1" applyAlignment="1" applyProtection="1">
      <alignment vertical="center"/>
    </xf>
    <xf numFmtId="0" fontId="58" fillId="3" borderId="0" xfId="0" applyFont="1" applyFill="1" applyBorder="1" applyAlignment="1">
      <alignment vertical="center" wrapText="1"/>
    </xf>
    <xf numFmtId="0" fontId="125" fillId="3" borderId="0" xfId="26" applyFont="1" applyFill="1" applyBorder="1" applyAlignment="1">
      <alignment vertical="center" wrapText="1"/>
    </xf>
    <xf numFmtId="0" fontId="35" fillId="3" borderId="0" xfId="0" applyFont="1" applyFill="1" applyBorder="1" applyAlignment="1">
      <alignment vertical="center" wrapText="1"/>
    </xf>
    <xf numFmtId="10" fontId="42" fillId="3" borderId="0" xfId="1" applyNumberFormat="1" applyFont="1" applyFill="1" applyAlignment="1">
      <alignment horizontal="right" vertical="center" wrapText="1"/>
    </xf>
    <xf numFmtId="3" fontId="42" fillId="3" borderId="0" xfId="0" applyNumberFormat="1" applyFont="1" applyFill="1" applyBorder="1" applyAlignment="1">
      <alignment horizontal="right" vertical="center" indent="2"/>
    </xf>
    <xf numFmtId="171" fontId="42" fillId="3" borderId="0" xfId="0" applyNumberFormat="1" applyFont="1" applyFill="1" applyAlignment="1">
      <alignment horizontal="left" vertical="center" wrapText="1"/>
    </xf>
    <xf numFmtId="0" fontId="42" fillId="3" borderId="0" xfId="0" applyFont="1" applyFill="1" applyBorder="1" applyAlignment="1">
      <alignment vertical="center"/>
    </xf>
    <xf numFmtId="164" fontId="42" fillId="3" borderId="0" xfId="10" applyNumberFormat="1" applyFont="1" applyFill="1" applyAlignment="1">
      <alignment horizontal="right" vertical="center" indent="1"/>
    </xf>
    <xf numFmtId="10" fontId="42" fillId="3" borderId="0" xfId="4" applyNumberFormat="1" applyFont="1" applyFill="1" applyAlignment="1">
      <alignment horizontal="right" vertical="center" indent="1"/>
    </xf>
    <xf numFmtId="10" fontId="42" fillId="3" borderId="0" xfId="4"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1"/>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3" fontId="34" fillId="3" borderId="0" xfId="9" applyNumberFormat="1" applyFont="1" applyFill="1" applyBorder="1" applyAlignment="1" applyProtection="1">
      <alignment vertical="center"/>
    </xf>
    <xf numFmtId="10" fontId="34" fillId="3" borderId="0" xfId="9" applyNumberFormat="1" applyFont="1" applyFill="1" applyBorder="1" applyAlignment="1" applyProtection="1">
      <alignment vertical="center"/>
    </xf>
    <xf numFmtId="0" fontId="41"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1" fillId="14" borderId="0" xfId="16" applyNumberFormat="1" applyFont="1" applyFill="1" applyBorder="1" applyAlignment="1">
      <alignment horizontal="right" vertical="center" wrapText="1"/>
    </xf>
    <xf numFmtId="2" fontId="41" fillId="14" borderId="0" xfId="16" applyNumberFormat="1" applyFont="1" applyFill="1" applyBorder="1" applyAlignment="1">
      <alignment horizontal="center" vertical="center" wrapText="1"/>
    </xf>
    <xf numFmtId="10" fontId="41" fillId="14" borderId="0" xfId="16" applyNumberFormat="1" applyFont="1" applyFill="1" applyBorder="1" applyAlignment="1">
      <alignment horizontal="center" vertical="center" wrapText="1"/>
    </xf>
    <xf numFmtId="10" fontId="41" fillId="14" borderId="0" xfId="4" applyNumberFormat="1" applyFont="1" applyFill="1" applyAlignment="1">
      <alignment horizontal="center" vertical="center" wrapText="1"/>
    </xf>
    <xf numFmtId="166" fontId="41" fillId="14" borderId="0" xfId="4" applyNumberFormat="1" applyFont="1" applyFill="1" applyBorder="1" applyAlignment="1">
      <alignment horizontal="right" vertical="center" wrapText="1"/>
    </xf>
    <xf numFmtId="3" fontId="41" fillId="14" borderId="0" xfId="4" applyNumberFormat="1" applyFont="1" applyFill="1" applyBorder="1" applyAlignment="1">
      <alignment horizontal="right" vertical="center" wrapText="1"/>
    </xf>
    <xf numFmtId="3" fontId="41" fillId="14" borderId="0" xfId="16" applyNumberFormat="1" applyFont="1" applyFill="1" applyBorder="1" applyAlignment="1">
      <alignment horizontal="right" vertical="center" wrapText="1"/>
    </xf>
    <xf numFmtId="4" fontId="41" fillId="14" borderId="0" xfId="3" applyNumberFormat="1" applyFont="1" applyFill="1" applyBorder="1" applyAlignment="1">
      <alignment horizontal="center" vertical="center" wrapText="1"/>
    </xf>
    <xf numFmtId="10" fontId="41" fillId="14" borderId="0" xfId="3" applyNumberFormat="1" applyFont="1" applyFill="1" applyBorder="1" applyAlignment="1">
      <alignment horizontal="center" vertical="center" wrapText="1"/>
    </xf>
    <xf numFmtId="172" fontId="33" fillId="15" borderId="0" xfId="3" applyNumberFormat="1" applyFont="1" applyFill="1" applyBorder="1" applyAlignment="1">
      <alignment horizontal="center" vertical="center" wrapText="1"/>
    </xf>
    <xf numFmtId="173" fontId="50" fillId="14" borderId="0" xfId="3" applyNumberFormat="1" applyFont="1" applyFill="1" applyAlignment="1">
      <alignment horizontal="center" vertical="center"/>
    </xf>
    <xf numFmtId="0" fontId="33" fillId="14" borderId="0" xfId="3" applyFont="1" applyFill="1" applyBorder="1" applyAlignment="1">
      <alignment vertical="center"/>
    </xf>
    <xf numFmtId="173" fontId="50" fillId="12" borderId="0" xfId="3" applyNumberFormat="1" applyFont="1" applyFill="1" applyAlignment="1">
      <alignment horizontal="center" vertical="center"/>
    </xf>
    <xf numFmtId="0" fontId="50" fillId="12" borderId="0" xfId="3" applyFont="1" applyFill="1" applyBorder="1" applyAlignment="1">
      <alignment horizontal="left" vertical="center" wrapText="1"/>
    </xf>
    <xf numFmtId="0" fontId="16" fillId="17" borderId="0" xfId="3" applyFont="1" applyFill="1" applyAlignment="1">
      <alignment vertical="center"/>
    </xf>
    <xf numFmtId="3" fontId="134" fillId="17" borderId="6" xfId="3" applyNumberFormat="1" applyFont="1" applyFill="1" applyBorder="1" applyAlignment="1">
      <alignment horizontal="right" vertical="center"/>
    </xf>
    <xf numFmtId="3" fontId="134" fillId="17" borderId="0" xfId="3" applyNumberFormat="1" applyFont="1" applyFill="1" applyBorder="1" applyAlignment="1">
      <alignment vertical="center"/>
    </xf>
    <xf numFmtId="10" fontId="16" fillId="18" borderId="7" xfId="4" applyNumberFormat="1" applyFont="1" applyFill="1" applyBorder="1" applyAlignment="1">
      <alignment horizontal="right" vertical="center"/>
    </xf>
    <xf numFmtId="0" fontId="119" fillId="16" borderId="6" xfId="3" applyFont="1" applyFill="1" applyBorder="1" applyAlignment="1">
      <alignment horizontal="center" vertical="center"/>
    </xf>
    <xf numFmtId="3" fontId="134" fillId="17" borderId="0" xfId="3" applyNumberFormat="1" applyFont="1" applyFill="1" applyAlignment="1">
      <alignment horizontal="right" vertical="center"/>
    </xf>
    <xf numFmtId="0" fontId="116" fillId="16" borderId="6" xfId="3" applyFont="1" applyFill="1" applyBorder="1" applyAlignment="1">
      <alignment horizontal="right" vertical="center"/>
    </xf>
    <xf numFmtId="0" fontId="119" fillId="16" borderId="4" xfId="3" applyFont="1" applyFill="1" applyBorder="1" applyAlignment="1">
      <alignment horizontal="center" vertical="center"/>
    </xf>
    <xf numFmtId="0" fontId="16" fillId="3" borderId="0" xfId="3" applyFont="1" applyFill="1" applyAlignment="1">
      <alignment vertical="center"/>
    </xf>
    <xf numFmtId="3" fontId="134" fillId="3" borderId="0" xfId="3" applyNumberFormat="1" applyFont="1" applyFill="1" applyBorder="1" applyAlignment="1">
      <alignment horizontal="right" vertical="center"/>
    </xf>
    <xf numFmtId="10" fontId="16" fillId="4" borderId="7" xfId="4" applyNumberFormat="1" applyFont="1" applyFill="1" applyBorder="1" applyAlignment="1">
      <alignment horizontal="right" vertical="center"/>
    </xf>
    <xf numFmtId="0" fontId="33" fillId="16" borderId="0" xfId="3" applyFont="1" applyFill="1" applyAlignment="1">
      <alignment horizontal="center" vertical="center" wrapText="1"/>
    </xf>
    <xf numFmtId="0" fontId="22" fillId="16" borderId="0" xfId="3" applyFill="1">
      <alignment vertical="top"/>
    </xf>
    <xf numFmtId="2" fontId="64" fillId="17" borderId="0" xfId="3" applyNumberFormat="1" applyFont="1" applyFill="1" applyAlignment="1">
      <alignment horizontal="left" vertical="center"/>
    </xf>
    <xf numFmtId="166" fontId="41" fillId="17" borderId="0" xfId="1" applyNumberFormat="1" applyFont="1" applyFill="1" applyAlignment="1">
      <alignment horizontal="center" vertical="center"/>
    </xf>
    <xf numFmtId="0" fontId="50"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1"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3" fillId="18" borderId="0" xfId="3" applyNumberFormat="1" applyFont="1" applyFill="1" applyBorder="1" applyAlignment="1">
      <alignment horizontal="right" vertical="center" indent="2"/>
    </xf>
    <xf numFmtId="165" fontId="54" fillId="18" borderId="0" xfId="1" applyNumberFormat="1" applyFont="1" applyFill="1" applyBorder="1" applyAlignment="1">
      <alignment horizontal="center" vertical="center"/>
    </xf>
    <xf numFmtId="2" fontId="22"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4"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4" fillId="4" borderId="0" xfId="0" applyNumberFormat="1" applyFont="1" applyFill="1" applyBorder="1" applyAlignment="1" applyProtection="1">
      <alignment horizontal="right" vertical="center"/>
    </xf>
    <xf numFmtId="175" fontId="34" fillId="4" borderId="0" xfId="0" applyNumberFormat="1" applyFont="1" applyFill="1" applyBorder="1" applyAlignment="1" applyProtection="1">
      <alignment horizontal="right" vertical="center"/>
    </xf>
    <xf numFmtId="10" fontId="34"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34" fillId="4" borderId="0" xfId="3"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2" fillId="4" borderId="0" xfId="19" applyNumberFormat="1" applyFont="1" applyFill="1" applyBorder="1" applyAlignment="1">
      <alignment horizontal="right" vertical="center" indent="1"/>
    </xf>
    <xf numFmtId="0" fontId="127" fillId="3" borderId="0" xfId="0" applyFont="1" applyFill="1" applyBorder="1" applyAlignment="1">
      <alignment vertical="center" wrapText="1"/>
    </xf>
    <xf numFmtId="14" fontId="41" fillId="19" borderId="0" xfId="3" applyNumberFormat="1" applyFont="1" applyFill="1" applyBorder="1" applyAlignment="1">
      <alignment horizontal="center" vertical="center"/>
    </xf>
    <xf numFmtId="0" fontId="50" fillId="3" borderId="0" xfId="0" applyFont="1" applyFill="1" applyBorder="1" applyAlignment="1">
      <alignment horizontal="right" vertical="center" indent="1"/>
    </xf>
    <xf numFmtId="0" fontId="0" fillId="19" borderId="0" xfId="0" applyFill="1"/>
    <xf numFmtId="0" fontId="34" fillId="3" borderId="0" xfId="22" applyFont="1" applyFill="1" applyBorder="1" applyAlignment="1">
      <alignment horizontal="left" vertical="center"/>
    </xf>
    <xf numFmtId="3" fontId="42" fillId="3" borderId="0" xfId="22" applyNumberFormat="1" applyFont="1" applyFill="1" applyBorder="1" applyAlignment="1">
      <alignment horizontal="right" vertical="center" indent="1"/>
    </xf>
    <xf numFmtId="10" fontId="42" fillId="3" borderId="0" xfId="22" applyNumberFormat="1" applyFont="1" applyFill="1" applyBorder="1" applyAlignment="1">
      <alignment horizontal="right" vertical="center" indent="2"/>
    </xf>
    <xf numFmtId="10" fontId="42" fillId="3" borderId="0" xfId="0" applyNumberFormat="1" applyFont="1" applyFill="1" applyBorder="1" applyAlignment="1">
      <alignment horizontal="right" indent="1"/>
    </xf>
    <xf numFmtId="10" fontId="42" fillId="3" borderId="0" xfId="22" applyNumberFormat="1" applyFont="1" applyFill="1" applyBorder="1" applyAlignment="1">
      <alignment horizontal="right" vertical="center" indent="1"/>
    </xf>
    <xf numFmtId="0" fontId="33" fillId="20" borderId="0" xfId="22" applyFont="1" applyFill="1" applyBorder="1" applyAlignment="1">
      <alignment horizontal="left" vertical="center"/>
    </xf>
    <xf numFmtId="3" fontId="41" fillId="20" borderId="0" xfId="22" applyNumberFormat="1" applyFont="1" applyFill="1" applyBorder="1" applyAlignment="1">
      <alignment horizontal="right" vertical="center" indent="1"/>
    </xf>
    <xf numFmtId="10" fontId="41" fillId="20" borderId="0" xfId="22" applyNumberFormat="1" applyFont="1" applyFill="1" applyBorder="1" applyAlignment="1">
      <alignment horizontal="right" vertical="center" indent="2"/>
    </xf>
    <xf numFmtId="10" fontId="41" fillId="20" borderId="0" xfId="22" applyNumberFormat="1" applyFont="1" applyFill="1" applyBorder="1" applyAlignment="1">
      <alignment horizontal="right" vertical="center" indent="1"/>
    </xf>
    <xf numFmtId="0" fontId="34" fillId="19" borderId="0" xfId="3" applyFont="1" applyFill="1" applyBorder="1" applyAlignment="1">
      <alignment horizontal="center" vertical="center" wrapText="1"/>
    </xf>
    <xf numFmtId="0" fontId="90" fillId="3" borderId="0" xfId="0" applyFont="1" applyFill="1" applyAlignment="1">
      <alignment vertical="center"/>
    </xf>
    <xf numFmtId="3" fontId="52" fillId="3"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4" fillId="3" borderId="0" xfId="23" quotePrefix="1" applyNumberFormat="1" applyFont="1" applyFill="1" applyBorder="1" applyAlignment="1" applyProtection="1">
      <alignment vertical="center"/>
      <protection hidden="1"/>
    </xf>
    <xf numFmtId="10" fontId="34"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6"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6"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2" fillId="19" borderId="0" xfId="3" applyFont="1" applyFill="1" applyBorder="1" applyAlignment="1">
      <alignment horizontal="center" vertical="center" wrapText="1"/>
    </xf>
    <xf numFmtId="0" fontId="76" fillId="20" borderId="0" xfId="0" applyFont="1" applyFill="1" applyBorder="1" applyAlignment="1">
      <alignment vertical="center" wrapText="1"/>
    </xf>
    <xf numFmtId="3" fontId="41"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5" fillId="3" borderId="0" xfId="23" quotePrefix="1" applyNumberFormat="1" applyFont="1" applyFill="1" applyBorder="1" applyAlignment="1">
      <alignment vertical="center" wrapText="1"/>
    </xf>
    <xf numFmtId="3" fontId="50" fillId="22" borderId="0" xfId="0" applyNumberFormat="1" applyFont="1" applyFill="1" applyBorder="1" applyAlignment="1">
      <alignment horizontal="right" vertical="center" wrapText="1" indent="1"/>
    </xf>
    <xf numFmtId="10" fontId="50" fillId="3" borderId="0" xfId="0" applyNumberFormat="1" applyFont="1" applyFill="1" applyBorder="1" applyAlignment="1">
      <alignment horizontal="center" vertical="center"/>
    </xf>
    <xf numFmtId="3" fontId="50" fillId="3" borderId="0" xfId="0" applyNumberFormat="1" applyFont="1" applyFill="1" applyBorder="1" applyAlignment="1">
      <alignment horizontal="right" vertical="center" indent="1"/>
    </xf>
    <xf numFmtId="0" fontId="35" fillId="3" borderId="0" xfId="23" quotePrefix="1" applyNumberFormat="1" applyFont="1" applyFill="1" applyBorder="1" applyAlignment="1">
      <alignment vertical="center"/>
    </xf>
    <xf numFmtId="0" fontId="35"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3" fillId="19" borderId="0" xfId="3" applyFont="1" applyFill="1" applyBorder="1" applyAlignment="1">
      <alignment horizontal="left" vertical="center" wrapText="1"/>
    </xf>
    <xf numFmtId="14" fontId="34" fillId="19" borderId="0" xfId="3" applyNumberFormat="1" applyFont="1" applyFill="1" applyBorder="1" applyAlignment="1">
      <alignment horizontal="right" vertical="center" wrapText="1"/>
    </xf>
    <xf numFmtId="0" fontId="34" fillId="19" borderId="0" xfId="3" applyFont="1" applyFill="1" applyBorder="1" applyAlignment="1">
      <alignment horizontal="left" vertical="center" wrapText="1"/>
    </xf>
    <xf numFmtId="0" fontId="33"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50" fillId="19" borderId="0" xfId="0" applyNumberFormat="1" applyFont="1" applyFill="1" applyBorder="1" applyAlignment="1">
      <alignment horizontal="center" vertical="center"/>
    </xf>
    <xf numFmtId="0" fontId="34" fillId="19" borderId="0" xfId="0" applyFont="1" applyFill="1" applyBorder="1" applyAlignment="1">
      <alignment horizontal="center" vertical="center" wrapText="1"/>
    </xf>
    <xf numFmtId="14" fontId="41" fillId="19" borderId="0" xfId="3" applyNumberFormat="1" applyFont="1" applyFill="1" applyBorder="1" applyAlignment="1">
      <alignment horizontal="center" vertical="center" wrapText="1"/>
    </xf>
    <xf numFmtId="0" fontId="34" fillId="19" borderId="0" xfId="0" applyFont="1" applyFill="1" applyBorder="1" applyAlignment="1">
      <alignment vertical="center" wrapText="1"/>
    </xf>
    <xf numFmtId="0" fontId="54" fillId="3" borderId="0" xfId="22" applyFont="1" applyFill="1" applyBorder="1" applyAlignment="1">
      <alignment horizontal="left" vertical="center" wrapText="1"/>
    </xf>
    <xf numFmtId="3" fontId="54" fillId="3" borderId="0" xfId="22" applyNumberFormat="1" applyFont="1" applyFill="1" applyBorder="1" applyAlignment="1">
      <alignment horizontal="right" vertical="center" indent="1"/>
    </xf>
    <xf numFmtId="10" fontId="54"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2" fillId="19" borderId="0" xfId="0" applyFont="1" applyFill="1" applyBorder="1" applyAlignment="1" applyProtection="1">
      <alignment horizontal="center" vertical="center" wrapText="1" readingOrder="1"/>
      <protection locked="0"/>
    </xf>
    <xf numFmtId="0" fontId="33" fillId="24" borderId="0" xfId="0" applyFont="1" applyFill="1" applyBorder="1" applyAlignment="1" applyProtection="1">
      <alignment vertical="center" wrapText="1" readingOrder="1"/>
      <protection locked="0"/>
    </xf>
    <xf numFmtId="3" fontId="33" fillId="19" borderId="0" xfId="0" applyNumberFormat="1" applyFont="1" applyFill="1" applyBorder="1" applyAlignment="1" applyProtection="1">
      <alignment vertical="center" wrapText="1" readingOrder="1"/>
      <protection locked="0"/>
    </xf>
    <xf numFmtId="0" fontId="33" fillId="25" borderId="0" xfId="0" applyFont="1" applyFill="1" applyBorder="1" applyAlignment="1" applyProtection="1">
      <alignment vertical="center" wrapText="1" readingOrder="1"/>
      <protection locked="0"/>
    </xf>
    <xf numFmtId="3" fontId="33" fillId="20" borderId="0" xfId="0" applyNumberFormat="1" applyFont="1" applyFill="1" applyBorder="1" applyAlignment="1" applyProtection="1">
      <alignment vertical="center" wrapText="1" readingOrder="1"/>
      <protection locked="0"/>
    </xf>
    <xf numFmtId="0" fontId="34" fillId="26" borderId="0" xfId="0" applyFont="1" applyFill="1" applyBorder="1" applyAlignment="1" applyProtection="1">
      <alignment vertical="center" wrapText="1" readingOrder="1"/>
      <protection locked="0"/>
    </xf>
    <xf numFmtId="3" fontId="34" fillId="3" borderId="0" xfId="0" applyNumberFormat="1" applyFont="1" applyFill="1" applyBorder="1" applyAlignment="1" applyProtection="1">
      <alignment vertical="center" wrapText="1" readingOrder="1"/>
      <protection locked="0"/>
    </xf>
    <xf numFmtId="0" fontId="34" fillId="10" borderId="0" xfId="28" applyFont="1" applyFill="1" applyBorder="1" applyAlignment="1">
      <alignment horizontal="center" vertical="center" wrapText="1"/>
    </xf>
    <xf numFmtId="3" fontId="52"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8" fillId="0" borderId="0" xfId="3" applyFont="1" applyFill="1" applyBorder="1" applyAlignment="1"/>
    <xf numFmtId="49" fontId="121" fillId="0" borderId="0" xfId="3" applyNumberFormat="1" applyFont="1" applyFill="1" applyBorder="1" applyAlignment="1">
      <alignment horizontal="right" vertical="center"/>
    </xf>
    <xf numFmtId="3" fontId="52" fillId="4"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horizontal="right" vertical="center"/>
      <protection hidden="1"/>
    </xf>
    <xf numFmtId="0" fontId="52" fillId="3" borderId="0" xfId="0" applyFont="1" applyFill="1" applyAlignment="1">
      <alignment horizontal="left" vertical="center"/>
    </xf>
    <xf numFmtId="3" fontId="90" fillId="3" borderId="0" xfId="0" applyNumberFormat="1" applyFont="1" applyFill="1" applyAlignment="1">
      <alignment vertical="center"/>
    </xf>
    <xf numFmtId="0" fontId="151" fillId="0" borderId="0" xfId="0" applyFont="1"/>
    <xf numFmtId="0" fontId="152" fillId="0" borderId="0" xfId="3" applyFont="1" applyFill="1" applyBorder="1" applyAlignment="1"/>
    <xf numFmtId="0" fontId="153" fillId="0" borderId="0" xfId="3" applyFont="1" applyFill="1" applyBorder="1" applyAlignment="1">
      <alignment horizontal="right" vertical="center"/>
    </xf>
    <xf numFmtId="0" fontId="153" fillId="0" borderId="0" xfId="3" applyFont="1" applyFill="1" applyBorder="1" applyAlignment="1">
      <alignment horizontal="left" vertical="center"/>
    </xf>
    <xf numFmtId="0" fontId="153" fillId="0" borderId="0" xfId="28" applyFont="1" applyFill="1" applyBorder="1" applyAlignment="1">
      <alignment horizontal="left" vertical="center"/>
    </xf>
    <xf numFmtId="0" fontId="157" fillId="0" borderId="0" xfId="28" applyFont="1" applyFill="1" applyBorder="1" applyAlignment="1">
      <alignment horizontal="left" vertical="center"/>
    </xf>
    <xf numFmtId="0" fontId="155" fillId="0" borderId="0" xfId="3" applyFont="1" applyFill="1" applyBorder="1" applyAlignment="1">
      <alignment horizontal="left" vertical="center"/>
    </xf>
    <xf numFmtId="0" fontId="155" fillId="0" borderId="0" xfId="3" applyFont="1" applyFill="1" applyAlignment="1">
      <alignment horizontal="left" vertical="center"/>
    </xf>
    <xf numFmtId="0" fontId="153" fillId="8" borderId="0" xfId="3" applyFont="1" applyFill="1" applyBorder="1" applyAlignment="1">
      <alignment horizontal="left" vertical="center"/>
    </xf>
    <xf numFmtId="0" fontId="155" fillId="0" borderId="0" xfId="0" applyFont="1" applyAlignment="1">
      <alignment horizontal="left" vertical="center"/>
    </xf>
    <xf numFmtId="14" fontId="155" fillId="0" borderId="0" xfId="0" applyNumberFormat="1" applyFont="1" applyAlignment="1">
      <alignment horizontal="right" vertical="center"/>
    </xf>
    <xf numFmtId="0" fontId="155" fillId="0" borderId="0" xfId="0" applyFont="1" applyAlignment="1">
      <alignment horizontal="right" vertical="center"/>
    </xf>
    <xf numFmtId="0" fontId="167" fillId="0" borderId="0" xfId="3" applyFont="1" applyAlignment="1">
      <alignment horizontal="left" vertical="center"/>
    </xf>
    <xf numFmtId="0" fontId="155" fillId="0" borderId="0" xfId="3" applyFont="1" applyAlignment="1">
      <alignment horizontal="left" vertical="center"/>
    </xf>
    <xf numFmtId="0" fontId="153" fillId="0" borderId="0" xfId="0" applyFont="1" applyAlignment="1">
      <alignment horizontal="right" vertical="center" indent="1"/>
    </xf>
    <xf numFmtId="14" fontId="168" fillId="0" borderId="0" xfId="0" applyNumberFormat="1" applyFont="1" applyAlignment="1">
      <alignment horizontal="right" vertical="center"/>
    </xf>
    <xf numFmtId="0" fontId="168" fillId="0" borderId="0" xfId="3" applyFont="1" applyFill="1">
      <alignment vertical="top"/>
    </xf>
    <xf numFmtId="0" fontId="155" fillId="0" borderId="0" xfId="0" applyFont="1" applyAlignment="1">
      <alignment horizontal="left"/>
    </xf>
    <xf numFmtId="0" fontId="154" fillId="0" borderId="0" xfId="0" applyFont="1" applyAlignment="1">
      <alignment horizontal="left" vertical="center"/>
    </xf>
    <xf numFmtId="0" fontId="20" fillId="0" borderId="0" xfId="3" applyFont="1" applyFill="1" applyAlignment="1"/>
    <xf numFmtId="0" fontId="20" fillId="0" borderId="0" xfId="3" applyFont="1" applyFill="1" applyAlignment="1">
      <alignment horizontal="center"/>
    </xf>
    <xf numFmtId="0" fontId="157" fillId="0" borderId="0" xfId="3" applyFont="1" applyFill="1" applyAlignment="1">
      <alignment horizontal="left" vertical="center"/>
    </xf>
    <xf numFmtId="0" fontId="27" fillId="0" borderId="0" xfId="3" applyFont="1" applyFill="1" applyAlignment="1">
      <alignment horizontal="center"/>
    </xf>
    <xf numFmtId="0" fontId="155" fillId="0" borderId="0" xfId="0" applyFont="1" applyFill="1" applyAlignment="1">
      <alignment horizontal="right" vertical="center"/>
    </xf>
    <xf numFmtId="0" fontId="153" fillId="0" borderId="0" xfId="3" applyFont="1" applyAlignment="1">
      <alignment horizontal="left" vertical="center"/>
    </xf>
    <xf numFmtId="0" fontId="153" fillId="0" borderId="0" xfId="3" applyFont="1" applyFill="1" applyAlignment="1">
      <alignment horizontal="left" vertical="center"/>
    </xf>
    <xf numFmtId="0" fontId="168" fillId="0" borderId="0" xfId="3" applyFont="1" applyFill="1" applyBorder="1" applyAlignment="1">
      <alignment horizontal="left" vertical="center"/>
    </xf>
    <xf numFmtId="0" fontId="24" fillId="0" borderId="0" xfId="15" applyFont="1" applyFill="1" applyAlignment="1"/>
    <xf numFmtId="0" fontId="157" fillId="0" borderId="0" xfId="15" applyFont="1" applyFill="1" applyAlignment="1">
      <alignment horizontal="left" vertical="center"/>
    </xf>
    <xf numFmtId="0" fontId="154" fillId="0" borderId="0" xfId="24" applyFont="1"/>
    <xf numFmtId="0" fontId="168" fillId="0" borderId="0" xfId="24" applyFont="1" applyAlignment="1">
      <alignment vertical="center"/>
    </xf>
    <xf numFmtId="0" fontId="89" fillId="0" borderId="0" xfId="24" applyFont="1" applyFill="1" applyAlignment="1">
      <alignment vertical="center"/>
    </xf>
    <xf numFmtId="0" fontId="174" fillId="0" borderId="0" xfId="24" applyFont="1" applyAlignment="1">
      <alignment vertical="center"/>
    </xf>
    <xf numFmtId="0" fontId="155" fillId="0" borderId="0" xfId="0" applyFont="1" applyFill="1" applyAlignment="1">
      <alignment horizontal="left" vertical="center"/>
    </xf>
    <xf numFmtId="0" fontId="168" fillId="0" borderId="0" xfId="0" applyFont="1" applyFill="1" applyAlignment="1">
      <alignment horizontal="left" vertical="center"/>
    </xf>
    <xf numFmtId="0" fontId="155" fillId="0" borderId="0" xfId="0" applyFont="1" applyFill="1" applyAlignment="1">
      <alignment horizontal="left"/>
    </xf>
    <xf numFmtId="0" fontId="168" fillId="0" borderId="0" xfId="0" applyFont="1" applyAlignment="1">
      <alignment horizontal="left" vertical="center"/>
    </xf>
    <xf numFmtId="0" fontId="154" fillId="0" borderId="0" xfId="0" applyFont="1" applyAlignment="1">
      <alignment vertical="center"/>
    </xf>
    <xf numFmtId="0" fontId="155" fillId="0" borderId="0" xfId="27" applyFont="1" applyFill="1" applyAlignment="1" applyProtection="1">
      <alignment horizontal="left"/>
      <protection locked="0"/>
    </xf>
    <xf numFmtId="0" fontId="155" fillId="0" borderId="0" xfId="0" applyFont="1" applyFill="1" applyBorder="1" applyAlignment="1">
      <alignment horizontal="left" vertical="center"/>
    </xf>
    <xf numFmtId="0" fontId="24" fillId="0" borderId="0" xfId="0" applyFont="1" applyFill="1" applyAlignment="1">
      <alignment horizontal="center"/>
    </xf>
    <xf numFmtId="0" fontId="181" fillId="27" borderId="0" xfId="3" applyFont="1" applyFill="1">
      <alignment vertical="top"/>
    </xf>
    <xf numFmtId="0" fontId="34" fillId="27" borderId="0" xfId="3" applyFont="1" applyFill="1">
      <alignment vertical="top"/>
    </xf>
    <xf numFmtId="0" fontId="33" fillId="11" borderId="0" xfId="0" applyFont="1" applyFill="1" applyBorder="1" applyAlignment="1"/>
    <xf numFmtId="0" fontId="33" fillId="11" borderId="0" xfId="3" applyFont="1" applyFill="1" applyAlignment="1">
      <alignment horizontal="left" vertical="center" wrapText="1"/>
    </xf>
    <xf numFmtId="0" fontId="33" fillId="11" borderId="0" xfId="3" applyFont="1" applyFill="1" applyAlignment="1">
      <alignment horizontal="center" vertical="center" wrapText="1"/>
    </xf>
    <xf numFmtId="0" fontId="33" fillId="11" borderId="0" xfId="3" applyFont="1" applyFill="1" applyAlignment="1">
      <alignment horizontal="left" vertical="center" wrapText="1" indent="1"/>
    </xf>
    <xf numFmtId="0" fontId="156" fillId="11" borderId="0" xfId="3" applyFont="1" applyFill="1" applyBorder="1" applyAlignment="1">
      <alignment horizontal="left" vertical="center"/>
    </xf>
    <xf numFmtId="0" fontId="156" fillId="11" borderId="0" xfId="3" applyFont="1" applyFill="1" applyBorder="1" applyAlignment="1">
      <alignment horizontal="center" vertical="center"/>
    </xf>
    <xf numFmtId="0" fontId="156" fillId="11" borderId="0" xfId="3" applyFont="1" applyFill="1" applyBorder="1" applyAlignment="1">
      <alignment horizontal="left" vertical="center" indent="1"/>
    </xf>
    <xf numFmtId="0" fontId="156" fillId="11" borderId="0" xfId="3" applyFont="1" applyFill="1" applyBorder="1" applyAlignment="1">
      <alignment horizontal="center" vertical="center" wrapText="1"/>
    </xf>
    <xf numFmtId="0" fontId="41" fillId="28" borderId="0" xfId="3" applyFont="1" applyFill="1" applyAlignment="1">
      <alignment horizontal="left" vertical="center"/>
    </xf>
    <xf numFmtId="0" fontId="34" fillId="28" borderId="0" xfId="3" applyFont="1" applyFill="1" applyAlignment="1">
      <alignment horizontal="left" vertical="center"/>
    </xf>
    <xf numFmtId="0" fontId="34" fillId="28" borderId="0" xfId="3" applyFont="1" applyFill="1" applyAlignment="1">
      <alignment vertical="center"/>
    </xf>
    <xf numFmtId="3" fontId="33" fillId="28" borderId="0" xfId="3" applyNumberFormat="1" applyFont="1" applyFill="1" applyAlignment="1">
      <alignment horizontal="right" vertical="center"/>
    </xf>
    <xf numFmtId="10" fontId="33" fillId="28" borderId="0" xfId="0" applyNumberFormat="1" applyFont="1" applyFill="1" applyAlignment="1">
      <alignment horizontal="right" vertical="center"/>
    </xf>
    <xf numFmtId="0" fontId="34" fillId="11" borderId="0" xfId="0" applyFont="1" applyFill="1" applyBorder="1" applyAlignment="1">
      <alignment horizontal="center" wrapText="1"/>
    </xf>
    <xf numFmtId="0" fontId="154"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3" fillId="28" borderId="0" xfId="19" applyNumberFormat="1" applyFont="1" applyFill="1" applyBorder="1" applyAlignment="1">
      <alignment horizontal="right" vertical="center"/>
    </xf>
    <xf numFmtId="10" fontId="33" fillId="28" borderId="0" xfId="19" applyNumberFormat="1" applyFont="1" applyFill="1" applyAlignment="1">
      <alignment vertical="center"/>
    </xf>
    <xf numFmtId="0" fontId="33" fillId="11" borderId="0" xfId="0" applyFont="1" applyFill="1" applyBorder="1" applyAlignment="1" applyProtection="1">
      <alignment horizontal="center" vertical="center" wrapText="1"/>
      <protection locked="0"/>
    </xf>
    <xf numFmtId="0" fontId="52" fillId="11" borderId="0" xfId="0" applyFont="1" applyFill="1" applyBorder="1" applyAlignment="1" applyProtection="1">
      <alignment horizontal="center" vertical="center" wrapText="1"/>
      <protection locked="0"/>
    </xf>
    <xf numFmtId="3" fontId="33" fillId="29" borderId="0" xfId="19" applyNumberFormat="1" applyFont="1" applyFill="1" applyBorder="1" applyAlignment="1">
      <alignment horizontal="right" vertical="center" indent="1"/>
    </xf>
    <xf numFmtId="0" fontId="33"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4"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3" fillId="28" borderId="0" xfId="20" applyNumberFormat="1" applyFont="1" applyFill="1" applyBorder="1" applyAlignment="1">
      <alignment horizontal="right" vertical="center" wrapText="1"/>
    </xf>
    <xf numFmtId="4" fontId="34"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99" fillId="7" borderId="0" xfId="24" applyFont="1" applyFill="1" applyAlignment="1">
      <alignment vertical="center"/>
    </xf>
    <xf numFmtId="0" fontId="157" fillId="7" borderId="0" xfId="24" applyFont="1" applyFill="1" applyAlignment="1">
      <alignment vertical="center"/>
    </xf>
    <xf numFmtId="0" fontId="99" fillId="12" borderId="0" xfId="15" applyFont="1" applyFill="1" applyAlignment="1">
      <alignment horizontal="left" vertical="center"/>
    </xf>
    <xf numFmtId="0" fontId="157" fillId="12" borderId="0" xfId="15" applyFont="1" applyFill="1" applyAlignment="1">
      <alignment horizontal="left" vertical="center"/>
    </xf>
    <xf numFmtId="0" fontId="25" fillId="16" borderId="0" xfId="3" applyFont="1" applyFill="1" applyAlignment="1">
      <alignment horizontal="left" vertical="center"/>
    </xf>
    <xf numFmtId="0" fontId="153" fillId="16" borderId="0" xfId="3" applyFont="1" applyFill="1" applyAlignment="1">
      <alignment horizontal="left" vertical="center"/>
    </xf>
    <xf numFmtId="0" fontId="20" fillId="11" borderId="0" xfId="3" applyFont="1" applyFill="1" applyAlignment="1">
      <alignment horizontal="left" vertical="center"/>
    </xf>
    <xf numFmtId="0" fontId="157" fillId="11" borderId="0" xfId="3" applyFont="1" applyFill="1" applyAlignment="1">
      <alignment horizontal="left" vertical="center"/>
    </xf>
    <xf numFmtId="49" fontId="62" fillId="0" borderId="0" xfId="3" applyNumberFormat="1" applyFont="1" applyFill="1" applyBorder="1" applyAlignment="1">
      <alignment horizontal="right"/>
    </xf>
    <xf numFmtId="0" fontId="27" fillId="0" borderId="0" xfId="3" applyFont="1" applyFill="1" applyBorder="1" applyAlignment="1">
      <alignment horizontal="right"/>
    </xf>
    <xf numFmtId="0" fontId="99" fillId="19" borderId="0" xfId="3" applyFont="1" applyFill="1" applyBorder="1" applyAlignment="1">
      <alignment horizontal="left" vertical="center"/>
    </xf>
    <xf numFmtId="0" fontId="28" fillId="19" borderId="0" xfId="3" applyFont="1" applyFill="1" applyBorder="1" applyAlignment="1"/>
    <xf numFmtId="0" fontId="153" fillId="19" borderId="0" xfId="3" applyFont="1" applyFill="1" applyBorder="1" applyAlignment="1">
      <alignment horizontal="left" vertical="center"/>
    </xf>
    <xf numFmtId="0" fontId="20" fillId="8" borderId="0" xfId="3" applyFont="1" applyFill="1" applyBorder="1" applyAlignment="1">
      <alignment horizontal="left" vertical="center"/>
    </xf>
    <xf numFmtId="0" fontId="17" fillId="11" borderId="0" xfId="3" applyFont="1" applyFill="1" applyAlignment="1">
      <alignment horizontal="left" vertical="center"/>
    </xf>
    <xf numFmtId="0" fontId="55" fillId="11" borderId="0" xfId="0" applyFont="1" applyFill="1" applyAlignment="1">
      <alignment vertical="top" wrapText="1"/>
    </xf>
    <xf numFmtId="0" fontId="0" fillId="11" borderId="0" xfId="0" applyFill="1" applyAlignment="1">
      <alignment vertical="center"/>
    </xf>
    <xf numFmtId="0" fontId="130" fillId="11" borderId="0" xfId="0" applyFont="1" applyFill="1" applyAlignment="1">
      <alignment vertical="center"/>
    </xf>
    <xf numFmtId="0" fontId="182" fillId="0" borderId="0" xfId="2" applyFont="1" applyAlignment="1" applyProtection="1"/>
    <xf numFmtId="0" fontId="182" fillId="0" borderId="0" xfId="2" applyFont="1" applyAlignment="1" applyProtection="1">
      <alignment vertical="center"/>
    </xf>
    <xf numFmtId="0" fontId="119" fillId="0" borderId="0" xfId="0" applyFont="1"/>
    <xf numFmtId="0" fontId="183" fillId="0" borderId="0" xfId="0" applyFont="1"/>
    <xf numFmtId="0" fontId="33" fillId="10" borderId="0" xfId="22" applyFont="1" applyFill="1" applyBorder="1" applyAlignment="1">
      <alignment vertical="center" wrapText="1"/>
    </xf>
    <xf numFmtId="0" fontId="33"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38" fillId="10" borderId="0" xfId="0" applyFont="1" applyFill="1" applyAlignment="1">
      <alignment vertical="center"/>
    </xf>
    <xf numFmtId="3" fontId="33" fillId="1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38" fillId="10" borderId="0" xfId="0" applyFont="1" applyFill="1" applyAlignment="1">
      <alignment vertical="center" wrapText="1"/>
    </xf>
    <xf numFmtId="3" fontId="33" fillId="3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6" fillId="10" borderId="0" xfId="0" applyNumberFormat="1" applyFont="1" applyFill="1" applyAlignment="1">
      <alignment vertical="center"/>
    </xf>
    <xf numFmtId="0" fontId="16" fillId="31" borderId="0" xfId="0" applyFont="1" applyFill="1" applyBorder="1" applyAlignment="1">
      <alignment horizontal="center" vertical="center"/>
    </xf>
    <xf numFmtId="0" fontId="12" fillId="0" borderId="0" xfId="0" applyFont="1" applyFill="1" applyBorder="1" applyAlignment="1"/>
    <xf numFmtId="0" fontId="86" fillId="0" borderId="0" xfId="2" applyFont="1" applyFill="1" applyAlignment="1" applyProtection="1">
      <alignment horizontal="left" vertical="center"/>
    </xf>
    <xf numFmtId="0" fontId="19" fillId="0" borderId="0" xfId="2" applyFont="1" applyFill="1" applyAlignment="1" applyProtection="1">
      <alignment horizontal="left" vertical="center"/>
    </xf>
    <xf numFmtId="0" fontId="36" fillId="0" borderId="0" xfId="0" applyFont="1" applyFill="1" applyBorder="1" applyAlignment="1">
      <alignment horizontal="left"/>
    </xf>
    <xf numFmtId="0" fontId="174" fillId="0" borderId="0" xfId="0" applyFont="1" applyFill="1" applyBorder="1"/>
    <xf numFmtId="0" fontId="21" fillId="0" borderId="0" xfId="0" applyFont="1" applyFill="1" applyBorder="1" applyAlignment="1">
      <alignment vertical="center"/>
    </xf>
    <xf numFmtId="0" fontId="23" fillId="0" borderId="0" xfId="3" applyFont="1" applyFill="1" applyBorder="1" applyAlignment="1"/>
    <xf numFmtId="0" fontId="49" fillId="0" borderId="0" xfId="0" applyFont="1" applyFill="1"/>
    <xf numFmtId="0" fontId="12" fillId="0" borderId="0" xfId="0" applyFont="1" applyFill="1" applyBorder="1" applyAlignment="1">
      <alignment horizontal="center"/>
    </xf>
    <xf numFmtId="0" fontId="171" fillId="0" borderId="0" xfId="0" applyFont="1" applyFill="1" applyBorder="1" applyAlignment="1">
      <alignment horizontal="left" vertical="center"/>
    </xf>
    <xf numFmtId="0" fontId="16" fillId="7" borderId="0" xfId="0" applyFont="1" applyFill="1" applyBorder="1" applyAlignment="1">
      <alignment horizontal="center" vertical="center"/>
    </xf>
    <xf numFmtId="0" fontId="16" fillId="12" borderId="0" xfId="0" applyFont="1" applyFill="1" applyBorder="1" applyAlignment="1">
      <alignment horizontal="center" vertical="center"/>
    </xf>
    <xf numFmtId="0" fontId="16" fillId="16" borderId="0" xfId="0" applyFont="1" applyFill="1" applyBorder="1" applyAlignment="1">
      <alignment horizontal="center" vertical="center"/>
    </xf>
    <xf numFmtId="0" fontId="0" fillId="16" borderId="0" xfId="0" applyFill="1"/>
    <xf numFmtId="0" fontId="184" fillId="0" borderId="0" xfId="0" applyFont="1"/>
    <xf numFmtId="0" fontId="185" fillId="0" borderId="0" xfId="0" applyFont="1"/>
    <xf numFmtId="0" fontId="186" fillId="0" borderId="0" xfId="3" applyFont="1" applyFill="1" applyBorder="1" applyAlignment="1"/>
    <xf numFmtId="0" fontId="16" fillId="19" borderId="0" xfId="0" applyFont="1" applyFill="1" applyBorder="1" applyAlignment="1">
      <alignment horizontal="center" vertical="center"/>
    </xf>
    <xf numFmtId="0" fontId="187"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1" fillId="3" borderId="0" xfId="0" applyFont="1" applyFill="1" applyBorder="1" applyAlignment="1">
      <alignment horizontal="center"/>
    </xf>
    <xf numFmtId="0" fontId="13" fillId="3" borderId="0" xfId="0" applyFont="1" applyFill="1" applyBorder="1" applyAlignment="1"/>
    <xf numFmtId="0" fontId="13" fillId="3" borderId="0" xfId="0" applyFont="1" applyFill="1" applyBorder="1"/>
    <xf numFmtId="0" fontId="14" fillId="3" borderId="0" xfId="0" applyFont="1" applyFill="1" applyBorder="1" applyAlignment="1">
      <alignment horizontal="center"/>
    </xf>
    <xf numFmtId="0" fontId="8" fillId="3" borderId="0" xfId="0" applyFont="1" applyFill="1" applyBorder="1" applyAlignment="1">
      <alignment horizontal="center" vertical="top" wrapText="1"/>
    </xf>
    <xf numFmtId="0" fontId="15" fillId="3" borderId="0" xfId="0" applyFont="1" applyFill="1" applyBorder="1" applyAlignment="1">
      <alignment horizontal="center"/>
    </xf>
    <xf numFmtId="0" fontId="13" fillId="3" borderId="0" xfId="0" applyFont="1" applyFill="1" applyBorder="1" applyAlignment="1">
      <alignment horizontal="center" vertical="center" wrapText="1"/>
    </xf>
    <xf numFmtId="0" fontId="0" fillId="3" borderId="0" xfId="0" applyFill="1"/>
    <xf numFmtId="0" fontId="16" fillId="11" borderId="0" xfId="0" applyFont="1" applyFill="1" applyBorder="1" applyAlignment="1">
      <alignment horizontal="center" vertical="center"/>
    </xf>
    <xf numFmtId="0" fontId="16" fillId="33" borderId="0" xfId="0" applyFont="1" applyFill="1" applyBorder="1" applyAlignment="1">
      <alignment horizontal="center" vertical="center"/>
    </xf>
    <xf numFmtId="0" fontId="20" fillId="32" borderId="0" xfId="0" applyFont="1" applyFill="1" applyAlignment="1">
      <alignment horizontal="left" vertical="center"/>
    </xf>
    <xf numFmtId="0" fontId="153" fillId="32" borderId="0" xfId="0" applyFont="1" applyFill="1" applyAlignment="1">
      <alignment horizontal="left" vertical="center"/>
    </xf>
    <xf numFmtId="0" fontId="96" fillId="32" borderId="0" xfId="0" applyFont="1" applyFill="1" applyBorder="1" applyAlignment="1">
      <alignment horizontal="center" vertical="center" wrapText="1"/>
    </xf>
    <xf numFmtId="0" fontId="16" fillId="32" borderId="0" xfId="27" applyFont="1" applyFill="1" applyAlignment="1" applyProtection="1">
      <alignment horizontal="center" vertical="center"/>
    </xf>
    <xf numFmtId="10" fontId="98" fillId="32" borderId="0" xfId="0" applyNumberFormat="1" applyFont="1" applyFill="1" applyBorder="1" applyAlignment="1">
      <alignment vertical="center"/>
    </xf>
    <xf numFmtId="168" fontId="98"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vertical="center"/>
    </xf>
    <xf numFmtId="3" fontId="98" fillId="32" borderId="0" xfId="0" applyNumberFormat="1" applyFont="1" applyFill="1" applyBorder="1" applyAlignment="1">
      <alignment vertical="center"/>
    </xf>
    <xf numFmtId="0" fontId="129" fillId="32" borderId="0" xfId="0" applyFont="1" applyFill="1" applyBorder="1" applyAlignment="1">
      <alignment horizontal="center" vertical="center" wrapText="1"/>
    </xf>
    <xf numFmtId="0" fontId="96" fillId="32" borderId="0" xfId="0" applyFont="1" applyFill="1" applyBorder="1" applyAlignment="1">
      <alignment horizontal="right" vertical="center" wrapText="1" indent="1"/>
    </xf>
    <xf numFmtId="0" fontId="42"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8"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2"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0" fontId="34" fillId="32" borderId="0" xfId="0" applyFont="1" applyFill="1" applyBorder="1" applyAlignment="1">
      <alignment horizontal="center" vertical="center"/>
    </xf>
    <xf numFmtId="0" fontId="154"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0" fontId="119"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6" fillId="32" borderId="0" xfId="0" applyFont="1" applyFill="1" applyBorder="1" applyAlignment="1">
      <alignment horizontal="center" wrapText="1"/>
    </xf>
    <xf numFmtId="0" fontId="169" fillId="32" borderId="0" xfId="0" applyFont="1" applyFill="1" applyBorder="1" applyAlignment="1">
      <alignment horizontal="center" vertical="top" wrapText="1"/>
    </xf>
    <xf numFmtId="0" fontId="138" fillId="35" borderId="0" xfId="0" applyFont="1" applyFill="1" applyAlignment="1">
      <alignment vertical="center" wrapText="1"/>
    </xf>
    <xf numFmtId="3" fontId="119" fillId="35" borderId="0" xfId="1" applyNumberFormat="1" applyFont="1" applyFill="1" applyAlignment="1">
      <alignment horizontal="right" vertical="center"/>
    </xf>
    <xf numFmtId="0" fontId="119" fillId="0" borderId="0" xfId="0" applyFont="1" applyAlignment="1">
      <alignment horizontal="right" vertical="center"/>
    </xf>
    <xf numFmtId="0" fontId="188" fillId="0" borderId="0" xfId="0" applyFont="1"/>
    <xf numFmtId="0" fontId="154"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167" fontId="42" fillId="3" borderId="0" xfId="13" applyNumberFormat="1" applyFont="1" applyFill="1" applyBorder="1" applyAlignment="1">
      <alignment horizontal="center" vertical="center"/>
    </xf>
    <xf numFmtId="167" fontId="42" fillId="3" borderId="0" xfId="12" applyNumberFormat="1" applyFont="1" applyFill="1" applyBorder="1" applyAlignment="1">
      <alignment horizontal="center" vertical="center"/>
    </xf>
    <xf numFmtId="0" fontId="35" fillId="32" borderId="0" xfId="0" applyFont="1" applyFill="1" applyBorder="1" applyAlignment="1">
      <alignment horizontal="center" wrapText="1"/>
    </xf>
    <xf numFmtId="0" fontId="162" fillId="32" borderId="0" xfId="0" applyFont="1" applyFill="1" applyBorder="1" applyAlignment="1">
      <alignment horizontal="center" vertical="top" wrapText="1"/>
    </xf>
    <xf numFmtId="0" fontId="34" fillId="32" borderId="0" xfId="0" applyFont="1" applyFill="1" applyBorder="1"/>
    <xf numFmtId="14" fontId="41" fillId="32" borderId="0" xfId="0" applyNumberFormat="1" applyFont="1" applyFill="1" applyBorder="1" applyAlignment="1">
      <alignment horizontal="center" vertical="center"/>
    </xf>
    <xf numFmtId="14" fontId="34" fillId="32" borderId="0" xfId="0" applyNumberFormat="1" applyFont="1" applyFill="1" applyBorder="1" applyAlignment="1">
      <alignment horizontal="center" vertical="center"/>
    </xf>
    <xf numFmtId="14" fontId="155" fillId="32" borderId="0" xfId="0" applyNumberFormat="1" applyFont="1" applyFill="1" applyBorder="1" applyAlignment="1">
      <alignment horizontal="center" vertical="center"/>
    </xf>
    <xf numFmtId="0" fontId="119" fillId="0" borderId="0" xfId="0" applyFont="1" applyAlignment="1">
      <alignment vertical="top" wrapText="1"/>
    </xf>
    <xf numFmtId="0" fontId="34"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8" fillId="37" borderId="0" xfId="0" applyFont="1" applyFill="1" applyAlignment="1">
      <alignment vertical="center"/>
    </xf>
    <xf numFmtId="0" fontId="153" fillId="37" borderId="0" xfId="0" applyFont="1" applyFill="1" applyAlignment="1">
      <alignment vertical="center"/>
    </xf>
    <xf numFmtId="0" fontId="189" fillId="0" borderId="0" xfId="3" applyFont="1" applyFill="1" applyBorder="1" applyAlignment="1">
      <alignment horizontal="left" vertical="center"/>
    </xf>
    <xf numFmtId="0" fontId="190" fillId="0" borderId="0" xfId="0" applyFont="1" applyAlignment="1">
      <alignment vertical="center"/>
    </xf>
    <xf numFmtId="0" fontId="116" fillId="0" borderId="0" xfId="0" applyFont="1" applyAlignment="1">
      <alignment vertical="center"/>
    </xf>
    <xf numFmtId="0" fontId="116" fillId="0" borderId="0" xfId="0" applyFont="1"/>
    <xf numFmtId="0" fontId="116"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92" fillId="0" borderId="0" xfId="0" applyFont="1"/>
    <xf numFmtId="10" fontId="42" fillId="39" borderId="0" xfId="1" applyNumberFormat="1" applyFont="1" applyFill="1" applyBorder="1" applyAlignment="1" applyProtection="1">
      <alignment horizontal="right" vertical="center" indent="3"/>
      <protection hidden="1"/>
    </xf>
    <xf numFmtId="0" fontId="33" fillId="32" borderId="0" xfId="0" applyFont="1" applyFill="1" applyBorder="1" applyAlignment="1">
      <alignment horizontal="center" vertical="center" wrapText="1"/>
    </xf>
    <xf numFmtId="10" fontId="42" fillId="4" borderId="0" xfId="1" applyNumberFormat="1" applyFont="1" applyFill="1" applyBorder="1" applyAlignment="1" applyProtection="1">
      <alignment horizontal="right" vertical="center" indent="3"/>
      <protection hidden="1"/>
    </xf>
    <xf numFmtId="10" fontId="42" fillId="4" borderId="0" xfId="4" applyNumberFormat="1" applyFont="1" applyFill="1" applyBorder="1" applyAlignment="1" applyProtection="1">
      <alignment horizontal="right" vertical="center" indent="3"/>
      <protection hidden="1"/>
    </xf>
    <xf numFmtId="0" fontId="34" fillId="3" borderId="0" xfId="0" applyFont="1" applyFill="1" applyAlignment="1">
      <alignment horizontal="left"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168" fontId="13" fillId="0" borderId="0" xfId="0" applyNumberFormat="1" applyFont="1" applyFill="1" applyAlignment="1">
      <alignment horizontal="right" vertical="center" indent="1"/>
    </xf>
    <xf numFmtId="3" fontId="35" fillId="0" borderId="0" xfId="0" applyNumberFormat="1" applyFont="1" applyFill="1" applyBorder="1" applyAlignment="1">
      <alignment vertical="center" wrapText="1"/>
    </xf>
    <xf numFmtId="167" fontId="42" fillId="0" borderId="0" xfId="13" applyNumberFormat="1" applyFont="1" applyFill="1" applyBorder="1" applyAlignment="1">
      <alignment horizontal="center" vertical="center"/>
    </xf>
    <xf numFmtId="0" fontId="150" fillId="0" borderId="0" xfId="0" applyFont="1" applyFill="1" applyAlignment="1">
      <alignment horizontal="right" vertical="center"/>
    </xf>
    <xf numFmtId="181" fontId="116"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4" fillId="37" borderId="0" xfId="0" applyFont="1" applyFill="1" applyAlignment="1">
      <alignment horizontal="center" vertical="center"/>
    </xf>
    <xf numFmtId="0" fontId="33" fillId="27" borderId="0" xfId="3" applyFont="1" applyFill="1" applyBorder="1" applyAlignment="1">
      <alignment horizontal="center" vertical="center"/>
    </xf>
    <xf numFmtId="0" fontId="34" fillId="0" borderId="0" xfId="0" applyFont="1" applyFill="1" applyBorder="1" applyAlignment="1">
      <alignment horizontal="center" vertical="center" wrapText="1"/>
    </xf>
    <xf numFmtId="0" fontId="130" fillId="32" borderId="0" xfId="0" applyFont="1" applyFill="1" applyBorder="1" applyAlignment="1">
      <alignment vertical="center"/>
    </xf>
    <xf numFmtId="179" fontId="119" fillId="32" borderId="0" xfId="0" applyNumberFormat="1" applyFont="1" applyFill="1" applyBorder="1" applyAlignment="1">
      <alignment horizontal="center" vertical="center"/>
    </xf>
    <xf numFmtId="179" fontId="119" fillId="32" borderId="0" xfId="0" applyNumberFormat="1" applyFont="1" applyFill="1" applyBorder="1" applyAlignment="1">
      <alignment horizontal="center" vertical="center" wrapText="1"/>
    </xf>
    <xf numFmtId="179" fontId="155" fillId="32" borderId="0" xfId="0" applyNumberFormat="1" applyFont="1" applyFill="1" applyBorder="1" applyAlignment="1">
      <alignment horizontal="center" vertical="center"/>
    </xf>
    <xf numFmtId="0" fontId="130" fillId="3" borderId="0" xfId="0" applyFont="1" applyFill="1" applyBorder="1" applyAlignment="1">
      <alignment vertical="center" wrapText="1"/>
    </xf>
    <xf numFmtId="3" fontId="130" fillId="3" borderId="0" xfId="0" applyNumberFormat="1" applyFont="1" applyFill="1" applyBorder="1" applyAlignment="1">
      <alignment horizontal="right" vertical="center" indent="1"/>
    </xf>
    <xf numFmtId="0" fontId="119" fillId="3" borderId="0" xfId="0" applyFont="1" applyFill="1" applyBorder="1" applyAlignment="1">
      <alignment vertical="center"/>
    </xf>
    <xf numFmtId="0" fontId="130" fillId="3" borderId="0" xfId="0" applyFont="1" applyFill="1" applyBorder="1" applyAlignment="1">
      <alignment horizontal="right" vertical="center" indent="1"/>
    </xf>
    <xf numFmtId="0" fontId="130" fillId="3" borderId="0" xfId="0" applyFont="1" applyFill="1" applyBorder="1" applyAlignment="1">
      <alignment horizontal="left" vertical="center" indent="1"/>
    </xf>
    <xf numFmtId="0" fontId="130" fillId="3" borderId="0" xfId="0" applyFont="1" applyFill="1" applyBorder="1" applyAlignment="1">
      <alignment horizontal="left" vertical="center" wrapText="1" indent="1"/>
    </xf>
    <xf numFmtId="0" fontId="130" fillId="3" borderId="0" xfId="0" applyFont="1" applyFill="1" applyBorder="1" applyAlignment="1">
      <alignment horizontal="left" vertical="center" indent="2"/>
    </xf>
    <xf numFmtId="4" fontId="130" fillId="3" borderId="0" xfId="0" applyNumberFormat="1" applyFont="1" applyFill="1" applyBorder="1" applyAlignment="1">
      <alignment horizontal="right" vertical="center" indent="1"/>
    </xf>
    <xf numFmtId="0" fontId="25" fillId="38" borderId="0" xfId="27" applyFont="1" applyFill="1" applyBorder="1" applyAlignment="1" applyProtection="1">
      <alignment vertical="center"/>
      <protection locked="0"/>
    </xf>
    <xf numFmtId="0" fontId="41" fillId="38" borderId="0" xfId="27" applyFont="1" applyFill="1" applyAlignment="1" applyProtection="1">
      <alignment vertical="center"/>
      <protection locked="0"/>
    </xf>
    <xf numFmtId="0" fontId="122" fillId="0" borderId="0" xfId="0" applyNumberFormat="1" applyFont="1" applyFill="1" applyAlignment="1">
      <alignment vertical="top"/>
    </xf>
    <xf numFmtId="0" fontId="122" fillId="2" borderId="0" xfId="0" applyFont="1" applyFill="1" applyBorder="1" applyAlignment="1">
      <alignment vertical="distributed"/>
    </xf>
    <xf numFmtId="0" fontId="162" fillId="0" borderId="0" xfId="0" applyNumberFormat="1" applyFont="1" applyFill="1" applyBorder="1" applyAlignment="1">
      <alignment vertical="center"/>
    </xf>
    <xf numFmtId="0" fontId="94" fillId="0" borderId="0" xfId="0" applyFont="1" applyAlignment="1">
      <alignment vertical="top"/>
    </xf>
    <xf numFmtId="179" fontId="155" fillId="32" borderId="0" xfId="0" applyNumberFormat="1" applyFont="1" applyFill="1" applyBorder="1" applyAlignment="1">
      <alignment horizontal="center" vertical="center" wrapText="1"/>
    </xf>
    <xf numFmtId="3" fontId="134" fillId="17" borderId="0" xfId="3" applyNumberFormat="1" applyFont="1" applyFill="1" applyBorder="1" applyAlignment="1">
      <alignment horizontal="right" vertical="center"/>
    </xf>
    <xf numFmtId="0" fontId="34" fillId="19" borderId="8" xfId="3" applyFont="1" applyFill="1" applyBorder="1" applyAlignment="1">
      <alignment horizontal="center" vertical="center" wrapText="1"/>
    </xf>
    <xf numFmtId="0" fontId="43" fillId="19" borderId="8" xfId="0" applyFont="1" applyFill="1" applyBorder="1" applyAlignment="1" applyProtection="1">
      <alignment horizontal="center" vertical="center" wrapText="1" readingOrder="1"/>
      <protection locked="0"/>
    </xf>
    <xf numFmtId="0" fontId="34" fillId="19" borderId="8" xfId="0" applyFont="1" applyFill="1" applyBorder="1" applyAlignment="1" applyProtection="1">
      <alignment horizontal="center" vertical="center" wrapText="1" readingOrder="1"/>
      <protection locked="0"/>
    </xf>
    <xf numFmtId="0" fontId="201" fillId="0" borderId="0" xfId="0" applyFont="1" applyAlignment="1">
      <alignment vertical="center"/>
    </xf>
    <xf numFmtId="10" fontId="74" fillId="32" borderId="0" xfId="4" applyNumberFormat="1" applyFont="1" applyFill="1" applyBorder="1" applyAlignment="1">
      <alignment horizontal="right" vertical="center" wrapText="1" indent="3"/>
    </xf>
    <xf numFmtId="0" fontId="130" fillId="0" borderId="0" xfId="0" applyFont="1" applyAlignment="1">
      <alignment vertical="center"/>
    </xf>
    <xf numFmtId="0" fontId="119" fillId="20" borderId="0" xfId="0" applyFont="1" applyFill="1" applyAlignment="1">
      <alignment horizontal="center" vertical="center" wrapText="1"/>
    </xf>
    <xf numFmtId="3" fontId="130" fillId="3" borderId="0" xfId="0" applyNumberFormat="1" applyFont="1" applyFill="1" applyAlignment="1">
      <alignment horizontal="right" vertical="center" indent="1"/>
    </xf>
    <xf numFmtId="14" fontId="130" fillId="3" borderId="0" xfId="0" applyNumberFormat="1" applyFont="1" applyFill="1" applyAlignment="1">
      <alignment horizontal="right" vertical="center" indent="1"/>
    </xf>
    <xf numFmtId="0" fontId="119" fillId="10" borderId="0" xfId="0" applyFont="1" applyFill="1" applyAlignment="1">
      <alignment horizontal="center" vertical="center" wrapText="1"/>
    </xf>
    <xf numFmtId="0" fontId="205"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2" fillId="19" borderId="0" xfId="3" applyFont="1" applyFill="1" applyBorder="1" applyAlignment="1">
      <alignment horizontal="center" vertical="center" wrapText="1"/>
    </xf>
    <xf numFmtId="0" fontId="34" fillId="19" borderId="0" xfId="3" applyFont="1" applyFill="1" applyBorder="1" applyAlignment="1">
      <alignment horizontal="center" vertical="center" wrapText="1"/>
    </xf>
    <xf numFmtId="0" fontId="34" fillId="32" borderId="0" xfId="0" applyFont="1" applyFill="1" applyBorder="1" applyAlignment="1">
      <alignment horizontal="center"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0" fontId="50" fillId="32" borderId="0" xfId="0" applyFont="1" applyFill="1" applyBorder="1" applyAlignment="1">
      <alignment horizontal="center" vertical="center" wrapText="1"/>
    </xf>
    <xf numFmtId="0" fontId="154" fillId="32" borderId="0" xfId="0" applyFont="1" applyFill="1" applyBorder="1" applyAlignment="1">
      <alignment horizontal="center" vertical="top" wrapText="1"/>
    </xf>
    <xf numFmtId="169" fontId="42" fillId="3" borderId="0" xfId="1" applyNumberFormat="1" applyFont="1" applyFill="1" applyBorder="1" applyAlignment="1">
      <alignment horizontal="center" vertical="center" wrapText="1"/>
    </xf>
    <xf numFmtId="10" fontId="42"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0" fillId="3" borderId="0" xfId="24" applyNumberFormat="1" applyFont="1" applyFill="1" applyAlignment="1">
      <alignment horizontal="right" vertical="center" indent="1"/>
    </xf>
    <xf numFmtId="3" fontId="130" fillId="3" borderId="0" xfId="24" applyNumberFormat="1" applyFont="1" applyFill="1" applyAlignment="1">
      <alignment horizontal="right" vertical="center" indent="1"/>
    </xf>
    <xf numFmtId="14" fontId="119" fillId="0" borderId="0" xfId="3" applyNumberFormat="1" applyFont="1" applyFill="1" applyBorder="1" applyAlignment="1">
      <alignment horizontal="center" vertical="center"/>
    </xf>
    <xf numFmtId="0" fontId="34" fillId="0" borderId="0" xfId="0" applyFont="1" applyAlignment="1">
      <alignment horizontal="right" vertical="center" indent="1"/>
    </xf>
    <xf numFmtId="4" fontId="0" fillId="0" borderId="0" xfId="0" applyNumberFormat="1"/>
    <xf numFmtId="0" fontId="155" fillId="16" borderId="6" xfId="3" applyFont="1" applyFill="1" applyBorder="1" applyAlignment="1">
      <alignment horizontal="center" vertical="center"/>
    </xf>
    <xf numFmtId="0" fontId="119" fillId="16" borderId="0" xfId="3" applyFont="1" applyFill="1" applyBorder="1" applyAlignment="1">
      <alignment horizontal="center" vertical="center"/>
    </xf>
    <xf numFmtId="0" fontId="116" fillId="16" borderId="6" xfId="3" applyFont="1" applyFill="1" applyBorder="1" applyAlignment="1">
      <alignment horizontal="center" vertical="center"/>
    </xf>
    <xf numFmtId="0" fontId="155"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30" fillId="37" borderId="0" xfId="0" applyFont="1" applyFill="1" applyAlignment="1">
      <alignment horizontal="center" vertical="center" wrapText="1"/>
    </xf>
    <xf numFmtId="10" fontId="13" fillId="0" borderId="0" xfId="4" applyNumberFormat="1" applyFont="1" applyFill="1" applyAlignment="1">
      <alignment horizontal="right" vertical="center" wrapText="1" indent="1"/>
    </xf>
    <xf numFmtId="0" fontId="42" fillId="0" borderId="0" xfId="0" applyFont="1" applyFill="1" applyAlignment="1">
      <alignment horizontal="left" vertical="center" indent="1"/>
    </xf>
    <xf numFmtId="0" fontId="0" fillId="0" borderId="0" xfId="0" applyAlignment="1"/>
    <xf numFmtId="0" fontId="52" fillId="0" borderId="0" xfId="0" applyFont="1" applyAlignment="1"/>
    <xf numFmtId="0" fontId="41" fillId="12" borderId="0" xfId="3" applyFont="1" applyFill="1" applyBorder="1" applyAlignment="1">
      <alignment horizontal="center" vertical="center"/>
    </xf>
    <xf numFmtId="0" fontId="119" fillId="37" borderId="0" xfId="0" applyFont="1" applyFill="1" applyAlignment="1">
      <alignment horizontal="center" vertical="center" wrapText="1"/>
    </xf>
    <xf numFmtId="14" fontId="4" fillId="0" borderId="0" xfId="0" applyNumberFormat="1" applyFont="1" applyAlignment="1">
      <alignment vertical="center"/>
    </xf>
    <xf numFmtId="0" fontId="34" fillId="0" borderId="0" xfId="3" applyFont="1" applyFill="1" applyAlignment="1">
      <alignment horizontal="left" vertical="center" wrapText="1"/>
    </xf>
    <xf numFmtId="168" fontId="42" fillId="3" borderId="0" xfId="10" applyNumberFormat="1" applyFont="1" applyFill="1" applyAlignment="1">
      <alignment horizontal="right" vertical="center" indent="1"/>
    </xf>
    <xf numFmtId="168" fontId="42" fillId="3" borderId="0" xfId="10" applyNumberFormat="1" applyFont="1" applyFill="1" applyBorder="1" applyAlignment="1">
      <alignment horizontal="right" vertical="center" indent="1"/>
    </xf>
    <xf numFmtId="178" fontId="42"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2" fillId="0" borderId="0" xfId="0" applyFont="1" applyFill="1" applyBorder="1" applyAlignment="1">
      <alignment vertical="center" wrapText="1"/>
    </xf>
    <xf numFmtId="0" fontId="214" fillId="0" borderId="0" xfId="2" applyFont="1" applyFill="1" applyAlignment="1" applyProtection="1">
      <alignment horizontal="left" vertical="center"/>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4" fillId="0" borderId="0" xfId="0" applyFont="1" applyFill="1" applyBorder="1" applyAlignment="1">
      <alignment horizontal="left" vertical="center"/>
    </xf>
    <xf numFmtId="0" fontId="216" fillId="0" borderId="0" xfId="0" applyFont="1" applyFill="1" applyAlignment="1">
      <alignment horizontal="left" vertical="center"/>
    </xf>
    <xf numFmtId="3" fontId="162" fillId="0" borderId="0" xfId="0" applyNumberFormat="1" applyFont="1" applyFill="1" applyBorder="1" applyAlignment="1">
      <alignment vertical="center" wrapText="1"/>
    </xf>
    <xf numFmtId="0" fontId="5" fillId="0" borderId="0" xfId="24" applyAlignment="1"/>
    <xf numFmtId="0" fontId="137" fillId="0" borderId="0" xfId="0" applyFont="1" applyAlignment="1">
      <alignment vertical="center"/>
    </xf>
    <xf numFmtId="0" fontId="42" fillId="7" borderId="0" xfId="3" applyFont="1" applyFill="1" applyBorder="1" applyAlignment="1">
      <alignment horizontal="center" vertical="center" wrapText="1"/>
    </xf>
    <xf numFmtId="14" fontId="41" fillId="7" borderId="0" xfId="3" applyNumberFormat="1" applyFont="1" applyFill="1" applyBorder="1" applyAlignment="1" applyProtection="1">
      <alignment horizontal="center" vertical="center" wrapText="1"/>
      <protection hidden="1"/>
    </xf>
    <xf numFmtId="0" fontId="34" fillId="7" borderId="0" xfId="3" applyFont="1" applyFill="1" applyBorder="1" applyAlignment="1">
      <alignment horizontal="center" vertical="center" wrapText="1"/>
    </xf>
    <xf numFmtId="0" fontId="96"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2" fillId="0" borderId="0" xfId="24" applyFont="1" applyFill="1" applyAlignment="1">
      <alignment horizontal="center" vertical="center" wrapText="1"/>
    </xf>
    <xf numFmtId="0" fontId="112" fillId="0" borderId="0" xfId="24" applyFont="1" applyFill="1" applyAlignment="1">
      <alignment vertical="center"/>
    </xf>
    <xf numFmtId="0" fontId="112" fillId="0" borderId="0" xfId="24" applyFont="1" applyFill="1" applyAlignment="1">
      <alignment horizontal="center" vertical="center"/>
    </xf>
    <xf numFmtId="3" fontId="112" fillId="0" borderId="0" xfId="24" applyNumberFormat="1" applyFont="1" applyFill="1" applyAlignment="1">
      <alignment vertical="center"/>
    </xf>
    <xf numFmtId="0" fontId="31" fillId="0" borderId="0" xfId="3" applyFont="1" applyFill="1" applyBorder="1" applyAlignment="1">
      <alignment horizontal="left" vertical="center"/>
    </xf>
    <xf numFmtId="10" fontId="52"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2" fillId="0" borderId="0" xfId="0" applyFont="1" applyFill="1" applyAlignment="1">
      <alignment vertical="center"/>
    </xf>
    <xf numFmtId="0" fontId="112" fillId="0" borderId="0" xfId="0" applyFont="1" applyAlignment="1">
      <alignment vertical="center"/>
    </xf>
    <xf numFmtId="0" fontId="71" fillId="0" borderId="0" xfId="0" applyFont="1" applyAlignment="1">
      <alignment vertical="center"/>
    </xf>
    <xf numFmtId="0" fontId="52" fillId="3" borderId="0" xfId="34" applyFont="1" applyFill="1" applyBorder="1" applyAlignment="1" applyProtection="1">
      <alignment vertical="center"/>
      <protection hidden="1"/>
    </xf>
    <xf numFmtId="172" fontId="52"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2"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28" fillId="3" borderId="0" xfId="26" applyFont="1" applyFill="1" applyBorder="1" applyAlignment="1">
      <alignment vertical="center" wrapText="1"/>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0" fontId="112"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2" fillId="3" borderId="0" xfId="34" applyFont="1" applyFill="1" applyBorder="1" applyAlignment="1" applyProtection="1">
      <alignment vertical="center" wrapText="1"/>
      <protection hidden="1"/>
    </xf>
    <xf numFmtId="0" fontId="42" fillId="7" borderId="0" xfId="34" applyFont="1" applyFill="1" applyBorder="1" applyAlignment="1">
      <alignment horizontal="center" vertical="center" wrapText="1"/>
    </xf>
    <xf numFmtId="0" fontId="42" fillId="7" borderId="0" xfId="34" applyFont="1" applyFill="1" applyBorder="1" applyAlignment="1" applyProtection="1">
      <alignment horizontal="center" vertical="center" wrapText="1"/>
      <protection hidden="1"/>
    </xf>
    <xf numFmtId="0" fontId="18"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34" fillId="3" borderId="0" xfId="0" applyFont="1" applyFill="1" applyBorder="1" applyAlignment="1">
      <alignment vertical="center" wrapText="1"/>
    </xf>
    <xf numFmtId="0" fontId="33" fillId="7" borderId="0" xfId="3" applyFont="1" applyFill="1" applyBorder="1" applyAlignment="1">
      <alignment vertical="center" wrapText="1"/>
    </xf>
    <xf numFmtId="3" fontId="33" fillId="7" borderId="0" xfId="3" applyNumberFormat="1" applyFont="1" applyFill="1" applyBorder="1" applyAlignment="1">
      <alignment vertical="center" wrapText="1"/>
    </xf>
    <xf numFmtId="10" fontId="33" fillId="7" borderId="0" xfId="4" applyNumberFormat="1" applyFont="1" applyFill="1" applyBorder="1" applyAlignment="1">
      <alignment vertical="center" wrapText="1"/>
    </xf>
    <xf numFmtId="0" fontId="0" fillId="0" borderId="0" xfId="0" applyNumberFormat="1" applyAlignment="1">
      <alignment vertical="center"/>
    </xf>
    <xf numFmtId="0" fontId="92" fillId="4" borderId="0" xfId="0" applyFont="1" applyFill="1" applyBorder="1" applyAlignment="1">
      <alignment horizontal="left" vertical="center" indent="1"/>
    </xf>
    <xf numFmtId="49" fontId="50" fillId="0" borderId="0" xfId="3" quotePrefix="1" applyNumberFormat="1" applyFont="1" applyAlignment="1">
      <alignment vertical="top"/>
    </xf>
    <xf numFmtId="49" fontId="154" fillId="0" borderId="0" xfId="33" quotePrefix="1" applyNumberFormat="1" applyFont="1"/>
    <xf numFmtId="0" fontId="33" fillId="32" borderId="0" xfId="0" applyFont="1" applyFill="1" applyAlignment="1">
      <alignment horizontal="left" vertical="center" wrapText="1"/>
    </xf>
    <xf numFmtId="0" fontId="33" fillId="32" borderId="0" xfId="0" applyFont="1" applyFill="1" applyAlignment="1">
      <alignment horizontal="center" vertical="center" wrapText="1"/>
    </xf>
    <xf numFmtId="0" fontId="90" fillId="0" borderId="0" xfId="0" applyFont="1" applyAlignment="1">
      <alignment horizontal="left" vertical="top"/>
    </xf>
    <xf numFmtId="0" fontId="79" fillId="0" borderId="0" xfId="0" applyFont="1" applyAlignment="1">
      <alignment horizontal="left" vertical="top"/>
    </xf>
    <xf numFmtId="14" fontId="138" fillId="7" borderId="0" xfId="33" applyNumberFormat="1" applyFont="1" applyFill="1" applyAlignment="1">
      <alignment horizontal="center" vertical="center" wrapText="1"/>
    </xf>
    <xf numFmtId="166" fontId="43" fillId="5" borderId="0" xfId="16" applyNumberFormat="1" applyFont="1" applyFill="1" applyBorder="1" applyAlignment="1">
      <alignment horizontal="center" vertical="center"/>
    </xf>
    <xf numFmtId="166" fontId="43" fillId="15" borderId="0" xfId="16" applyNumberFormat="1" applyFont="1" applyFill="1" applyBorder="1" applyAlignment="1">
      <alignment horizontal="center" vertical="center"/>
    </xf>
    <xf numFmtId="166" fontId="40" fillId="13" borderId="0" xfId="16" applyNumberFormat="1" applyFont="1" applyFill="1" applyBorder="1" applyAlignment="1">
      <alignment horizontal="center" vertical="center"/>
    </xf>
    <xf numFmtId="0" fontId="36"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6" fillId="4" borderId="7" xfId="4" applyNumberFormat="1" applyFont="1" applyFill="1" applyBorder="1" applyAlignment="1">
      <alignment horizontal="right" vertical="center"/>
    </xf>
    <xf numFmtId="0" fontId="13" fillId="16" borderId="0" xfId="3" applyFont="1" applyFill="1" applyAlignment="1">
      <alignment horizontal="center"/>
    </xf>
    <xf numFmtId="0" fontId="229" fillId="16" borderId="0" xfId="3" applyFont="1" applyFill="1" applyAlignment="1">
      <alignment horizontal="center"/>
    </xf>
    <xf numFmtId="0" fontId="16" fillId="0" borderId="0" xfId="0" applyFont="1" applyFill="1" applyBorder="1" applyAlignment="1">
      <alignment horizontal="center" vertical="center" wrapText="1"/>
    </xf>
    <xf numFmtId="0" fontId="41" fillId="0" borderId="0" xfId="0" applyFont="1" applyFill="1" applyAlignment="1">
      <alignment horizontal="center" vertical="center"/>
    </xf>
    <xf numFmtId="0" fontId="42" fillId="3" borderId="0" xfId="0" applyFont="1" applyFill="1" applyAlignment="1">
      <alignment horizontal="left" vertical="center" wrapText="1"/>
    </xf>
    <xf numFmtId="0" fontId="42" fillId="0" borderId="0" xfId="0" applyFont="1" applyFill="1" applyAlignment="1">
      <alignment horizontal="left" vertical="center" wrapText="1"/>
    </xf>
    <xf numFmtId="0" fontId="232" fillId="0" borderId="0" xfId="0" applyFont="1" applyAlignment="1">
      <alignment vertical="center"/>
    </xf>
    <xf numFmtId="0" fontId="42" fillId="38" borderId="0" xfId="0" applyFont="1" applyFill="1" applyAlignment="1">
      <alignment horizontal="left" vertical="center" wrapText="1"/>
    </xf>
    <xf numFmtId="3" fontId="89" fillId="38" borderId="0" xfId="0" applyNumberFormat="1" applyFont="1" applyFill="1" applyAlignment="1">
      <alignment vertical="center"/>
    </xf>
    <xf numFmtId="3" fontId="71" fillId="38" borderId="0" xfId="0" applyNumberFormat="1" applyFont="1" applyFill="1" applyAlignment="1">
      <alignment vertical="center"/>
    </xf>
    <xf numFmtId="171" fontId="42" fillId="38" borderId="0" xfId="0" applyNumberFormat="1" applyFont="1" applyFill="1" applyAlignment="1">
      <alignment horizontal="left" vertical="center" wrapText="1"/>
    </xf>
    <xf numFmtId="0" fontId="54" fillId="32" borderId="0" xfId="0" applyFont="1" applyFill="1" applyAlignment="1">
      <alignment horizontal="center" vertical="center" wrapText="1"/>
    </xf>
    <xf numFmtId="0" fontId="41" fillId="42" borderId="0" xfId="0" applyFont="1" applyFill="1" applyBorder="1" applyAlignment="1">
      <alignment horizontal="left" vertical="center" wrapText="1"/>
    </xf>
    <xf numFmtId="3" fontId="71" fillId="33" borderId="0" xfId="0" applyNumberFormat="1" applyFont="1" applyFill="1" applyAlignment="1">
      <alignment vertical="center"/>
    </xf>
    <xf numFmtId="10" fontId="89" fillId="38" borderId="0" xfId="0" applyNumberFormat="1" applyFont="1" applyFill="1" applyAlignment="1">
      <alignment vertical="center"/>
    </xf>
    <xf numFmtId="3" fontId="89" fillId="3" borderId="0" xfId="0" applyNumberFormat="1" applyFont="1" applyFill="1" applyAlignment="1">
      <alignment vertical="center"/>
    </xf>
    <xf numFmtId="3" fontId="71" fillId="3" borderId="0" xfId="0" applyNumberFormat="1" applyFont="1" applyFill="1" applyAlignment="1">
      <alignment vertical="center"/>
    </xf>
    <xf numFmtId="10" fontId="89" fillId="3" borderId="0" xfId="0" applyNumberFormat="1" applyFont="1" applyFill="1" applyAlignment="1">
      <alignment vertical="center"/>
    </xf>
    <xf numFmtId="0" fontId="52" fillId="0" borderId="0" xfId="0" applyFont="1" applyFill="1" applyBorder="1" applyAlignment="1">
      <alignment vertical="center" wrapText="1"/>
    </xf>
    <xf numFmtId="10" fontId="34" fillId="0" borderId="0" xfId="4" applyNumberFormat="1" applyFont="1" applyFill="1" applyBorder="1" applyAlignment="1" applyProtection="1">
      <alignment horizontal="center" vertical="center"/>
    </xf>
    <xf numFmtId="14" fontId="34" fillId="0" borderId="0" xfId="4" applyNumberFormat="1" applyFont="1" applyFill="1" applyBorder="1" applyAlignment="1" applyProtection="1">
      <alignment horizontal="right" vertical="center"/>
      <protection locked="0"/>
    </xf>
    <xf numFmtId="0" fontId="52" fillId="0" borderId="0" xfId="0" applyFont="1" applyFill="1" applyAlignment="1">
      <alignment vertical="center" wrapText="1"/>
    </xf>
    <xf numFmtId="3" fontId="41" fillId="33" borderId="0" xfId="0" applyNumberFormat="1" applyFont="1" applyFill="1" applyBorder="1" applyAlignment="1">
      <alignment horizontal="right" vertical="center" indent="2"/>
    </xf>
    <xf numFmtId="0" fontId="41" fillId="33" borderId="0" xfId="0" applyFont="1" applyFill="1" applyBorder="1" applyAlignment="1">
      <alignment horizontal="left" vertical="center"/>
    </xf>
    <xf numFmtId="3" fontId="41" fillId="33" borderId="0" xfId="11"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1"/>
    </xf>
    <xf numFmtId="3" fontId="41" fillId="33" borderId="0" xfId="11" applyNumberFormat="1" applyFont="1" applyFill="1" applyBorder="1" applyAlignment="1">
      <alignment horizontal="left" vertical="center" indent="2"/>
    </xf>
    <xf numFmtId="3" fontId="41" fillId="33" borderId="0" xfId="11" applyNumberFormat="1" applyFont="1" applyFill="1" applyBorder="1" applyAlignment="1">
      <alignment horizontal="right" vertical="center" indent="1"/>
    </xf>
    <xf numFmtId="0" fontId="76" fillId="33" borderId="0" xfId="0" applyFont="1" applyFill="1" applyBorder="1" applyAlignment="1">
      <alignment vertical="center" wrapText="1"/>
    </xf>
    <xf numFmtId="3" fontId="33" fillId="33" borderId="0" xfId="9" applyNumberFormat="1" applyFont="1" applyFill="1" applyBorder="1" applyAlignment="1" applyProtection="1">
      <alignment horizontal="right" vertical="center"/>
    </xf>
    <xf numFmtId="9" fontId="33" fillId="33" borderId="0" xfId="9" applyNumberFormat="1" applyFont="1" applyFill="1" applyBorder="1" applyAlignment="1" applyProtection="1">
      <alignment vertical="center"/>
    </xf>
    <xf numFmtId="0" fontId="54" fillId="3" borderId="0" xfId="0" applyFont="1" applyFill="1" applyBorder="1" applyAlignment="1" applyProtection="1">
      <alignment vertical="center" wrapText="1"/>
      <protection locked="0"/>
    </xf>
    <xf numFmtId="0" fontId="54" fillId="3" borderId="0" xfId="0" applyFont="1" applyFill="1" applyAlignment="1" applyProtection="1">
      <alignment vertical="center" wrapText="1"/>
      <protection locked="0"/>
    </xf>
    <xf numFmtId="0" fontId="54" fillId="3" borderId="0" xfId="0" applyFont="1" applyFill="1" applyAlignment="1">
      <alignment horizontal="left" vertical="center" wrapText="1"/>
    </xf>
    <xf numFmtId="167" fontId="54" fillId="3" borderId="0" xfId="14" applyNumberFormat="1" applyFont="1" applyFill="1" applyBorder="1" applyAlignment="1" applyProtection="1">
      <alignment horizontal="center" vertical="center"/>
    </xf>
    <xf numFmtId="0" fontId="54" fillId="32" borderId="0" xfId="0" applyFont="1" applyFill="1" applyAlignment="1">
      <alignment horizontal="center" vertical="center" wrapText="1"/>
    </xf>
    <xf numFmtId="0" fontId="0" fillId="0" borderId="0" xfId="0" applyAlignment="1">
      <alignment vertical="top" wrapText="1"/>
    </xf>
    <xf numFmtId="0" fontId="35" fillId="0" borderId="0" xfId="0" applyFont="1" applyFill="1" applyAlignment="1">
      <alignment vertical="top"/>
    </xf>
    <xf numFmtId="0" fontId="162" fillId="0" borderId="0" xfId="0" applyFont="1" applyFill="1" applyAlignment="1">
      <alignment vertical="top"/>
    </xf>
    <xf numFmtId="0" fontId="163" fillId="0" borderId="0" xfId="0" applyFont="1" applyFill="1" applyAlignment="1">
      <alignment vertical="top"/>
    </xf>
    <xf numFmtId="0" fontId="163" fillId="0" borderId="0" xfId="0" applyFont="1" applyAlignment="1">
      <alignment vertical="top"/>
    </xf>
    <xf numFmtId="0" fontId="122" fillId="0" borderId="0" xfId="0" applyNumberFormat="1" applyFont="1" applyFill="1" applyAlignment="1">
      <alignment vertical="center"/>
    </xf>
    <xf numFmtId="0" fontId="219" fillId="0" borderId="0" xfId="0" applyFont="1" applyFill="1" applyAlignment="1" applyProtection="1">
      <alignment vertical="center"/>
      <protection locked="0"/>
    </xf>
    <xf numFmtId="3" fontId="112" fillId="3" borderId="0" xfId="0" applyNumberFormat="1" applyFont="1" applyFill="1" applyAlignment="1">
      <alignment vertical="center"/>
    </xf>
    <xf numFmtId="3" fontId="98" fillId="3" borderId="0" xfId="0" applyNumberFormat="1" applyFont="1" applyFill="1" applyAlignment="1">
      <alignment vertical="center"/>
    </xf>
    <xf numFmtId="10" fontId="112" fillId="3" borderId="0" xfId="0" applyNumberFormat="1" applyFont="1" applyFill="1" applyAlignment="1">
      <alignment vertical="center"/>
    </xf>
    <xf numFmtId="3" fontId="98" fillId="33" borderId="0" xfId="0" applyNumberFormat="1" applyFont="1" applyFill="1" applyAlignment="1">
      <alignment vertical="center"/>
    </xf>
    <xf numFmtId="10" fontId="112" fillId="3" borderId="0" xfId="0" applyNumberFormat="1" applyFont="1" applyFill="1" applyAlignment="1">
      <alignment horizontal="right" vertical="center"/>
    </xf>
    <xf numFmtId="167" fontId="0" fillId="0" borderId="0" xfId="0" applyNumberFormat="1"/>
    <xf numFmtId="14" fontId="0" fillId="0" borderId="0" xfId="0" applyNumberFormat="1"/>
    <xf numFmtId="10" fontId="36" fillId="4" borderId="7" xfId="4" quotePrefix="1" applyNumberFormat="1" applyFont="1" applyFill="1" applyBorder="1" applyAlignment="1">
      <alignment horizontal="righ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4" fillId="3" borderId="0" xfId="23" quotePrefix="1" applyNumberFormat="1" applyFont="1" applyFill="1" applyBorder="1" applyAlignment="1" applyProtection="1">
      <alignment horizontal="right" vertical="center"/>
      <protection hidden="1"/>
    </xf>
    <xf numFmtId="0" fontId="0" fillId="10" borderId="0" xfId="0" applyFill="1"/>
    <xf numFmtId="0" fontId="89"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6" fillId="0" borderId="0" xfId="0" applyFont="1" applyAlignment="1">
      <alignment vertical="top" wrapText="1"/>
    </xf>
    <xf numFmtId="14" fontId="41" fillId="10" borderId="0" xfId="28" applyNumberFormat="1" applyFont="1" applyFill="1" applyBorder="1" applyAlignment="1" applyProtection="1">
      <alignment horizontal="center" vertical="center" wrapText="1"/>
      <protection hidden="1"/>
    </xf>
    <xf numFmtId="10" fontId="98" fillId="33" borderId="0" xfId="0" applyNumberFormat="1" applyFont="1" applyFill="1" applyAlignment="1">
      <alignment vertical="center"/>
    </xf>
    <xf numFmtId="10" fontId="71" fillId="33" borderId="0" xfId="0" applyNumberFormat="1" applyFont="1" applyFill="1" applyAlignment="1">
      <alignment vertical="center"/>
    </xf>
    <xf numFmtId="0" fontId="34" fillId="10" borderId="0" xfId="28" applyFont="1" applyFill="1" applyBorder="1" applyAlignment="1">
      <alignment horizontal="center" vertical="center" wrapText="1"/>
    </xf>
    <xf numFmtId="0" fontId="157" fillId="0" borderId="0" xfId="3" applyFont="1" applyFill="1" applyBorder="1" applyAlignment="1">
      <alignment horizontal="right" vertical="center"/>
    </xf>
    <xf numFmtId="9" fontId="90" fillId="0" borderId="0" xfId="0" applyNumberFormat="1" applyFont="1" applyFill="1" applyAlignment="1">
      <alignment vertical="center"/>
    </xf>
    <xf numFmtId="10" fontId="90" fillId="0" borderId="0" xfId="0" applyNumberFormat="1" applyFont="1" applyFill="1" applyAlignment="1">
      <alignment vertical="center"/>
    </xf>
    <xf numFmtId="0" fontId="166"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4" fillId="0" borderId="0" xfId="0" quotePrefix="1" applyNumberFormat="1" applyFont="1" applyFill="1" applyBorder="1" applyAlignment="1">
      <alignment horizontal="left" vertical="top"/>
    </xf>
    <xf numFmtId="178" fontId="42" fillId="3" borderId="0" xfId="4" applyNumberFormat="1" applyFont="1" applyFill="1" applyBorder="1" applyAlignment="1">
      <alignment horizontal="center" vertical="center" wrapText="1"/>
    </xf>
    <xf numFmtId="0" fontId="33" fillId="0" borderId="0" xfId="0" applyFont="1" applyFill="1" applyAlignment="1">
      <alignment vertical="center" wrapText="1"/>
    </xf>
    <xf numFmtId="14" fontId="41" fillId="19" borderId="8" xfId="3" applyNumberFormat="1" applyFont="1" applyFill="1" applyBorder="1" applyAlignment="1" applyProtection="1">
      <alignment horizontal="center" vertical="center" wrapText="1"/>
      <protection hidden="1"/>
    </xf>
    <xf numFmtId="0" fontId="41" fillId="12" borderId="0" xfId="3" applyFont="1" applyFill="1" applyBorder="1" applyAlignment="1">
      <alignment horizontal="center" vertical="center" wrapText="1"/>
    </xf>
    <xf numFmtId="0" fontId="41" fillId="12" borderId="0" xfId="3" applyFont="1" applyFill="1" applyBorder="1" applyAlignment="1">
      <alignment vertical="center" wrapText="1"/>
    </xf>
    <xf numFmtId="0" fontId="244" fillId="0" borderId="0" xfId="3" applyFont="1" applyFill="1" applyBorder="1" applyAlignment="1">
      <alignment horizontal="left" vertical="center"/>
    </xf>
    <xf numFmtId="0" fontId="245" fillId="0" borderId="0" xfId="0" applyFont="1" applyAlignment="1">
      <alignment horizontal="left" vertical="center"/>
    </xf>
    <xf numFmtId="174" fontId="90" fillId="3" borderId="0" xfId="21" applyNumberFormat="1" applyFont="1" applyFill="1" applyAlignment="1">
      <alignment horizontal="right" vertical="center"/>
    </xf>
    <xf numFmtId="175" fontId="90" fillId="3" borderId="0" xfId="0" applyNumberFormat="1" applyFont="1" applyFill="1" applyBorder="1" applyAlignment="1">
      <alignment horizontal="right" vertical="center"/>
    </xf>
    <xf numFmtId="0" fontId="34" fillId="32" borderId="0" xfId="0" applyFont="1" applyFill="1" applyBorder="1" applyAlignment="1">
      <alignment horizontal="center" vertical="center" wrapText="1"/>
    </xf>
    <xf numFmtId="0" fontId="41" fillId="33" borderId="0" xfId="27" applyFont="1" applyFill="1" applyBorder="1" applyAlignment="1" applyProtection="1">
      <alignment horizontal="left" vertical="center" wrapText="1"/>
    </xf>
    <xf numFmtId="168" fontId="41" fillId="33" borderId="0" xfId="8" applyNumberFormat="1" applyFont="1" applyFill="1" applyBorder="1" applyAlignment="1" applyProtection="1">
      <alignment horizontal="right" vertical="center" wrapText="1"/>
    </xf>
    <xf numFmtId="10" fontId="41" fillId="33" borderId="0" xfId="4" applyNumberFormat="1" applyFont="1" applyFill="1" applyBorder="1" applyAlignment="1" applyProtection="1">
      <alignment horizontal="right" vertical="center" wrapText="1"/>
    </xf>
    <xf numFmtId="3" fontId="41" fillId="33" borderId="0" xfId="27" applyNumberFormat="1" applyFont="1" applyFill="1" applyBorder="1" applyAlignment="1" applyProtection="1">
      <alignment vertical="center"/>
    </xf>
    <xf numFmtId="3"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vertical="center"/>
    </xf>
    <xf numFmtId="0" fontId="119" fillId="33" borderId="0" xfId="0" applyFont="1" applyFill="1" applyBorder="1" applyAlignment="1">
      <alignment vertical="center"/>
    </xf>
    <xf numFmtId="3" fontId="119" fillId="33" borderId="0" xfId="0" applyNumberFormat="1" applyFont="1" applyFill="1" applyBorder="1" applyAlignment="1">
      <alignment horizontal="right" vertical="center" indent="1"/>
    </xf>
    <xf numFmtId="0" fontId="16" fillId="33" borderId="0" xfId="0" applyFont="1" applyFill="1" applyAlignment="1" applyProtection="1">
      <alignment vertical="center" wrapText="1"/>
      <protection locked="0"/>
    </xf>
    <xf numFmtId="3" fontId="116" fillId="33" borderId="0" xfId="0" applyNumberFormat="1" applyFont="1" applyFill="1" applyBorder="1" applyAlignment="1">
      <alignment horizontal="right" vertical="center" indent="1"/>
    </xf>
    <xf numFmtId="3" fontId="138" fillId="33" borderId="0" xfId="9" applyNumberFormat="1" applyFont="1" applyFill="1" applyBorder="1" applyAlignment="1" applyProtection="1">
      <alignment horizontal="right" vertical="center"/>
    </xf>
    <xf numFmtId="0" fontId="41" fillId="33" borderId="0" xfId="0" applyFont="1" applyFill="1" applyBorder="1" applyAlignment="1">
      <alignment horizontal="center" vertical="center" wrapText="1"/>
    </xf>
    <xf numFmtId="0" fontId="149" fillId="4" borderId="0" xfId="0" applyFont="1" applyFill="1" applyBorder="1" applyAlignment="1">
      <alignment horizontal="center" vertical="center"/>
    </xf>
    <xf numFmtId="175" fontId="149" fillId="4" borderId="0" xfId="0" applyNumberFormat="1" applyFont="1" applyFill="1" applyBorder="1" applyAlignment="1" applyProtection="1">
      <alignment horizontal="right" vertical="center"/>
    </xf>
    <xf numFmtId="3" fontId="137" fillId="0" borderId="0" xfId="0" applyNumberFormat="1" applyFont="1" applyAlignment="1">
      <alignment vertical="center"/>
    </xf>
    <xf numFmtId="10" fontId="246" fillId="18" borderId="0" xfId="3" applyNumberFormat="1" applyFont="1" applyFill="1" applyBorder="1" applyAlignment="1">
      <alignment horizontal="center" vertical="center"/>
    </xf>
    <xf numFmtId="10" fontId="40" fillId="17" borderId="0" xfId="3" applyNumberFormat="1" applyFont="1" applyFill="1" applyBorder="1" applyAlignment="1">
      <alignment horizontal="center" vertical="center"/>
    </xf>
    <xf numFmtId="0" fontId="0" fillId="0" borderId="0" xfId="0" applyFont="1" applyAlignment="1">
      <alignment vertical="center"/>
    </xf>
    <xf numFmtId="0" fontId="52" fillId="0" borderId="0" xfId="0" applyFont="1" applyAlignment="1">
      <alignment horizontal="right"/>
    </xf>
    <xf numFmtId="0" fontId="0" fillId="0" borderId="0" xfId="0" applyAlignment="1"/>
    <xf numFmtId="3" fontId="89" fillId="0" borderId="0" xfId="0" applyNumberFormat="1" applyFont="1" applyAlignment="1">
      <alignment vertical="center"/>
    </xf>
    <xf numFmtId="3" fontId="58" fillId="0" borderId="0" xfId="9" applyNumberFormat="1" applyFont="1" applyFill="1" applyBorder="1" applyAlignment="1" applyProtection="1">
      <alignment vertical="center"/>
    </xf>
    <xf numFmtId="10" fontId="58" fillId="0" borderId="0" xfId="9" applyNumberFormat="1" applyFont="1" applyFill="1" applyBorder="1" applyAlignment="1" applyProtection="1">
      <alignment vertical="center"/>
    </xf>
    <xf numFmtId="10" fontId="34" fillId="43" borderId="0" xfId="9" applyNumberFormat="1" applyFont="1" applyFill="1" applyBorder="1" applyAlignment="1" applyProtection="1">
      <alignment vertical="center"/>
    </xf>
    <xf numFmtId="0" fontId="5" fillId="0" borderId="0" xfId="24"/>
    <xf numFmtId="0" fontId="116" fillId="0" borderId="0" xfId="24" applyFont="1" applyAlignment="1">
      <alignment horizontal="right" vertical="center"/>
    </xf>
    <xf numFmtId="0" fontId="155" fillId="0" borderId="0" xfId="24" applyFont="1" applyAlignment="1">
      <alignment horizontal="left" vertical="center"/>
    </xf>
    <xf numFmtId="0" fontId="155" fillId="0" borderId="0" xfId="24" applyFont="1" applyAlignment="1">
      <alignment horizontal="right" vertical="center"/>
    </xf>
    <xf numFmtId="0" fontId="34" fillId="32" borderId="0" xfId="24" applyFont="1" applyFill="1" applyBorder="1" applyAlignment="1">
      <alignment horizontal="center" vertical="center" wrapText="1"/>
    </xf>
    <xf numFmtId="0" fontId="33" fillId="32" borderId="0" xfId="24" applyFont="1" applyFill="1" applyBorder="1" applyAlignment="1">
      <alignment horizontal="center" vertical="center" wrapText="1"/>
    </xf>
    <xf numFmtId="0" fontId="41" fillId="32" borderId="0" xfId="24" applyFont="1" applyFill="1" applyBorder="1" applyAlignment="1">
      <alignment vertical="center" wrapText="1"/>
    </xf>
    <xf numFmtId="0" fontId="42" fillId="32" borderId="0" xfId="24" applyFont="1" applyFill="1" applyBorder="1" applyAlignment="1">
      <alignment horizontal="center" vertical="center" wrapText="1"/>
    </xf>
    <xf numFmtId="0" fontId="154" fillId="32" borderId="0" xfId="24" applyFont="1" applyFill="1" applyBorder="1" applyAlignment="1">
      <alignment horizontal="center" vertical="center" wrapText="1"/>
    </xf>
    <xf numFmtId="0" fontId="154" fillId="32" borderId="0" xfId="24" applyFont="1" applyFill="1" applyBorder="1" applyAlignment="1">
      <alignment horizontal="center" vertical="top" wrapText="1"/>
    </xf>
    <xf numFmtId="0" fontId="42" fillId="3" borderId="0" xfId="24" applyFont="1" applyFill="1" applyBorder="1" applyAlignment="1">
      <alignment vertical="center"/>
    </xf>
    <xf numFmtId="10" fontId="42" fillId="3" borderId="0" xfId="30" applyNumberFormat="1" applyFont="1" applyFill="1" applyBorder="1" applyAlignment="1">
      <alignment horizontal="center" vertical="center"/>
    </xf>
    <xf numFmtId="10" fontId="42" fillId="3" borderId="0" xfId="30" quotePrefix="1" applyNumberFormat="1" applyFont="1" applyFill="1" applyBorder="1" applyAlignment="1">
      <alignment horizontal="center" vertical="center"/>
    </xf>
    <xf numFmtId="0" fontId="51" fillId="0" borderId="0" xfId="24" applyFont="1" applyBorder="1" applyAlignment="1">
      <alignment horizontal="left" vertical="center"/>
    </xf>
    <xf numFmtId="10" fontId="42" fillId="0" borderId="0" xfId="30" applyNumberFormat="1" applyFont="1" applyFill="1" applyBorder="1" applyAlignment="1">
      <alignment horizontal="center" vertical="center"/>
    </xf>
    <xf numFmtId="0" fontId="124" fillId="0" borderId="0" xfId="24" applyFont="1" applyFill="1" applyBorder="1" applyAlignment="1">
      <alignment vertical="top"/>
    </xf>
    <xf numFmtId="0" fontId="124" fillId="0" borderId="0" xfId="24" applyFont="1" applyFill="1" applyBorder="1" applyAlignment="1">
      <alignment vertical="center"/>
    </xf>
    <xf numFmtId="0" fontId="101" fillId="0" borderId="0" xfId="24" applyFont="1" applyFill="1" applyBorder="1" applyAlignment="1">
      <alignment vertical="top"/>
    </xf>
    <xf numFmtId="0" fontId="162" fillId="0" borderId="0" xfId="24" applyFont="1" applyFill="1" applyBorder="1" applyAlignment="1">
      <alignment vertical="center"/>
    </xf>
    <xf numFmtId="0" fontId="116" fillId="0" borderId="0" xfId="24" applyFont="1" applyAlignment="1">
      <alignment horizontal="left" vertical="center"/>
    </xf>
    <xf numFmtId="0" fontId="42" fillId="32" borderId="0" xfId="24" applyFont="1" applyFill="1" applyBorder="1" applyAlignment="1">
      <alignment horizontal="center" vertical="center"/>
    </xf>
    <xf numFmtId="0" fontId="159" fillId="32" borderId="0" xfId="24" applyFont="1" applyFill="1" applyBorder="1" applyAlignment="1">
      <alignment horizontal="center" vertical="center"/>
    </xf>
    <xf numFmtId="0" fontId="54" fillId="6" borderId="0" xfId="24" applyFont="1" applyFill="1" applyBorder="1" applyAlignment="1">
      <alignment vertical="center"/>
    </xf>
    <xf numFmtId="3" fontId="54" fillId="6" borderId="0" xfId="24" applyNumberFormat="1" applyFont="1" applyFill="1" applyBorder="1" applyAlignment="1">
      <alignment vertical="center"/>
    </xf>
    <xf numFmtId="10" fontId="54" fillId="6" borderId="0" xfId="24" applyNumberFormat="1" applyFont="1" applyFill="1" applyBorder="1" applyAlignment="1">
      <alignment horizontal="right" vertical="center"/>
    </xf>
    <xf numFmtId="10" fontId="54" fillId="6" borderId="0" xfId="24" applyNumberFormat="1" applyFont="1" applyFill="1" applyBorder="1" applyAlignment="1">
      <alignment vertical="center"/>
    </xf>
    <xf numFmtId="0" fontId="54" fillId="6" borderId="0" xfId="24" applyFont="1" applyFill="1" applyBorder="1" applyAlignment="1">
      <alignment vertical="center" wrapText="1"/>
    </xf>
    <xf numFmtId="0" fontId="74" fillId="42" borderId="0" xfId="24" applyFont="1" applyFill="1" applyBorder="1" applyAlignment="1">
      <alignment vertical="center"/>
    </xf>
    <xf numFmtId="3" fontId="74" fillId="42" borderId="0" xfId="24" applyNumberFormat="1" applyFont="1" applyFill="1" applyBorder="1" applyAlignment="1">
      <alignment vertical="center"/>
    </xf>
    <xf numFmtId="10" fontId="74" fillId="42" borderId="0" xfId="24" applyNumberFormat="1" applyFont="1" applyFill="1" applyBorder="1" applyAlignment="1">
      <alignment vertical="center"/>
    </xf>
    <xf numFmtId="0" fontId="35" fillId="0" borderId="0" xfId="24" applyFont="1" applyAlignment="1">
      <alignment horizontal="left" vertical="center"/>
    </xf>
    <xf numFmtId="0" fontId="34" fillId="0" borderId="0" xfId="24" applyFont="1" applyAlignment="1">
      <alignment horizontal="left" vertical="center"/>
    </xf>
    <xf numFmtId="0" fontId="42" fillId="0" borderId="0" xfId="24" applyFont="1" applyFill="1" applyAlignment="1">
      <alignment horizontal="left" vertical="center" indent="1"/>
    </xf>
    <xf numFmtId="0" fontId="42" fillId="0" borderId="0" xfId="24" applyFont="1" applyFill="1" applyAlignment="1">
      <alignment horizontal="left" vertical="center" wrapText="1"/>
    </xf>
    <xf numFmtId="168" fontId="13" fillId="0" borderId="0" xfId="24" applyNumberFormat="1" applyFont="1" applyFill="1" applyAlignment="1">
      <alignment horizontal="right" vertical="center" indent="1"/>
    </xf>
    <xf numFmtId="10" fontId="13" fillId="0" borderId="0" xfId="30" applyNumberFormat="1" applyFont="1" applyFill="1" applyAlignment="1">
      <alignment horizontal="right" vertical="center" wrapText="1" indent="1"/>
    </xf>
    <xf numFmtId="0" fontId="123" fillId="0" borderId="0" xfId="24" applyFont="1" applyFill="1" applyAlignment="1">
      <alignment horizontal="right" vertical="center"/>
    </xf>
    <xf numFmtId="0" fontId="119" fillId="0" borderId="0" xfId="24" applyFont="1" applyAlignment="1">
      <alignment horizontal="right" vertical="center"/>
    </xf>
    <xf numFmtId="0" fontId="153" fillId="0" borderId="0" xfId="24" applyFont="1" applyFill="1" applyAlignment="1">
      <alignment horizontal="right" vertical="center"/>
    </xf>
    <xf numFmtId="0" fontId="151" fillId="0" borderId="0" xfId="24" applyFont="1"/>
    <xf numFmtId="0" fontId="34" fillId="32" borderId="0" xfId="24" applyFont="1" applyFill="1" applyBorder="1"/>
    <xf numFmtId="14" fontId="41" fillId="32" borderId="0" xfId="24" applyNumberFormat="1" applyFont="1" applyFill="1" applyBorder="1" applyAlignment="1">
      <alignment horizontal="center" vertical="center"/>
    </xf>
    <xf numFmtId="14" fontId="34" fillId="32" borderId="0" xfId="24" applyNumberFormat="1" applyFont="1" applyFill="1" applyBorder="1" applyAlignment="1">
      <alignment horizontal="center" vertical="center"/>
    </xf>
    <xf numFmtId="14" fontId="155" fillId="32" borderId="0" xfId="24" applyNumberFormat="1" applyFont="1" applyFill="1" applyBorder="1" applyAlignment="1">
      <alignment horizontal="center" vertical="center"/>
    </xf>
    <xf numFmtId="0" fontId="41" fillId="32" borderId="0" xfId="24" applyFont="1" applyFill="1" applyBorder="1" applyAlignment="1">
      <alignment horizontal="center" vertical="center" wrapText="1"/>
    </xf>
    <xf numFmtId="0" fontId="54" fillId="32" borderId="0" xfId="24" applyFont="1" applyFill="1" applyBorder="1" applyAlignment="1">
      <alignment horizontal="center" vertical="center" wrapText="1"/>
    </xf>
    <xf numFmtId="0" fontId="42" fillId="3" borderId="0" xfId="24" applyFont="1" applyFill="1" applyBorder="1" applyAlignment="1">
      <alignment horizontal="center" vertical="center"/>
    </xf>
    <xf numFmtId="3" fontId="42" fillId="3" borderId="0" xfId="24" applyNumberFormat="1" applyFont="1" applyFill="1" applyBorder="1" applyAlignment="1">
      <alignment horizontal="right" vertical="center" indent="2"/>
    </xf>
    <xf numFmtId="0" fontId="41" fillId="33" borderId="0" xfId="24" applyFont="1" applyFill="1" applyBorder="1" applyAlignment="1">
      <alignment horizontal="left" vertical="center" wrapText="1" indent="2"/>
    </xf>
    <xf numFmtId="3" fontId="41" fillId="33" borderId="0" xfId="24" applyNumberFormat="1" applyFont="1" applyFill="1" applyBorder="1" applyAlignment="1">
      <alignment horizontal="right" vertical="center" indent="2"/>
    </xf>
    <xf numFmtId="0" fontId="5" fillId="0" borderId="0" xfId="24" applyFill="1"/>
    <xf numFmtId="0" fontId="148" fillId="0" borderId="0" xfId="24" applyFont="1" applyFill="1" applyAlignment="1"/>
    <xf numFmtId="0" fontId="148" fillId="0" borderId="0" xfId="24" applyFont="1" applyFill="1" applyAlignment="1">
      <alignment vertical="center"/>
    </xf>
    <xf numFmtId="0" fontId="34" fillId="0" borderId="0" xfId="24" applyFont="1" applyAlignment="1">
      <alignment horizontal="right" vertical="center"/>
    </xf>
    <xf numFmtId="0" fontId="42" fillId="41" borderId="0" xfId="24" applyFont="1" applyFill="1" applyBorder="1" applyAlignment="1">
      <alignment horizontal="center" vertical="center"/>
    </xf>
    <xf numFmtId="0" fontId="235" fillId="41" borderId="0" xfId="24" applyFont="1" applyFill="1" applyBorder="1" applyAlignment="1">
      <alignment horizontal="center" vertical="center"/>
    </xf>
    <xf numFmtId="0" fontId="54" fillId="3" borderId="0" xfId="24" applyFont="1" applyFill="1" applyBorder="1" applyAlignment="1">
      <alignment vertical="center"/>
    </xf>
    <xf numFmtId="3" fontId="54" fillId="3" borderId="0" xfId="24" applyNumberFormat="1" applyFont="1" applyFill="1" applyBorder="1" applyAlignment="1">
      <alignment horizontal="right" vertical="center" indent="2"/>
    </xf>
    <xf numFmtId="10" fontId="54" fillId="3" borderId="0" xfId="24" applyNumberFormat="1" applyFont="1" applyFill="1" applyBorder="1" applyAlignment="1">
      <alignment vertical="center"/>
    </xf>
    <xf numFmtId="3" fontId="54" fillId="3" borderId="0" xfId="24" applyNumberFormat="1" applyFont="1" applyFill="1" applyBorder="1" applyAlignment="1">
      <alignment vertical="center"/>
    </xf>
    <xf numFmtId="10" fontId="54" fillId="3" borderId="0" xfId="24" applyNumberFormat="1" applyFont="1" applyFill="1" applyBorder="1" applyAlignment="1">
      <alignment horizontal="right" vertical="center"/>
    </xf>
    <xf numFmtId="0" fontId="36" fillId="42" borderId="0" xfId="24" applyFont="1" applyFill="1" applyBorder="1" applyAlignment="1">
      <alignment vertical="center"/>
    </xf>
    <xf numFmtId="3" fontId="36" fillId="42" borderId="0" xfId="24" applyNumberFormat="1" applyFont="1" applyFill="1" applyBorder="1" applyAlignment="1">
      <alignment horizontal="right" vertical="center" indent="2"/>
    </xf>
    <xf numFmtId="10" fontId="36" fillId="42" borderId="0" xfId="24" applyNumberFormat="1" applyFont="1" applyFill="1" applyBorder="1" applyAlignment="1">
      <alignment vertical="center"/>
    </xf>
    <xf numFmtId="3" fontId="36" fillId="42" borderId="0" xfId="24" applyNumberFormat="1" applyFont="1" applyFill="1" applyBorder="1" applyAlignment="1">
      <alignment vertical="center"/>
    </xf>
    <xf numFmtId="0" fontId="52" fillId="0" borderId="0" xfId="24" applyFont="1" applyAlignment="1">
      <alignment horizontal="left" vertical="center"/>
    </xf>
    <xf numFmtId="0" fontId="119" fillId="0" borderId="0" xfId="24" applyFont="1" applyFill="1" applyAlignment="1">
      <alignment vertical="center" wrapText="1"/>
    </xf>
    <xf numFmtId="0" fontId="119" fillId="0" borderId="0" xfId="24" applyFont="1" applyFill="1" applyAlignment="1">
      <alignment horizontal="center" vertical="center"/>
    </xf>
    <xf numFmtId="0" fontId="41" fillId="0" borderId="0" xfId="24" applyFont="1" applyFill="1" applyAlignment="1">
      <alignment horizontal="center" vertical="center" wrapText="1"/>
    </xf>
    <xf numFmtId="0" fontId="16" fillId="0" borderId="0" xfId="24" applyFont="1" applyAlignment="1">
      <alignment horizontal="left" vertical="center"/>
    </xf>
    <xf numFmtId="0" fontId="209" fillId="0" borderId="0" xfId="24" applyFont="1" applyAlignment="1">
      <alignment horizontal="left" vertical="center"/>
    </xf>
    <xf numFmtId="0" fontId="119" fillId="32" borderId="0" xfId="24" applyFont="1" applyFill="1" applyAlignment="1">
      <alignment horizontal="center" vertical="center"/>
    </xf>
    <xf numFmtId="0" fontId="155" fillId="32" borderId="0" xfId="24" applyFont="1" applyFill="1" applyAlignment="1">
      <alignment horizontal="center" vertical="center"/>
    </xf>
    <xf numFmtId="0" fontId="219" fillId="32" borderId="0" xfId="24" applyFont="1" applyFill="1" applyBorder="1" applyAlignment="1">
      <alignment horizontal="center" vertical="center" wrapText="1"/>
    </xf>
    <xf numFmtId="10" fontId="54" fillId="3" borderId="0" xfId="30" applyNumberFormat="1" applyFont="1" applyFill="1" applyBorder="1" applyAlignment="1" applyProtection="1">
      <alignment horizontal="center" vertical="center"/>
    </xf>
    <xf numFmtId="0" fontId="54" fillId="3" borderId="0" xfId="24" applyFont="1" applyFill="1" applyAlignment="1">
      <alignment vertical="center"/>
    </xf>
    <xf numFmtId="0" fontId="33" fillId="32" borderId="0" xfId="0" applyFont="1" applyFill="1" applyBorder="1" applyAlignment="1">
      <alignment horizontal="center" vertical="center" wrapText="1"/>
    </xf>
    <xf numFmtId="0" fontId="44" fillId="0" borderId="0" xfId="0" applyFont="1" applyFill="1" applyAlignment="1">
      <alignment horizontal="left" vertical="center"/>
    </xf>
    <xf numFmtId="0" fontId="16" fillId="0" borderId="0" xfId="0" applyFont="1" applyFill="1" applyAlignment="1">
      <alignment horizontal="left"/>
    </xf>
    <xf numFmtId="0" fontId="94" fillId="0" borderId="0" xfId="0" applyFont="1" applyFill="1" applyBorder="1" applyAlignment="1">
      <alignment vertical="center" wrapText="1"/>
    </xf>
    <xf numFmtId="3" fontId="42" fillId="0" borderId="0" xfId="1" applyNumberFormat="1" applyFont="1" applyFill="1" applyAlignment="1">
      <alignment horizontal="right" vertical="center"/>
    </xf>
    <xf numFmtId="10" fontId="54" fillId="0" borderId="0" xfId="1" applyNumberFormat="1" applyFont="1" applyFill="1" applyAlignment="1">
      <alignment horizontal="right" vertical="center"/>
    </xf>
    <xf numFmtId="10" fontId="41" fillId="33" borderId="0" xfId="0" applyNumberFormat="1" applyFont="1" applyFill="1" applyBorder="1" applyAlignment="1">
      <alignment horizontal="right" vertical="center" indent="1"/>
    </xf>
    <xf numFmtId="0" fontId="42" fillId="0" borderId="0" xfId="24" applyFont="1" applyFill="1" applyAlignment="1">
      <alignment horizontal="left" vertical="center"/>
    </xf>
    <xf numFmtId="10" fontId="42" fillId="3" borderId="0" xfId="4"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2"/>
    </xf>
    <xf numFmtId="0" fontId="40" fillId="32" borderId="0" xfId="24" applyFont="1" applyFill="1" applyAlignment="1">
      <alignment horizontal="center" vertical="center" wrapText="1"/>
    </xf>
    <xf numFmtId="10" fontId="112" fillId="3" borderId="0" xfId="4" applyNumberFormat="1" applyFont="1" applyFill="1" applyAlignment="1">
      <alignment vertical="center"/>
    </xf>
    <xf numFmtId="0" fontId="0" fillId="0" borderId="0" xfId="0"/>
    <xf numFmtId="4" fontId="94" fillId="0" borderId="0" xfId="0" applyNumberFormat="1" applyFont="1" applyAlignment="1">
      <alignment vertical="center"/>
    </xf>
    <xf numFmtId="0" fontId="96" fillId="0" borderId="0" xfId="0" applyFont="1" applyAlignment="1">
      <alignment vertical="center"/>
    </xf>
    <xf numFmtId="0" fontId="248" fillId="0" borderId="0" xfId="0" applyFont="1" applyAlignment="1">
      <alignment vertical="center"/>
    </xf>
    <xf numFmtId="3" fontId="4" fillId="0" borderId="0" xfId="0" applyNumberFormat="1" applyFont="1" applyFill="1" applyAlignment="1">
      <alignment vertical="center"/>
    </xf>
    <xf numFmtId="0" fontId="249" fillId="0" borderId="0" xfId="0" applyFont="1" applyAlignment="1">
      <alignment vertical="center"/>
    </xf>
    <xf numFmtId="10" fontId="112" fillId="0" borderId="0" xfId="0" applyNumberFormat="1" applyFont="1" applyAlignment="1">
      <alignment vertical="center"/>
    </xf>
    <xf numFmtId="0" fontId="166" fillId="0" borderId="0" xfId="0" applyFont="1" applyAlignment="1">
      <alignment horizontal="left" vertical="center" wrapText="1"/>
    </xf>
    <xf numFmtId="0" fontId="79" fillId="0" borderId="0" xfId="0" applyFont="1" applyAlignment="1">
      <alignment horizontal="left" vertical="center" wrapText="1"/>
    </xf>
    <xf numFmtId="0" fontId="34" fillId="3" borderId="0" xfId="20" applyFont="1" applyFill="1" applyBorder="1" applyAlignment="1">
      <alignment horizontal="center" vertical="center" wrapText="1"/>
    </xf>
    <xf numFmtId="0" fontId="50" fillId="0" borderId="0" xfId="3" applyFont="1" applyAlignment="1">
      <alignment vertical="center"/>
    </xf>
    <xf numFmtId="0" fontId="201" fillId="0" borderId="0" xfId="0" applyNumberFormat="1" applyFont="1" applyFill="1" applyBorder="1" applyAlignment="1">
      <alignment vertical="center"/>
    </xf>
    <xf numFmtId="0" fontId="216" fillId="0" borderId="0" xfId="0" applyNumberFormat="1" applyFont="1" applyFill="1" applyBorder="1" applyAlignment="1">
      <alignment vertical="center"/>
    </xf>
    <xf numFmtId="14" fontId="54" fillId="3" borderId="0" xfId="30" applyNumberFormat="1" applyFont="1" applyFill="1" applyBorder="1" applyAlignment="1" applyProtection="1">
      <alignment horizontal="right" vertical="center"/>
    </xf>
    <xf numFmtId="14" fontId="42" fillId="3" borderId="0" xfId="30" applyNumberFormat="1" applyFont="1" applyFill="1" applyBorder="1" applyAlignment="1">
      <alignment horizontal="right" vertical="center"/>
    </xf>
    <xf numFmtId="0" fontId="35" fillId="0" borderId="0" xfId="0" applyFont="1" applyFill="1" applyBorder="1" applyAlignment="1">
      <alignment horizontal="center" vertical="center" wrapText="1"/>
    </xf>
    <xf numFmtId="177" fontId="130" fillId="3" borderId="0" xfId="0" applyNumberFormat="1" applyFont="1" applyFill="1" applyBorder="1" applyAlignment="1">
      <alignment horizontal="right" vertical="center" indent="1"/>
    </xf>
    <xf numFmtId="0" fontId="130" fillId="3" borderId="0" xfId="0" applyFont="1" applyFill="1" applyBorder="1" applyAlignment="1">
      <alignment horizontal="left" vertical="center" wrapText="1" indent="2"/>
    </xf>
    <xf numFmtId="0" fontId="89" fillId="3" borderId="0" xfId="0" applyFont="1" applyFill="1" applyBorder="1" applyAlignment="1">
      <alignment vertical="center" wrapText="1"/>
    </xf>
    <xf numFmtId="0" fontId="41" fillId="12" borderId="0" xfId="3" applyFont="1" applyFill="1" applyBorder="1" applyAlignment="1">
      <alignment horizontal="center" vertical="center" wrapText="1"/>
    </xf>
    <xf numFmtId="0" fontId="166" fillId="0" borderId="0" xfId="0" applyFont="1" applyAlignment="1">
      <alignment horizontal="left" vertical="center"/>
    </xf>
    <xf numFmtId="0" fontId="180" fillId="3"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16" fillId="3" borderId="0" xfId="0" applyFont="1" applyFill="1" applyBorder="1" applyAlignment="1">
      <alignment horizontal="left" vertical="center" wrapText="1" indent="1"/>
    </xf>
    <xf numFmtId="0" fontId="153" fillId="3" borderId="0" xfId="0" applyFont="1" applyFill="1" applyBorder="1" applyAlignment="1">
      <alignment horizontal="left" vertical="center" wrapText="1" indent="1"/>
    </xf>
    <xf numFmtId="0" fontId="113" fillId="3" borderId="0" xfId="0" applyFont="1" applyFill="1" applyBorder="1" applyAlignment="1">
      <alignment horizontal="center" vertical="center"/>
    </xf>
    <xf numFmtId="0" fontId="152"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4" fillId="3" borderId="0" xfId="0" applyFont="1" applyFill="1" applyBorder="1" applyAlignment="1">
      <alignment horizontal="center" vertical="center" wrapText="1"/>
    </xf>
    <xf numFmtId="0" fontId="115" fillId="3" borderId="0" xfId="0" applyFont="1" applyFill="1" applyBorder="1" applyAlignment="1">
      <alignment horizontal="center" vertical="center"/>
    </xf>
    <xf numFmtId="0" fontId="113" fillId="3" borderId="0" xfId="0" applyFont="1" applyFill="1" applyBorder="1" applyAlignment="1">
      <alignment horizontal="center" vertical="center" wrapText="1"/>
    </xf>
    <xf numFmtId="0" fontId="179" fillId="3" borderId="0" xfId="0" applyFont="1" applyFill="1" applyBorder="1" applyAlignment="1">
      <alignment horizontal="center" vertical="center"/>
    </xf>
    <xf numFmtId="0" fontId="16" fillId="32" borderId="0" xfId="27" applyFont="1" applyFill="1" applyAlignment="1" applyProtection="1">
      <alignment horizontal="center" vertical="center" wrapText="1"/>
    </xf>
    <xf numFmtId="0" fontId="16" fillId="32" borderId="0" xfId="27" applyFont="1" applyFill="1" applyAlignment="1" applyProtection="1">
      <alignment horizontal="center" vertical="center"/>
    </xf>
    <xf numFmtId="0" fontId="13" fillId="32" borderId="0" xfId="27" applyFont="1" applyFill="1" applyAlignment="1" applyProtection="1">
      <alignment horizontal="center" vertical="center" wrapText="1"/>
    </xf>
    <xf numFmtId="0" fontId="13" fillId="32" borderId="0" xfId="27" applyFont="1" applyFill="1" applyAlignment="1" applyProtection="1">
      <alignment horizontal="center" vertical="center"/>
    </xf>
    <xf numFmtId="10" fontId="98" fillId="35" borderId="0" xfId="0" applyNumberFormat="1" applyFont="1" applyFill="1" applyBorder="1" applyAlignment="1">
      <alignment horizontal="center" vertical="center"/>
    </xf>
    <xf numFmtId="3" fontId="98" fillId="35" borderId="0" xfId="0" applyNumberFormat="1" applyFont="1" applyFill="1" applyBorder="1" applyAlignment="1">
      <alignment horizontal="center" vertical="center"/>
    </xf>
    <xf numFmtId="0" fontId="132"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0" fontId="96" fillId="32" borderId="0" xfId="0" applyFont="1" applyFill="1" applyBorder="1" applyAlignment="1">
      <alignment horizontal="center" vertical="center" wrapText="1"/>
    </xf>
    <xf numFmtId="0" fontId="138" fillId="34" borderId="0" xfId="0" applyFont="1" applyFill="1" applyBorder="1" applyAlignment="1">
      <alignment horizontal="left" vertical="center" wrapText="1"/>
    </xf>
    <xf numFmtId="0" fontId="33" fillId="32" borderId="0"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128" fillId="9"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5" fillId="0" borderId="0" xfId="0" applyFont="1" applyFill="1" applyBorder="1" applyAlignment="1">
      <alignment horizontal="center" vertical="center" wrapText="1"/>
    </xf>
    <xf numFmtId="0" fontId="0" fillId="0" borderId="0" xfId="0" applyFill="1" applyAlignment="1">
      <alignment horizontal="center" vertical="center" wrapText="1"/>
    </xf>
    <xf numFmtId="0" fontId="46" fillId="0" borderId="0" xfId="0" applyFont="1" applyFill="1" applyBorder="1" applyAlignment="1">
      <alignment horizontal="center" vertical="center" wrapText="1"/>
    </xf>
    <xf numFmtId="180" fontId="42" fillId="32" borderId="0" xfId="27" applyNumberFormat="1" applyFont="1" applyFill="1" applyBorder="1" applyAlignment="1" applyProtection="1">
      <alignment horizontal="center" vertical="center" wrapText="1"/>
      <protection locked="0"/>
    </xf>
    <xf numFmtId="180" fontId="41" fillId="32" borderId="0" xfId="27" applyNumberFormat="1" applyFont="1" applyFill="1" applyBorder="1" applyAlignment="1" applyProtection="1">
      <alignment horizontal="center" vertical="center" wrapText="1"/>
      <protection locked="0"/>
    </xf>
    <xf numFmtId="0" fontId="41" fillId="32" borderId="0" xfId="27" applyFont="1" applyFill="1" applyAlignment="1" applyProtection="1">
      <alignment horizontal="center" vertical="center" wrapText="1"/>
      <protection locked="0"/>
    </xf>
    <xf numFmtId="0" fontId="16" fillId="32" borderId="0" xfId="27" applyFont="1" applyFill="1" applyBorder="1" applyAlignment="1" applyProtection="1">
      <alignment horizontal="center" vertical="center" wrapText="1"/>
      <protection locked="0"/>
    </xf>
    <xf numFmtId="0" fontId="122" fillId="2" borderId="0" xfId="0" applyFont="1" applyFill="1" applyBorder="1" applyAlignment="1">
      <alignment horizontal="left" vertical="top" wrapText="1"/>
    </xf>
    <xf numFmtId="0" fontId="162"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34" fillId="32" borderId="0" xfId="0" applyFont="1" applyFill="1" applyBorder="1" applyAlignment="1">
      <alignment horizontal="center" vertical="center" wrapText="1"/>
    </xf>
    <xf numFmtId="0" fontId="154" fillId="32" borderId="0" xfId="0" applyFont="1" applyFill="1" applyBorder="1" applyAlignment="1">
      <alignment horizontal="center" vertical="center"/>
    </xf>
    <xf numFmtId="0" fontId="154" fillId="32" borderId="0" xfId="0" applyFont="1" applyFill="1" applyAlignment="1">
      <alignment horizontal="center" vertical="center" wrapText="1"/>
    </xf>
    <xf numFmtId="0" fontId="34" fillId="32" borderId="0" xfId="0" applyFont="1" applyFill="1" applyBorder="1" applyAlignment="1">
      <alignment horizontal="center" vertical="center"/>
    </xf>
    <xf numFmtId="0" fontId="34" fillId="32" borderId="0" xfId="0" applyFont="1" applyFill="1" applyAlignment="1">
      <alignment horizontal="center" vertical="center" wrapText="1"/>
    </xf>
    <xf numFmtId="0" fontId="41" fillId="32" borderId="0" xfId="0" applyFont="1" applyFill="1" applyBorder="1" applyAlignment="1">
      <alignment horizontal="center" vertical="center"/>
    </xf>
    <xf numFmtId="0" fontId="79" fillId="0" borderId="0" xfId="0" applyFont="1" applyFill="1" applyBorder="1" applyAlignment="1">
      <alignment horizontal="left" vertical="center" wrapText="1"/>
    </xf>
    <xf numFmtId="0" fontId="167" fillId="0" borderId="0" xfId="0" applyFont="1" applyFill="1" applyBorder="1" applyAlignment="1">
      <alignment horizontal="left" vertical="center" wrapText="1"/>
    </xf>
    <xf numFmtId="0" fontId="33" fillId="32" borderId="0" xfId="0" applyFont="1" applyFill="1" applyBorder="1" applyAlignment="1">
      <alignment horizontal="center" vertical="center" wrapText="1"/>
    </xf>
    <xf numFmtId="0" fontId="167"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41" fillId="32" borderId="0" xfId="0" applyFont="1" applyFill="1" applyBorder="1" applyAlignment="1">
      <alignment horizontal="center" vertical="center" wrapText="1"/>
    </xf>
    <xf numFmtId="0" fontId="16" fillId="32" borderId="0" xfId="0" applyFont="1" applyFill="1" applyBorder="1" applyAlignment="1">
      <alignment horizontal="center" vertical="center" wrapText="1"/>
    </xf>
    <xf numFmtId="0" fontId="25" fillId="32" borderId="0" xfId="0" applyFont="1" applyFill="1" applyBorder="1" applyAlignment="1">
      <alignment horizontal="center" vertical="center" wrapText="1"/>
    </xf>
    <xf numFmtId="2" fontId="56" fillId="32" borderId="0" xfId="0" applyNumberFormat="1" applyFont="1" applyFill="1" applyBorder="1" applyAlignment="1">
      <alignment horizontal="center" vertical="center" wrapText="1"/>
    </xf>
    <xf numFmtId="0" fontId="42" fillId="32" borderId="0" xfId="0" applyFont="1" applyFill="1" applyAlignment="1">
      <alignment horizontal="center" vertical="center"/>
    </xf>
    <xf numFmtId="0" fontId="16" fillId="0" borderId="0" xfId="0" applyFont="1" applyFill="1" applyBorder="1" applyAlignment="1">
      <alignment horizontal="center" vertical="center" wrapText="1"/>
    </xf>
    <xf numFmtId="0" fontId="12" fillId="0" borderId="0" xfId="0" applyFont="1" applyFill="1" applyAlignment="1">
      <alignment horizontal="center" vertical="center"/>
    </xf>
    <xf numFmtId="0" fontId="41" fillId="32" borderId="0" xfId="0" applyFont="1" applyFill="1" applyAlignment="1">
      <alignment horizontal="center" vertical="center"/>
    </xf>
    <xf numFmtId="0" fontId="41" fillId="0" borderId="0" xfId="0" applyFont="1" applyFill="1" applyAlignment="1">
      <alignment horizontal="center" vertical="center"/>
    </xf>
    <xf numFmtId="0" fontId="54" fillId="32" borderId="0" xfId="0" applyFont="1" applyFill="1" applyAlignment="1">
      <alignment horizontal="center" vertical="center" wrapText="1"/>
    </xf>
    <xf numFmtId="0" fontId="41" fillId="32" borderId="0" xfId="0" applyFont="1" applyFill="1" applyAlignment="1">
      <alignment horizontal="center" vertical="center" wrapText="1"/>
    </xf>
    <xf numFmtId="0" fontId="16" fillId="32" borderId="0" xfId="0" applyFont="1" applyFill="1" applyAlignment="1">
      <alignment horizontal="center" vertical="center" wrapText="1"/>
    </xf>
    <xf numFmtId="14" fontId="41" fillId="32" borderId="0" xfId="0" applyNumberFormat="1" applyFont="1" applyFill="1" applyAlignment="1">
      <alignment horizontal="center" vertical="center" wrapText="1"/>
    </xf>
    <xf numFmtId="0" fontId="71" fillId="32" borderId="0" xfId="0" applyFont="1" applyFill="1" applyAlignment="1">
      <alignment horizontal="center" vertical="center"/>
    </xf>
    <xf numFmtId="14" fontId="16" fillId="32" borderId="0" xfId="0" applyNumberFormat="1" applyFont="1" applyFill="1" applyAlignment="1">
      <alignment horizontal="center" vertical="center" wrapText="1"/>
    </xf>
    <xf numFmtId="0" fontId="41" fillId="32" borderId="0" xfId="24" applyFont="1" applyFill="1" applyBorder="1" applyAlignment="1">
      <alignment horizontal="center" vertical="center" wrapText="1"/>
    </xf>
    <xf numFmtId="0" fontId="42" fillId="32" borderId="0" xfId="0" applyFont="1" applyFill="1" applyBorder="1" applyAlignment="1">
      <alignment horizontal="center" vertical="center" wrapText="1"/>
    </xf>
    <xf numFmtId="0" fontId="25" fillId="32" borderId="0" xfId="0" applyFont="1" applyFill="1" applyBorder="1" applyAlignment="1">
      <alignment horizontal="center" vertical="center"/>
    </xf>
    <xf numFmtId="0" fontId="12" fillId="32" borderId="0" xfId="0" applyFont="1" applyFill="1" applyAlignment="1">
      <alignment horizontal="center" vertical="center"/>
    </xf>
    <xf numFmtId="14" fontId="42" fillId="32" borderId="0" xfId="0" applyNumberFormat="1" applyFont="1" applyFill="1" applyBorder="1" applyAlignment="1">
      <alignment horizontal="center" vertical="center"/>
    </xf>
    <xf numFmtId="0" fontId="42" fillId="32" borderId="0" xfId="0" applyFont="1" applyFill="1" applyAlignment="1">
      <alignment horizontal="center" vertical="center" wrapText="1"/>
    </xf>
    <xf numFmtId="0" fontId="173" fillId="32" borderId="0" xfId="0" applyFont="1" applyFill="1" applyAlignment="1">
      <alignment horizontal="center" vertical="center"/>
    </xf>
    <xf numFmtId="14" fontId="154" fillId="32" borderId="0" xfId="0" applyNumberFormat="1" applyFont="1" applyFill="1" applyBorder="1" applyAlignment="1">
      <alignment horizontal="center" vertical="center"/>
    </xf>
    <xf numFmtId="2" fontId="33" fillId="32" borderId="0" xfId="0" applyNumberFormat="1" applyFont="1" applyFill="1" applyBorder="1" applyAlignment="1">
      <alignment horizontal="center" vertical="center" wrapText="1"/>
    </xf>
    <xf numFmtId="0" fontId="33"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2" fillId="32" borderId="0" xfId="24" applyFont="1" applyFill="1" applyBorder="1" applyAlignment="1" applyProtection="1">
      <alignment horizontal="center" vertical="center" wrapText="1" readingOrder="1"/>
      <protection locked="0"/>
    </xf>
    <xf numFmtId="0" fontId="34" fillId="0" borderId="0" xfId="0" applyFont="1" applyFill="1" applyBorder="1" applyAlignment="1">
      <alignment horizontal="center" vertical="center" wrapText="1"/>
    </xf>
    <xf numFmtId="0" fontId="0" fillId="0" borderId="0" xfId="0" applyFill="1" applyAlignment="1">
      <alignment wrapText="1"/>
    </xf>
    <xf numFmtId="14" fontId="235" fillId="41" borderId="0" xfId="24" applyNumberFormat="1" applyFont="1" applyFill="1" applyBorder="1" applyAlignment="1">
      <alignment horizontal="center" vertical="center"/>
    </xf>
    <xf numFmtId="0" fontId="16" fillId="32" borderId="0" xfId="24" applyFont="1" applyFill="1" applyBorder="1" applyAlignment="1">
      <alignment horizontal="center" vertical="center" wrapText="1"/>
    </xf>
    <xf numFmtId="0" fontId="41" fillId="32" borderId="0" xfId="24" applyFont="1" applyFill="1" applyAlignment="1">
      <alignment horizontal="center" vertical="center"/>
    </xf>
    <xf numFmtId="0" fontId="33" fillId="0" borderId="0" xfId="0" applyFont="1" applyFill="1" applyAlignment="1">
      <alignment horizontal="center" vertical="center" wrapText="1"/>
    </xf>
    <xf numFmtId="0" fontId="42" fillId="41" borderId="0" xfId="24" applyFont="1" applyFill="1" applyBorder="1" applyAlignment="1">
      <alignment horizontal="center" vertical="center" wrapText="1"/>
    </xf>
    <xf numFmtId="0" fontId="25" fillId="41" borderId="0" xfId="24" applyFont="1" applyFill="1" applyBorder="1" applyAlignment="1">
      <alignment horizontal="center" vertical="center"/>
    </xf>
    <xf numFmtId="0" fontId="54" fillId="41" borderId="0" xfId="24" applyFont="1" applyFill="1" applyBorder="1" applyAlignment="1">
      <alignment horizontal="center" vertical="center"/>
    </xf>
    <xf numFmtId="14" fontId="42" fillId="41" borderId="0" xfId="24" applyNumberFormat="1" applyFont="1" applyFill="1" applyBorder="1" applyAlignment="1">
      <alignment horizontal="center" vertical="center"/>
    </xf>
    <xf numFmtId="14" fontId="240" fillId="41" borderId="0" xfId="24" applyNumberFormat="1" applyFont="1" applyFill="1" applyBorder="1" applyAlignment="1">
      <alignment horizontal="center" vertical="center"/>
    </xf>
    <xf numFmtId="0" fontId="240" fillId="41" borderId="0" xfId="24" applyFont="1" applyFill="1" applyBorder="1" applyAlignment="1">
      <alignment horizontal="center" vertical="center"/>
    </xf>
    <xf numFmtId="14" fontId="42" fillId="41" borderId="0" xfId="24" applyNumberFormat="1" applyFont="1" applyFill="1" applyBorder="1" applyAlignment="1">
      <alignment horizontal="center" vertical="center" wrapText="1"/>
    </xf>
    <xf numFmtId="0" fontId="42" fillId="32" borderId="0" xfId="24" applyFont="1" applyFill="1" applyBorder="1" applyAlignment="1">
      <alignment horizontal="center" vertical="center" wrapText="1"/>
    </xf>
    <xf numFmtId="14" fontId="233" fillId="41" borderId="0" xfId="24" applyNumberFormat="1" applyFont="1" applyFill="1" applyBorder="1" applyAlignment="1">
      <alignment horizontal="center" vertical="center"/>
    </xf>
    <xf numFmtId="0" fontId="71" fillId="0" borderId="0" xfId="24" applyFont="1" applyAlignment="1">
      <alignment horizontal="left" vertical="center" wrapText="1"/>
    </xf>
    <xf numFmtId="0" fontId="168" fillId="0" borderId="0" xfId="24" applyFont="1" applyAlignment="1">
      <alignment horizontal="left" vertical="center" wrapText="1"/>
    </xf>
    <xf numFmtId="0" fontId="71" fillId="0" borderId="0" xfId="24" applyFont="1" applyAlignment="1">
      <alignment horizontal="right" vertical="center" wrapText="1"/>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42" fillId="7" borderId="0" xfId="0" applyFont="1" applyFill="1" applyAlignment="1">
      <alignment horizontal="center" vertical="center" wrapText="1"/>
    </xf>
    <xf numFmtId="0" fontId="16" fillId="12" borderId="0" xfId="3" applyFont="1" applyFill="1" applyBorder="1" applyAlignment="1">
      <alignment horizontal="center" vertical="center" wrapText="1"/>
    </xf>
    <xf numFmtId="0" fontId="41" fillId="12" borderId="0" xfId="3" applyFont="1" applyFill="1" applyBorder="1" applyAlignment="1">
      <alignment horizontal="center" vertical="center" wrapText="1"/>
    </xf>
    <xf numFmtId="0" fontId="33" fillId="15" borderId="0" xfId="3" applyFont="1" applyFill="1" applyBorder="1" applyAlignment="1">
      <alignment horizontal="center" vertical="center" wrapText="1"/>
    </xf>
    <xf numFmtId="172" fontId="16" fillId="15" borderId="0" xfId="3" applyNumberFormat="1" applyFont="1" applyFill="1" applyBorder="1" applyAlignment="1">
      <alignment horizontal="center" vertical="center"/>
    </xf>
    <xf numFmtId="0" fontId="16" fillId="12" borderId="0" xfId="3" applyFont="1" applyFill="1" applyBorder="1" applyAlignment="1">
      <alignment horizontal="center" vertical="center"/>
    </xf>
    <xf numFmtId="0" fontId="119" fillId="16" borderId="0" xfId="3" applyFont="1" applyFill="1" applyBorder="1" applyAlignment="1">
      <alignment horizontal="center" vertical="center" wrapText="1"/>
    </xf>
    <xf numFmtId="0" fontId="119" fillId="16" borderId="7" xfId="3" applyFont="1" applyFill="1" applyBorder="1" applyAlignment="1">
      <alignment horizontal="center" vertical="center" wrapText="1"/>
    </xf>
    <xf numFmtId="0" fontId="119" fillId="16" borderId="0" xfId="28" applyFont="1" applyFill="1" applyBorder="1" applyAlignment="1">
      <alignment horizontal="center" vertical="center" wrapText="1"/>
    </xf>
    <xf numFmtId="0" fontId="116" fillId="16" borderId="0" xfId="3" applyFont="1" applyFill="1" applyAlignment="1">
      <alignment horizontal="center" vertical="center"/>
    </xf>
    <xf numFmtId="0" fontId="116" fillId="16" borderId="7" xfId="3" applyFont="1" applyFill="1" applyBorder="1" applyAlignment="1">
      <alignment horizontal="center" vertical="center" wrapText="1"/>
    </xf>
    <xf numFmtId="0" fontId="116" fillId="16" borderId="1" xfId="3" applyFont="1" applyFill="1" applyBorder="1" applyAlignment="1">
      <alignment horizontal="center" vertical="center" wrapText="1"/>
    </xf>
    <xf numFmtId="0" fontId="116" fillId="16" borderId="2" xfId="3" applyFont="1" applyFill="1" applyBorder="1" applyAlignment="1">
      <alignment horizontal="center" vertical="center" wrapText="1"/>
    </xf>
    <xf numFmtId="0" fontId="116" fillId="16" borderId="3" xfId="3" applyFont="1" applyFill="1" applyBorder="1" applyAlignment="1">
      <alignment horizontal="center" vertical="center" wrapText="1"/>
    </xf>
    <xf numFmtId="0" fontId="119" fillId="16" borderId="5" xfId="3" applyFont="1" applyFill="1" applyBorder="1" applyAlignment="1">
      <alignment horizontal="center" vertical="center" wrapText="1"/>
    </xf>
    <xf numFmtId="0" fontId="119" fillId="16" borderId="9" xfId="3" applyFont="1" applyFill="1" applyBorder="1" applyAlignment="1">
      <alignment horizontal="center" vertical="center" wrapText="1"/>
    </xf>
    <xf numFmtId="0" fontId="119" fillId="0" borderId="0" xfId="0" applyFont="1" applyAlignment="1">
      <alignment horizontal="left" vertical="top" wrapText="1"/>
    </xf>
    <xf numFmtId="0" fontId="118" fillId="37" borderId="0" xfId="0" applyFont="1" applyFill="1" applyAlignment="1">
      <alignment horizontal="center" vertical="center"/>
    </xf>
    <xf numFmtId="0" fontId="41" fillId="11" borderId="0" xfId="0" applyFont="1" applyFill="1" applyBorder="1" applyAlignment="1">
      <alignment horizontal="center"/>
    </xf>
    <xf numFmtId="0" fontId="71" fillId="0" borderId="0" xfId="0" applyFont="1" applyBorder="1" applyAlignment="1">
      <alignment horizontal="center" vertical="center"/>
    </xf>
    <xf numFmtId="0" fontId="157" fillId="0" borderId="0" xfId="0" applyFont="1" applyBorder="1" applyAlignment="1">
      <alignment horizontal="center" vertical="center"/>
    </xf>
    <xf numFmtId="0" fontId="33" fillId="11" borderId="0" xfId="0" applyFont="1" applyFill="1" applyBorder="1" applyAlignment="1">
      <alignment horizontal="center" vertical="center" wrapText="1"/>
    </xf>
    <xf numFmtId="0" fontId="33"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4" fillId="11" borderId="0" xfId="0" applyNumberFormat="1" applyFont="1" applyFill="1" applyBorder="1" applyAlignment="1">
      <alignment horizontal="center" vertical="center" wrapText="1"/>
    </xf>
    <xf numFmtId="0" fontId="33" fillId="11" borderId="0" xfId="0" applyFont="1" applyFill="1" applyBorder="1" applyAlignment="1" applyProtection="1">
      <alignment horizontal="center" vertical="center" wrapText="1"/>
      <protection locked="0"/>
    </xf>
    <xf numFmtId="0" fontId="33" fillId="11" borderId="0" xfId="0" applyFont="1" applyFill="1" applyBorder="1" applyAlignment="1" applyProtection="1">
      <alignment horizontal="center" vertical="center"/>
      <protection locked="0"/>
    </xf>
    <xf numFmtId="0" fontId="166" fillId="0" borderId="0" xfId="0" applyFont="1" applyAlignment="1">
      <alignment horizontal="left" vertical="center" wrapText="1"/>
    </xf>
    <xf numFmtId="0" fontId="166" fillId="0" borderId="0" xfId="0" applyFont="1" applyAlignment="1">
      <alignment horizontal="left" vertical="top" wrapText="1"/>
    </xf>
    <xf numFmtId="0" fontId="79" fillId="0" borderId="0" xfId="0" applyFont="1" applyAlignment="1">
      <alignment horizontal="left" vertical="center" wrapText="1"/>
    </xf>
    <xf numFmtId="0" fontId="42" fillId="0" borderId="0" xfId="3" applyFont="1" applyFill="1" applyBorder="1" applyAlignment="1">
      <alignment horizontal="center" vertical="center" wrapText="1"/>
    </xf>
    <xf numFmtId="0" fontId="42" fillId="19" borderId="0" xfId="3" applyFont="1" applyFill="1" applyBorder="1" applyAlignment="1">
      <alignment horizontal="right" vertical="center" wrapText="1"/>
    </xf>
    <xf numFmtId="0" fontId="33" fillId="3" borderId="0" xfId="22" applyFont="1" applyFill="1" applyBorder="1" applyAlignment="1">
      <alignment horizontal="right" vertical="center" wrapText="1"/>
    </xf>
    <xf numFmtId="0" fontId="34" fillId="0" borderId="0" xfId="0" applyFont="1" applyFill="1" applyAlignment="1">
      <alignment horizontal="left" vertical="top" wrapText="1"/>
    </xf>
    <xf numFmtId="0" fontId="52" fillId="0" borderId="0" xfId="0" applyFont="1" applyFill="1" applyBorder="1" applyAlignment="1">
      <alignment horizontal="left" vertical="center" wrapText="1" readingOrder="1"/>
    </xf>
    <xf numFmtId="0" fontId="42" fillId="19" borderId="0" xfId="0" applyFont="1" applyFill="1" applyBorder="1" applyAlignment="1">
      <alignment horizontal="center" vertical="center" wrapText="1"/>
    </xf>
    <xf numFmtId="0" fontId="118" fillId="19" borderId="0" xfId="0" applyFont="1" applyFill="1" applyBorder="1" applyAlignment="1">
      <alignment horizontal="center" vertical="center"/>
    </xf>
    <xf numFmtId="0" fontId="42" fillId="19" borderId="0" xfId="3" applyFont="1" applyFill="1" applyBorder="1" applyAlignment="1">
      <alignment horizontal="center" vertical="center" wrapText="1"/>
    </xf>
    <xf numFmtId="0" fontId="42" fillId="19" borderId="8" xfId="0" applyFont="1" applyFill="1" applyBorder="1" applyAlignment="1">
      <alignment horizontal="center" vertical="center" wrapText="1"/>
    </xf>
    <xf numFmtId="0" fontId="42" fillId="19" borderId="0" xfId="0" applyFont="1" applyFill="1" applyAlignment="1">
      <alignment horizontal="center" vertical="center" wrapText="1"/>
    </xf>
    <xf numFmtId="0" fontId="34" fillId="19" borderId="0" xfId="3" applyFont="1" applyFill="1" applyBorder="1" applyAlignment="1">
      <alignment horizontal="center" vertical="center" wrapText="1"/>
    </xf>
    <xf numFmtId="0" fontId="34" fillId="0" borderId="0" xfId="0" applyFont="1" applyAlignment="1">
      <alignment horizontal="left" vertical="top" wrapText="1"/>
    </xf>
    <xf numFmtId="0" fontId="52" fillId="0" borderId="0" xfId="0" applyFont="1" applyFill="1" applyBorder="1" applyAlignment="1">
      <alignment horizontal="left" vertical="top" wrapText="1" readingOrder="1"/>
    </xf>
    <xf numFmtId="0" fontId="34" fillId="19" borderId="0" xfId="0" applyFont="1" applyFill="1" applyBorder="1" applyAlignment="1">
      <alignment horizontal="center" vertical="center" wrapText="1"/>
    </xf>
    <xf numFmtId="0" fontId="34" fillId="0" borderId="0" xfId="0" applyFont="1" applyBorder="1" applyAlignment="1">
      <alignment horizontal="left" vertical="top" wrapText="1"/>
    </xf>
    <xf numFmtId="0" fontId="34" fillId="19" borderId="0" xfId="0" applyFont="1" applyFill="1" applyBorder="1" applyAlignment="1" applyProtection="1">
      <alignment horizontal="center" vertical="center" wrapText="1" readingOrder="1"/>
      <protection locked="0"/>
    </xf>
    <xf numFmtId="0" fontId="34" fillId="10" borderId="0" xfId="28" applyFont="1" applyFill="1" applyBorder="1" applyAlignment="1">
      <alignment horizontal="center" vertical="center" wrapText="1"/>
    </xf>
    <xf numFmtId="0" fontId="34" fillId="10" borderId="0" xfId="3" applyFont="1" applyFill="1" applyBorder="1" applyAlignment="1">
      <alignment horizontal="center" vertical="center" wrapText="1"/>
    </xf>
    <xf numFmtId="0" fontId="34" fillId="10" borderId="0" xfId="0" applyFont="1" applyFill="1" applyAlignment="1">
      <alignment horizontal="center" vertical="center" wrapText="1"/>
    </xf>
    <xf numFmtId="0" fontId="34" fillId="0" borderId="0" xfId="3" applyFont="1" applyFill="1" applyBorder="1" applyAlignment="1">
      <alignment horizontal="center" vertical="center" wrapText="1"/>
    </xf>
  </cellXfs>
  <cellStyles count="37">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2 2 2" xfId="36"/>
    <cellStyle name="Normal 2 3" xfId="35"/>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8FAF4"/>
      <color rgb="FF0000FF"/>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9"/>
      <c r="B1" s="650"/>
      <c r="C1" s="650"/>
      <c r="D1" s="650"/>
      <c r="E1" s="650"/>
      <c r="F1" s="650"/>
      <c r="G1" s="650"/>
      <c r="H1" s="650"/>
      <c r="I1" s="650"/>
    </row>
    <row r="2" spans="1:9" ht="18">
      <c r="A2" s="1109"/>
      <c r="B2" s="1109"/>
      <c r="C2" s="1109"/>
      <c r="D2" s="1109"/>
      <c r="E2" s="1109"/>
      <c r="F2" s="1109"/>
      <c r="G2" s="1109"/>
      <c r="H2" s="1109"/>
      <c r="I2" s="1109"/>
    </row>
    <row r="3" spans="1:9" ht="18">
      <c r="A3" s="651"/>
      <c r="B3" s="651"/>
      <c r="C3" s="651"/>
      <c r="D3" s="651"/>
      <c r="E3" s="651"/>
      <c r="F3" s="651"/>
      <c r="G3" s="651"/>
      <c r="H3" s="651"/>
      <c r="I3" s="651"/>
    </row>
    <row r="4" spans="1:9" ht="16.5">
      <c r="A4" s="1110"/>
      <c r="B4" s="1110"/>
      <c r="C4" s="1110"/>
      <c r="D4" s="1110"/>
      <c r="E4" s="1110"/>
      <c r="F4" s="1110"/>
      <c r="G4" s="1110"/>
      <c r="H4" s="1110"/>
      <c r="I4" s="1110"/>
    </row>
    <row r="5" spans="1:9" ht="15" customHeight="1">
      <c r="A5" s="652"/>
      <c r="B5" s="652"/>
      <c r="C5" s="652"/>
      <c r="D5" s="652"/>
      <c r="E5" s="652"/>
      <c r="F5" s="652"/>
      <c r="G5" s="652"/>
      <c r="H5" s="652"/>
      <c r="I5" s="652"/>
    </row>
    <row r="6" spans="1:9" ht="15" customHeight="1">
      <c r="A6" s="653"/>
      <c r="B6" s="653"/>
      <c r="C6" s="653"/>
      <c r="D6" s="653"/>
      <c r="E6" s="653"/>
      <c r="F6" s="653"/>
      <c r="G6" s="653"/>
      <c r="H6" s="653"/>
      <c r="I6" s="653"/>
    </row>
    <row r="7" spans="1:9">
      <c r="A7" s="660"/>
      <c r="B7" s="660"/>
      <c r="C7" s="660"/>
      <c r="D7" s="660"/>
      <c r="E7" s="660"/>
      <c r="F7" s="660"/>
      <c r="G7" s="660"/>
      <c r="H7" s="660"/>
      <c r="I7" s="660"/>
    </row>
    <row r="8" spans="1:9">
      <c r="A8" s="654"/>
      <c r="B8" s="654"/>
      <c r="C8" s="654"/>
      <c r="D8" s="654"/>
      <c r="E8" s="654"/>
      <c r="F8" s="654"/>
      <c r="G8" s="654"/>
      <c r="H8" s="654"/>
      <c r="I8" s="654"/>
    </row>
    <row r="9" spans="1:9">
      <c r="A9" s="1111" t="s">
        <v>1613</v>
      </c>
      <c r="B9" s="1112"/>
      <c r="C9" s="1112"/>
      <c r="D9" s="1112"/>
      <c r="E9" s="1112"/>
      <c r="F9" s="1112"/>
      <c r="G9" s="1112"/>
      <c r="H9" s="1112"/>
      <c r="I9" s="1112"/>
    </row>
    <row r="10" spans="1:9">
      <c r="A10" s="655"/>
      <c r="B10" s="655"/>
      <c r="C10" s="655"/>
      <c r="D10" s="655"/>
      <c r="E10" s="655"/>
      <c r="F10" s="655"/>
      <c r="G10" s="655"/>
      <c r="H10" s="655"/>
      <c r="I10" s="655"/>
    </row>
    <row r="11" spans="1:9">
      <c r="A11" s="655"/>
      <c r="B11" s="655"/>
      <c r="C11" s="655"/>
      <c r="D11" s="655"/>
      <c r="E11" s="655"/>
      <c r="F11" s="655"/>
      <c r="G11" s="655"/>
      <c r="H11" s="655"/>
      <c r="I11" s="655"/>
    </row>
    <row r="12" spans="1:9">
      <c r="A12" s="655"/>
      <c r="B12" s="655"/>
      <c r="C12" s="655"/>
      <c r="D12" s="655"/>
      <c r="E12" s="655"/>
      <c r="F12" s="655"/>
      <c r="G12" s="655"/>
      <c r="H12" s="655"/>
      <c r="I12" s="655"/>
    </row>
    <row r="13" spans="1:9">
      <c r="A13" s="655"/>
      <c r="B13" s="655"/>
      <c r="C13" s="655"/>
      <c r="D13" s="655"/>
      <c r="E13" s="655"/>
      <c r="F13" s="655"/>
      <c r="G13" s="655"/>
      <c r="H13" s="655"/>
      <c r="I13" s="655"/>
    </row>
    <row r="14" spans="1:9">
      <c r="A14" s="655"/>
      <c r="B14" s="655"/>
      <c r="C14" s="655"/>
      <c r="D14" s="655"/>
      <c r="E14" s="655"/>
      <c r="F14" s="655"/>
      <c r="G14" s="655"/>
      <c r="H14" s="655"/>
      <c r="I14" s="655"/>
    </row>
    <row r="15" spans="1:9">
      <c r="A15" s="655"/>
      <c r="B15" s="655"/>
      <c r="C15" s="655"/>
      <c r="D15" s="655"/>
      <c r="E15" s="655"/>
      <c r="F15" s="655"/>
      <c r="G15" s="655"/>
      <c r="H15" s="655"/>
      <c r="I15" s="655"/>
    </row>
    <row r="16" spans="1:9">
      <c r="A16" s="655"/>
      <c r="B16" s="655"/>
      <c r="C16" s="655"/>
      <c r="D16" s="655"/>
      <c r="E16" s="655"/>
      <c r="F16" s="655"/>
      <c r="G16" s="655"/>
      <c r="H16" s="655"/>
      <c r="I16" s="655"/>
    </row>
    <row r="17" spans="1:9">
      <c r="A17" s="655"/>
      <c r="B17" s="655"/>
      <c r="C17" s="655"/>
      <c r="D17" s="655"/>
      <c r="E17" s="655"/>
      <c r="F17" s="655"/>
      <c r="G17" s="655"/>
      <c r="H17" s="655"/>
      <c r="I17" s="655"/>
    </row>
    <row r="18" spans="1:9" ht="30">
      <c r="A18" s="1113" t="s">
        <v>0</v>
      </c>
      <c r="B18" s="1113"/>
      <c r="C18" s="1113"/>
      <c r="D18" s="1113"/>
      <c r="E18" s="1113"/>
      <c r="F18" s="1113"/>
      <c r="G18" s="1113"/>
      <c r="H18" s="1113"/>
      <c r="I18" s="1113"/>
    </row>
    <row r="19" spans="1:9" ht="18.75" customHeight="1">
      <c r="A19" s="656"/>
      <c r="B19" s="656"/>
      <c r="C19" s="656"/>
      <c r="D19" s="656"/>
      <c r="E19" s="656"/>
      <c r="F19" s="656"/>
      <c r="G19" s="656"/>
      <c r="H19" s="656"/>
      <c r="I19" s="656"/>
    </row>
    <row r="20" spans="1:9" ht="18.75" customHeight="1">
      <c r="A20" s="1114" t="s">
        <v>1575</v>
      </c>
      <c r="B20" s="1114"/>
      <c r="C20" s="1114"/>
      <c r="D20" s="1114"/>
      <c r="E20" s="1114"/>
      <c r="F20" s="1114"/>
      <c r="G20" s="1114"/>
      <c r="H20" s="1114"/>
      <c r="I20" s="1114"/>
    </row>
    <row r="21" spans="1:9" ht="18.75" customHeight="1">
      <c r="A21" s="657"/>
      <c r="B21" s="657"/>
      <c r="C21" s="657"/>
      <c r="D21" s="657"/>
      <c r="E21" s="657"/>
      <c r="F21" s="657"/>
      <c r="G21" s="657"/>
      <c r="H21" s="657"/>
      <c r="I21" s="657"/>
    </row>
    <row r="22" spans="1:9" ht="26.25" customHeight="1">
      <c r="A22" s="1115" t="s">
        <v>1</v>
      </c>
      <c r="B22" s="1115"/>
      <c r="C22" s="1115"/>
      <c r="D22" s="1115"/>
      <c r="E22" s="1115"/>
      <c r="F22" s="1115"/>
      <c r="G22" s="1115"/>
      <c r="H22" s="1115"/>
      <c r="I22" s="1115"/>
    </row>
    <row r="23" spans="1:9" ht="18.75">
      <c r="A23" s="658"/>
      <c r="B23" s="658"/>
      <c r="C23" s="658"/>
      <c r="D23" s="658"/>
      <c r="E23" s="658"/>
      <c r="F23" s="658"/>
      <c r="G23" s="658"/>
      <c r="H23" s="658"/>
      <c r="I23" s="658"/>
    </row>
    <row r="24" spans="1:9" ht="18.75" customHeight="1">
      <c r="A24" s="1105" t="s">
        <v>1576</v>
      </c>
      <c r="B24" s="1105"/>
      <c r="C24" s="1105"/>
      <c r="D24" s="1105"/>
      <c r="E24" s="1105"/>
      <c r="F24" s="1105"/>
      <c r="G24" s="1105"/>
      <c r="H24" s="1105"/>
      <c r="I24" s="1105"/>
    </row>
    <row r="25" spans="1:9">
      <c r="A25" s="655"/>
      <c r="B25" s="655"/>
      <c r="C25" s="655"/>
      <c r="D25" s="655"/>
      <c r="E25" s="655"/>
      <c r="F25" s="655"/>
      <c r="G25" s="655"/>
      <c r="H25" s="655"/>
      <c r="I25" s="655"/>
    </row>
    <row r="26" spans="1:9">
      <c r="A26" s="655"/>
      <c r="B26" s="655"/>
      <c r="C26" s="655"/>
      <c r="D26" s="655"/>
      <c r="E26" s="655"/>
      <c r="F26" s="655"/>
      <c r="G26" s="655"/>
      <c r="H26" s="655"/>
      <c r="I26" s="655"/>
    </row>
    <row r="27" spans="1:9">
      <c r="A27" s="655"/>
      <c r="B27" s="655"/>
      <c r="C27" s="655"/>
      <c r="D27" s="655"/>
      <c r="E27" s="655"/>
      <c r="F27" s="655"/>
      <c r="G27" s="655"/>
      <c r="H27" s="655"/>
      <c r="I27" s="655"/>
    </row>
    <row r="28" spans="1:9">
      <c r="A28" s="655"/>
      <c r="B28" s="655"/>
      <c r="C28" s="655"/>
      <c r="D28" s="655"/>
      <c r="E28" s="655"/>
      <c r="F28" s="655"/>
      <c r="G28" s="655"/>
      <c r="H28" s="655"/>
      <c r="I28" s="655"/>
    </row>
    <row r="29" spans="1:9">
      <c r="A29" s="655"/>
      <c r="B29" s="655"/>
      <c r="C29" s="655"/>
      <c r="D29" s="655"/>
      <c r="E29" s="655"/>
      <c r="F29" s="655"/>
      <c r="G29" s="655"/>
      <c r="H29" s="655"/>
      <c r="I29" s="655"/>
    </row>
    <row r="30" spans="1:9">
      <c r="A30" s="655"/>
      <c r="B30" s="655"/>
      <c r="C30" s="655"/>
      <c r="D30" s="655"/>
      <c r="E30" s="655"/>
      <c r="F30" s="655"/>
      <c r="G30" s="655"/>
      <c r="H30" s="655"/>
      <c r="I30" s="655"/>
    </row>
    <row r="31" spans="1:9">
      <c r="A31" s="655"/>
      <c r="B31" s="655"/>
      <c r="C31" s="655"/>
      <c r="D31" s="655"/>
      <c r="E31" s="655"/>
      <c r="F31" s="655"/>
      <c r="G31" s="655"/>
      <c r="H31" s="655"/>
      <c r="I31" s="655"/>
    </row>
    <row r="32" spans="1:9">
      <c r="A32" s="655"/>
      <c r="B32" s="655"/>
      <c r="C32" s="655"/>
      <c r="D32" s="655"/>
      <c r="E32" s="655"/>
      <c r="F32" s="655"/>
      <c r="G32" s="655"/>
      <c r="H32" s="655"/>
      <c r="I32" s="655"/>
    </row>
    <row r="33" spans="1:9">
      <c r="A33" s="655"/>
      <c r="B33" s="655"/>
      <c r="C33" s="655"/>
      <c r="D33" s="655"/>
      <c r="E33" s="655"/>
      <c r="F33" s="655"/>
      <c r="G33" s="655"/>
      <c r="H33" s="655"/>
      <c r="I33" s="655"/>
    </row>
    <row r="34" spans="1:9">
      <c r="A34" s="655"/>
      <c r="B34" s="655"/>
      <c r="C34" s="655"/>
      <c r="D34" s="655"/>
      <c r="E34" s="655"/>
      <c r="F34" s="655"/>
      <c r="G34" s="655"/>
      <c r="H34" s="655"/>
      <c r="I34" s="655"/>
    </row>
    <row r="35" spans="1:9">
      <c r="A35" s="655"/>
      <c r="B35" s="655"/>
      <c r="C35" s="655"/>
      <c r="D35" s="655"/>
      <c r="E35" s="655"/>
      <c r="F35" s="655"/>
      <c r="G35" s="655"/>
      <c r="H35" s="655"/>
      <c r="I35" s="655"/>
    </row>
    <row r="36" spans="1:9">
      <c r="A36" s="1106"/>
      <c r="B36" s="1106"/>
      <c r="C36" s="1106"/>
      <c r="D36" s="1106"/>
      <c r="E36" s="1106"/>
      <c r="F36" s="1106"/>
      <c r="G36" s="1106"/>
      <c r="H36" s="1106"/>
      <c r="I36" s="1106"/>
    </row>
    <row r="37" spans="1:9" ht="50.25" customHeight="1">
      <c r="A37" s="1107" t="s">
        <v>2</v>
      </c>
      <c r="B37" s="1107"/>
      <c r="C37" s="1107"/>
      <c r="D37" s="1107"/>
      <c r="E37" s="1107"/>
      <c r="F37" s="1107"/>
      <c r="G37" s="1107"/>
      <c r="H37" s="1107"/>
      <c r="I37" s="1107"/>
    </row>
    <row r="38" spans="1:9">
      <c r="A38" s="659"/>
      <c r="B38" s="659"/>
      <c r="C38" s="659"/>
      <c r="D38" s="659"/>
      <c r="E38" s="659"/>
      <c r="F38" s="659"/>
      <c r="G38" s="659"/>
      <c r="H38" s="659"/>
      <c r="I38" s="659"/>
    </row>
    <row r="39" spans="1:9" ht="65.25" customHeight="1">
      <c r="A39" s="1108" t="s">
        <v>3</v>
      </c>
      <c r="B39" s="1108"/>
      <c r="C39" s="1108"/>
      <c r="D39" s="1108"/>
      <c r="E39" s="1108"/>
      <c r="F39" s="1108"/>
      <c r="G39" s="1108"/>
      <c r="H39" s="1108"/>
      <c r="I39" s="1108"/>
    </row>
    <row r="40" spans="1:9">
      <c r="A40" s="660"/>
      <c r="B40" s="660"/>
      <c r="C40" s="660"/>
      <c r="D40" s="660"/>
      <c r="E40" s="660"/>
      <c r="F40" s="660"/>
      <c r="G40" s="660"/>
      <c r="H40" s="660"/>
      <c r="I40" s="660"/>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55"/>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655</v>
      </c>
      <c r="G1" s="137" t="str">
        <f>Naslovnica!A20</f>
        <v>Ožujak 2023.</v>
      </c>
    </row>
    <row r="2" spans="1:8" ht="12.75" customHeight="1">
      <c r="A2" s="527" t="s">
        <v>928</v>
      </c>
      <c r="G2" s="529" t="str">
        <f>Naslovnica!A24</f>
        <v>March 2023</v>
      </c>
    </row>
    <row r="3" spans="1:8" ht="12.75" customHeight="1"/>
    <row r="4" spans="1:8" ht="12.75" customHeight="1">
      <c r="F4" s="72"/>
      <c r="G4" s="13" t="s">
        <v>1528</v>
      </c>
    </row>
    <row r="5" spans="1:8" ht="19.5" customHeight="1">
      <c r="A5" s="1168" t="s">
        <v>1113</v>
      </c>
      <c r="B5" s="1169" t="s">
        <v>547</v>
      </c>
      <c r="C5" s="1169"/>
      <c r="D5" s="1169"/>
      <c r="E5" s="1169"/>
      <c r="F5" s="1169"/>
      <c r="G5" s="1169"/>
    </row>
    <row r="6" spans="1:8" ht="26.25" customHeight="1">
      <c r="A6" s="1168"/>
      <c r="B6" s="1144" t="str">
        <f>Naslovnica!A20</f>
        <v>Ožujak 2023.</v>
      </c>
      <c r="C6" s="1170"/>
      <c r="D6" s="1171" t="s">
        <v>17</v>
      </c>
      <c r="E6" s="1171"/>
      <c r="F6" s="1172" t="s">
        <v>228</v>
      </c>
      <c r="G6" s="1172"/>
    </row>
    <row r="7" spans="1:8">
      <c r="A7" s="1168"/>
      <c r="B7" s="1142" t="str">
        <f>Naslovnica!A24</f>
        <v>March 2023</v>
      </c>
      <c r="C7" s="1173"/>
      <c r="D7" s="1174" t="s">
        <v>45</v>
      </c>
      <c r="E7" s="1174"/>
      <c r="F7" s="1174" t="s">
        <v>51</v>
      </c>
      <c r="G7" s="1174"/>
    </row>
    <row r="8" spans="1:8">
      <c r="A8" s="1168"/>
      <c r="B8" s="686" t="s">
        <v>27</v>
      </c>
      <c r="C8" s="686" t="s">
        <v>28</v>
      </c>
      <c r="D8" s="674" t="s">
        <v>1110</v>
      </c>
      <c r="E8" s="674" t="s">
        <v>143</v>
      </c>
      <c r="F8" s="674" t="s">
        <v>1110</v>
      </c>
      <c r="G8" s="674" t="s">
        <v>143</v>
      </c>
    </row>
    <row r="9" spans="1:8">
      <c r="A9" s="1168"/>
      <c r="B9" s="687" t="s">
        <v>29</v>
      </c>
      <c r="C9" s="687" t="s">
        <v>30</v>
      </c>
      <c r="D9" s="702" t="s">
        <v>1111</v>
      </c>
      <c r="E9" s="702" t="s">
        <v>144</v>
      </c>
      <c r="F9" s="702" t="s">
        <v>1111</v>
      </c>
      <c r="G9" s="702" t="s">
        <v>144</v>
      </c>
    </row>
    <row r="10" spans="1:8">
      <c r="A10" s="374" t="s">
        <v>33</v>
      </c>
      <c r="B10" s="375">
        <v>128258.49043000001</v>
      </c>
      <c r="C10" s="376">
        <v>0.14141766081993445</v>
      </c>
      <c r="D10" s="807">
        <v>1136.079150000005</v>
      </c>
      <c r="E10" s="377">
        <v>8.9368911316327626E-3</v>
      </c>
      <c r="F10" s="378">
        <v>2620.0864058444567</v>
      </c>
      <c r="G10" s="377">
        <v>2.0854184086425587E-2</v>
      </c>
      <c r="H10" s="52"/>
    </row>
    <row r="11" spans="1:8">
      <c r="A11" s="374" t="s">
        <v>34</v>
      </c>
      <c r="B11" s="375">
        <v>306154.92527000001</v>
      </c>
      <c r="C11" s="376">
        <v>0.33756606081228485</v>
      </c>
      <c r="D11" s="808">
        <v>3078.578349999967</v>
      </c>
      <c r="E11" s="377">
        <v>1.0157765135042407E-2</v>
      </c>
      <c r="F11" s="378">
        <v>10025.198463974462</v>
      </c>
      <c r="G11" s="377">
        <v>3.3854076630885688E-2</v>
      </c>
      <c r="H11" s="52"/>
    </row>
    <row r="12" spans="1:8">
      <c r="A12" s="374" t="s">
        <v>46</v>
      </c>
      <c r="B12" s="375">
        <v>60900.8537</v>
      </c>
      <c r="C12" s="376">
        <v>6.7149209719503861E-2</v>
      </c>
      <c r="D12" s="808">
        <v>236.57676999999967</v>
      </c>
      <c r="E12" s="377">
        <v>3.899770704808514E-3</v>
      </c>
      <c r="F12" s="378">
        <v>2467.7638440042574</v>
      </c>
      <c r="G12" s="377">
        <v>4.223230108292908E-2</v>
      </c>
    </row>
    <row r="13" spans="1:8">
      <c r="A13" s="374" t="s">
        <v>218</v>
      </c>
      <c r="B13" s="375">
        <v>7147.6059699999996</v>
      </c>
      <c r="C13" s="376">
        <v>7.8809419427220244E-3</v>
      </c>
      <c r="D13" s="808">
        <v>153.35079999999925</v>
      </c>
      <c r="E13" s="377">
        <v>2.1925250977081312E-2</v>
      </c>
      <c r="F13" s="378">
        <v>624.14628322582757</v>
      </c>
      <c r="G13" s="377">
        <v>9.5677188668956914E-2</v>
      </c>
    </row>
    <row r="14" spans="1:8">
      <c r="A14" s="374" t="s">
        <v>219</v>
      </c>
      <c r="B14" s="375">
        <v>4023.28244</v>
      </c>
      <c r="C14" s="376">
        <v>4.4360664902199426E-3</v>
      </c>
      <c r="D14" s="808">
        <v>122.94713000000002</v>
      </c>
      <c r="E14" s="377">
        <v>3.1522194946874915E-2</v>
      </c>
      <c r="F14" s="378">
        <v>260.8881205362004</v>
      </c>
      <c r="G14" s="377">
        <v>6.9340982997598388E-2</v>
      </c>
    </row>
    <row r="15" spans="1:8">
      <c r="A15" s="374" t="s">
        <v>36</v>
      </c>
      <c r="B15" s="375">
        <v>60643.643090000005</v>
      </c>
      <c r="C15" s="376">
        <v>6.686560960318938E-2</v>
      </c>
      <c r="D15" s="808">
        <v>630.15308000000368</v>
      </c>
      <c r="E15" s="377">
        <v>1.0500190538743848E-2</v>
      </c>
      <c r="F15" s="378">
        <v>3188.3213300955686</v>
      </c>
      <c r="G15" s="377">
        <v>5.5492184752162554E-2</v>
      </c>
    </row>
    <row r="16" spans="1:8">
      <c r="A16" s="374" t="s">
        <v>37</v>
      </c>
      <c r="B16" s="375">
        <v>56888.844830000002</v>
      </c>
      <c r="C16" s="376">
        <v>6.2725573454317327E-2</v>
      </c>
      <c r="D16" s="808">
        <v>930.31728000000294</v>
      </c>
      <c r="E16" s="377">
        <v>1.6625120794480308E-2</v>
      </c>
      <c r="F16" s="378">
        <v>1969.647550817579</v>
      </c>
      <c r="G16" s="377">
        <v>3.5864463582831574E-2</v>
      </c>
    </row>
    <row r="17" spans="1:10">
      <c r="A17" s="374" t="s">
        <v>38</v>
      </c>
      <c r="B17" s="375">
        <v>282930.53660000005</v>
      </c>
      <c r="C17" s="376">
        <v>0.31195887715782816</v>
      </c>
      <c r="D17" s="808">
        <v>1679.8737600001041</v>
      </c>
      <c r="E17" s="377">
        <v>5.9728704033517044E-3</v>
      </c>
      <c r="F17" s="378">
        <v>10183.792165731022</v>
      </c>
      <c r="G17" s="377">
        <v>3.7337905487576872E-2</v>
      </c>
    </row>
    <row r="18" spans="1:10" ht="18.75" customHeight="1">
      <c r="A18" s="912" t="s">
        <v>343</v>
      </c>
      <c r="B18" s="913">
        <v>906948.1823300001</v>
      </c>
      <c r="C18" s="914">
        <v>1</v>
      </c>
      <c r="D18" s="915">
        <v>7967.8763200001558</v>
      </c>
      <c r="E18" s="914">
        <v>8.8632379004658368E-3</v>
      </c>
      <c r="F18" s="916">
        <v>31339.844164229347</v>
      </c>
      <c r="G18" s="914">
        <v>3.5792080543545657E-2</v>
      </c>
    </row>
    <row r="19" spans="1:10" ht="12.75" customHeight="1">
      <c r="A19" s="22" t="s">
        <v>545</v>
      </c>
    </row>
    <row r="20" spans="1:10" ht="12.75" customHeight="1"/>
    <row r="22" spans="1:10">
      <c r="A22" s="738" t="s">
        <v>1028</v>
      </c>
      <c r="B22" s="996"/>
      <c r="C22" s="996"/>
      <c r="D22" s="996"/>
      <c r="E22" s="996"/>
      <c r="F22" s="996"/>
      <c r="G22" s="996"/>
      <c r="H22" s="996"/>
      <c r="I22" s="996"/>
      <c r="J22" s="997" t="str">
        <f>Naslovnica!A20</f>
        <v>Ožujak 2023.</v>
      </c>
    </row>
    <row r="23" spans="1:10">
      <c r="A23" s="998" t="s">
        <v>1029</v>
      </c>
      <c r="B23" s="996"/>
      <c r="C23" s="996"/>
      <c r="D23" s="996"/>
      <c r="E23" s="996"/>
      <c r="F23" s="996"/>
      <c r="G23" s="996"/>
      <c r="H23" s="996"/>
      <c r="I23" s="996"/>
      <c r="J23" s="999" t="str">
        <f>Naslovnica!A24</f>
        <v>March 2023</v>
      </c>
    </row>
    <row r="24" spans="1:10">
      <c r="A24" s="996"/>
      <c r="B24" s="996"/>
      <c r="C24" s="996"/>
      <c r="D24" s="996"/>
      <c r="E24" s="996"/>
      <c r="F24" s="996"/>
      <c r="G24" s="996"/>
      <c r="H24" s="996"/>
      <c r="I24" s="996"/>
      <c r="J24" s="996"/>
    </row>
    <row r="25" spans="1:10" ht="21.75" customHeight="1">
      <c r="A25" s="1000"/>
      <c r="B25" s="1001" t="s">
        <v>1560</v>
      </c>
      <c r="C25" s="1167" t="s">
        <v>1461</v>
      </c>
      <c r="D25" s="1167"/>
      <c r="E25" s="1167"/>
      <c r="F25" s="1167"/>
      <c r="G25" s="1167"/>
      <c r="H25" s="1167"/>
      <c r="I25" s="1167"/>
      <c r="J25" s="1002"/>
    </row>
    <row r="26" spans="1:10" ht="45">
      <c r="A26" s="1003" t="s">
        <v>1113</v>
      </c>
      <c r="B26" s="1000" t="str">
        <f>J22</f>
        <v>Ožujak 2023.</v>
      </c>
      <c r="C26" s="1000" t="s">
        <v>239</v>
      </c>
      <c r="D26" s="1000" t="s">
        <v>59</v>
      </c>
      <c r="E26" s="1000" t="s">
        <v>50</v>
      </c>
      <c r="F26" s="1000" t="s">
        <v>1452</v>
      </c>
      <c r="G26" s="1000" t="s">
        <v>1453</v>
      </c>
      <c r="H26" s="1000" t="s">
        <v>1454</v>
      </c>
      <c r="I26" s="1000" t="s">
        <v>1458</v>
      </c>
      <c r="J26" s="1000" t="s">
        <v>1030</v>
      </c>
    </row>
    <row r="27" spans="1:10" ht="56.25">
      <c r="A27" s="1000"/>
      <c r="B27" s="1004" t="str">
        <f>J23</f>
        <v>March 2023</v>
      </c>
      <c r="C27" s="1004" t="s">
        <v>240</v>
      </c>
      <c r="D27" s="1004" t="s">
        <v>51</v>
      </c>
      <c r="E27" s="1004" t="s">
        <v>52</v>
      </c>
      <c r="F27" s="1004" t="s">
        <v>1455</v>
      </c>
      <c r="G27" s="1004" t="s">
        <v>1456</v>
      </c>
      <c r="H27" s="1004" t="s">
        <v>1457</v>
      </c>
      <c r="I27" s="1005" t="s">
        <v>1459</v>
      </c>
      <c r="J27" s="1000" t="s">
        <v>1031</v>
      </c>
    </row>
    <row r="28" spans="1:10">
      <c r="A28" s="1006" t="s">
        <v>33</v>
      </c>
      <c r="B28" s="704">
        <v>34.125999999999998</v>
      </c>
      <c r="C28" s="1007">
        <v>5.1219217662530347E-3</v>
      </c>
      <c r="D28" s="1007">
        <v>5.596382983549919E-3</v>
      </c>
      <c r="E28" s="1007">
        <v>-3.1673511398031096E-2</v>
      </c>
      <c r="F28" s="1007">
        <v>-8.9804788308488481E-3</v>
      </c>
      <c r="G28" s="1007">
        <v>1.7616031557836642E-3</v>
      </c>
      <c r="H28" s="1007">
        <v>2.8212449386153082E-2</v>
      </c>
      <c r="I28" s="1007">
        <v>5.0050343239580686E-2</v>
      </c>
      <c r="J28" s="1098">
        <v>37958</v>
      </c>
    </row>
    <row r="29" spans="1:10">
      <c r="A29" s="1006" t="s">
        <v>34</v>
      </c>
      <c r="B29" s="703">
        <v>37.104700000000001</v>
      </c>
      <c r="C29" s="1007">
        <v>6.8516940643976731E-3</v>
      </c>
      <c r="D29" s="1007">
        <v>2.5325156183410913E-2</v>
      </c>
      <c r="E29" s="1007">
        <v>-1.4411740847012799E-2</v>
      </c>
      <c r="F29" s="1007">
        <v>3.2934917122257934E-2</v>
      </c>
      <c r="G29" s="1007">
        <v>2.1212538358096333E-2</v>
      </c>
      <c r="H29" s="1007">
        <v>2.5188298653060937E-2</v>
      </c>
      <c r="I29" s="1007">
        <v>5.4092936531549451E-2</v>
      </c>
      <c r="J29" s="1098">
        <v>37893</v>
      </c>
    </row>
    <row r="30" spans="1:10">
      <c r="A30" s="1006" t="s">
        <v>46</v>
      </c>
      <c r="B30" s="703">
        <v>23.9315</v>
      </c>
      <c r="C30" s="1007">
        <v>-4.6360879770779295E-4</v>
      </c>
      <c r="D30" s="1007">
        <v>2.7306354408152655E-2</v>
      </c>
      <c r="E30" s="1007">
        <v>-2.2707216584806234E-2</v>
      </c>
      <c r="F30" s="1007">
        <v>3.2836354660592093E-2</v>
      </c>
      <c r="G30" s="1007">
        <v>2.3268555146949366E-2</v>
      </c>
      <c r="H30" s="1007">
        <v>2.9586789261451196E-2</v>
      </c>
      <c r="I30" s="1007">
        <v>3.0800937395605965E-2</v>
      </c>
      <c r="J30" s="1098">
        <v>37923</v>
      </c>
    </row>
    <row r="31" spans="1:10">
      <c r="A31" s="1006" t="s">
        <v>218</v>
      </c>
      <c r="B31" s="703">
        <v>167.5164</v>
      </c>
      <c r="C31" s="1007">
        <v>3.6168607901017058E-3</v>
      </c>
      <c r="D31" s="1007">
        <v>3.500826373223398E-2</v>
      </c>
      <c r="E31" s="1007">
        <v>-3.4791405663545993E-2</v>
      </c>
      <c r="F31" s="1007">
        <v>4.0332037440702351E-2</v>
      </c>
      <c r="G31" s="1007">
        <v>3.1477396375185318E-2</v>
      </c>
      <c r="H31" s="1007"/>
      <c r="I31" s="1007">
        <v>4.4449161996219511E-2</v>
      </c>
      <c r="J31" s="1098">
        <v>43062</v>
      </c>
    </row>
    <row r="32" spans="1:10">
      <c r="A32" s="1006" t="s">
        <v>219</v>
      </c>
      <c r="B32" s="703">
        <v>145.16630000000001</v>
      </c>
      <c r="C32" s="1007">
        <v>1.6961023457688906E-3</v>
      </c>
      <c r="D32" s="1007">
        <v>4.5603710889390303E-3</v>
      </c>
      <c r="E32" s="1007">
        <v>-1.7558300964193641E-2</v>
      </c>
      <c r="F32" s="1007">
        <v>3.416811267546338E-3</v>
      </c>
      <c r="G32" s="1007">
        <v>1.0827237242177379E-2</v>
      </c>
      <c r="H32" s="1007"/>
      <c r="I32" s="1007">
        <v>1.6881059789282782E-2</v>
      </c>
      <c r="J32" s="1098">
        <v>43062</v>
      </c>
    </row>
    <row r="33" spans="1:10">
      <c r="A33" s="1006" t="s">
        <v>36</v>
      </c>
      <c r="B33" s="703">
        <v>33.679499999999997</v>
      </c>
      <c r="C33" s="1007">
        <v>3.5667673824038015E-3</v>
      </c>
      <c r="D33" s="1008">
        <v>3.5652614555806039E-2</v>
      </c>
      <c r="E33" s="1007">
        <v>1.1748634931014079E-2</v>
      </c>
      <c r="F33" s="1007">
        <v>6.4138859372584678E-2</v>
      </c>
      <c r="G33" s="1007">
        <v>3.6535778047560363E-2</v>
      </c>
      <c r="H33" s="1007">
        <v>4.8807606766398948E-2</v>
      </c>
      <c r="I33" s="1007">
        <v>5.2921989736130159E-2</v>
      </c>
      <c r="J33" s="1098">
        <v>38425</v>
      </c>
    </row>
    <row r="34" spans="1:10">
      <c r="A34" s="1006" t="s">
        <v>37</v>
      </c>
      <c r="B34" s="703">
        <v>28.329499999999999</v>
      </c>
      <c r="C34" s="1007">
        <v>8.0201821086602898E-3</v>
      </c>
      <c r="D34" s="1008">
        <v>6.1658058382036973E-3</v>
      </c>
      <c r="E34" s="1007">
        <v>-3.6752919093039238E-2</v>
      </c>
      <c r="F34" s="1007">
        <v>-1.4794356985026624E-2</v>
      </c>
      <c r="G34" s="1007">
        <v>3.3051776888588513E-3</v>
      </c>
      <c r="H34" s="1007">
        <v>3.0011082841897574E-2</v>
      </c>
      <c r="I34" s="1007">
        <v>4.288347743113774E-2</v>
      </c>
      <c r="J34" s="1098">
        <v>38425</v>
      </c>
    </row>
    <row r="35" spans="1:10">
      <c r="A35" s="1006" t="s">
        <v>38</v>
      </c>
      <c r="B35" s="703">
        <v>35.865699999999997</v>
      </c>
      <c r="C35" s="1007">
        <v>3.1634062977237143E-3</v>
      </c>
      <c r="D35" s="1007">
        <v>2.7773086946302206E-2</v>
      </c>
      <c r="E35" s="1007">
        <v>-8.4724815732929448E-3</v>
      </c>
      <c r="F35" s="1007">
        <v>4.3666622190062787E-2</v>
      </c>
      <c r="G35" s="1007">
        <v>2.8882274342160397E-2</v>
      </c>
      <c r="H35" s="1007">
        <v>4.6021699269949368E-2</v>
      </c>
      <c r="I35" s="1007">
        <v>4.9286380455023204E-2</v>
      </c>
      <c r="J35" s="1098">
        <v>37474</v>
      </c>
    </row>
    <row r="36" spans="1:10">
      <c r="A36" s="1009" t="s">
        <v>545</v>
      </c>
      <c r="B36" s="735"/>
      <c r="C36" s="1010"/>
      <c r="D36" s="1010"/>
      <c r="E36" s="1010"/>
      <c r="F36" s="1010"/>
      <c r="G36" s="1011"/>
      <c r="H36" s="1011"/>
      <c r="I36" s="996"/>
      <c r="J36" s="996"/>
    </row>
    <row r="37" spans="1:10">
      <c r="A37" s="1012" t="s">
        <v>113</v>
      </c>
      <c r="B37" s="996"/>
      <c r="C37" s="996"/>
      <c r="D37" s="996"/>
      <c r="E37" s="996"/>
      <c r="F37" s="996"/>
      <c r="G37" s="1013"/>
      <c r="H37" s="1013"/>
      <c r="I37" s="996"/>
      <c r="J37" s="996"/>
    </row>
    <row r="38" spans="1:10">
      <c r="A38" s="1014" t="s">
        <v>220</v>
      </c>
      <c r="B38" s="1011"/>
      <c r="C38" s="1011"/>
      <c r="D38" s="1011"/>
      <c r="E38" s="1011"/>
      <c r="F38" s="1011"/>
      <c r="G38" s="1011"/>
      <c r="H38" s="1011"/>
      <c r="I38" s="1011"/>
      <c r="J38" s="996"/>
    </row>
    <row r="39" spans="1:10">
      <c r="A39" s="1012" t="s">
        <v>221</v>
      </c>
      <c r="B39" s="1013"/>
      <c r="C39" s="1013"/>
      <c r="D39" s="1013"/>
      <c r="E39" s="1013"/>
      <c r="F39" s="1013"/>
      <c r="G39" s="1013"/>
      <c r="H39" s="1013"/>
      <c r="I39" s="1013"/>
      <c r="J39" s="996"/>
    </row>
    <row r="40" spans="1:10">
      <c r="A40" s="1014" t="s">
        <v>937</v>
      </c>
      <c r="B40" s="1011"/>
      <c r="C40" s="1011"/>
      <c r="D40" s="1011"/>
      <c r="E40" s="1011"/>
      <c r="F40" s="1011"/>
      <c r="G40" s="996"/>
      <c r="H40" s="996"/>
      <c r="I40" s="1011"/>
      <c r="J40" s="996"/>
    </row>
    <row r="41" spans="1:10">
      <c r="B41" s="262"/>
      <c r="C41" s="262"/>
      <c r="D41" s="262"/>
      <c r="E41" s="262"/>
      <c r="F41" s="262"/>
      <c r="G41" s="280"/>
      <c r="H41" s="280"/>
      <c r="I41" s="262"/>
    </row>
    <row r="42" spans="1:10">
      <c r="A42" s="261"/>
      <c r="B42" s="261"/>
      <c r="C42" s="261"/>
      <c r="D42" s="261"/>
      <c r="E42" s="261"/>
      <c r="F42" s="261"/>
      <c r="I42" s="261"/>
    </row>
    <row r="43" spans="1:10">
      <c r="A43" s="612" t="s">
        <v>81</v>
      </c>
      <c r="B43" s="280"/>
      <c r="C43" s="280"/>
      <c r="D43" s="280"/>
      <c r="E43" s="280"/>
      <c r="F43" s="280"/>
      <c r="I43" s="7"/>
    </row>
    <row r="55" spans="7:7">
      <c r="G55" s="26" t="s">
        <v>808</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656</v>
      </c>
      <c r="S1" s="137" t="str">
        <f>Naslovnica!A20</f>
        <v>Ožujak 2023.</v>
      </c>
    </row>
    <row r="2" spans="1:20" ht="12.75" customHeight="1">
      <c r="A2" s="552" t="s">
        <v>929</v>
      </c>
      <c r="S2" s="529" t="str">
        <f>Naslovnica!A24</f>
        <v>March 2023</v>
      </c>
    </row>
    <row r="3" spans="1:20" ht="12.75" customHeight="1"/>
    <row r="4" spans="1:20" ht="12.75" customHeight="1">
      <c r="P4" s="69"/>
      <c r="Q4" s="69"/>
      <c r="R4" s="69"/>
      <c r="S4" s="13" t="s">
        <v>1528</v>
      </c>
    </row>
    <row r="5" spans="1:20" ht="33" customHeight="1">
      <c r="A5" s="1175" t="s">
        <v>544</v>
      </c>
      <c r="B5" s="1149" t="s">
        <v>53</v>
      </c>
      <c r="C5" s="1149"/>
      <c r="D5" s="1149" t="s">
        <v>54</v>
      </c>
      <c r="E5" s="1176"/>
      <c r="F5" s="1149" t="s">
        <v>55</v>
      </c>
      <c r="G5" s="1149"/>
      <c r="H5" s="1177" t="s">
        <v>218</v>
      </c>
      <c r="I5" s="1178"/>
      <c r="J5" s="1177" t="s">
        <v>219</v>
      </c>
      <c r="K5" s="1178"/>
      <c r="L5" s="1149" t="s">
        <v>56</v>
      </c>
      <c r="M5" s="1149"/>
      <c r="N5" s="1149" t="s">
        <v>57</v>
      </c>
      <c r="O5" s="1149"/>
      <c r="P5" s="1149" t="s">
        <v>58</v>
      </c>
      <c r="Q5" s="1149"/>
      <c r="R5" s="1149" t="s">
        <v>422</v>
      </c>
      <c r="S5" s="1149"/>
    </row>
    <row r="6" spans="1:20">
      <c r="A6" s="1175"/>
      <c r="B6" s="705" t="s">
        <v>31</v>
      </c>
      <c r="C6" s="705" t="s">
        <v>32</v>
      </c>
      <c r="D6" s="705" t="s">
        <v>31</v>
      </c>
      <c r="E6" s="705" t="s">
        <v>32</v>
      </c>
      <c r="F6" s="705" t="s">
        <v>31</v>
      </c>
      <c r="G6" s="705" t="s">
        <v>32</v>
      </c>
      <c r="H6" s="705" t="s">
        <v>31</v>
      </c>
      <c r="I6" s="705" t="s">
        <v>32</v>
      </c>
      <c r="J6" s="705" t="s">
        <v>31</v>
      </c>
      <c r="K6" s="705" t="s">
        <v>32</v>
      </c>
      <c r="L6" s="705" t="s">
        <v>32</v>
      </c>
      <c r="M6" s="705" t="s">
        <v>32</v>
      </c>
      <c r="N6" s="705" t="s">
        <v>31</v>
      </c>
      <c r="O6" s="705" t="s">
        <v>32</v>
      </c>
      <c r="P6" s="705" t="s">
        <v>31</v>
      </c>
      <c r="Q6" s="705" t="s">
        <v>32</v>
      </c>
      <c r="R6" s="705" t="s">
        <v>31</v>
      </c>
      <c r="S6" s="705" t="s">
        <v>32</v>
      </c>
    </row>
    <row r="7" spans="1:20">
      <c r="A7" s="1175"/>
      <c r="B7" s="706" t="s">
        <v>29</v>
      </c>
      <c r="C7" s="706" t="s">
        <v>30</v>
      </c>
      <c r="D7" s="706" t="s">
        <v>29</v>
      </c>
      <c r="E7" s="706" t="s">
        <v>30</v>
      </c>
      <c r="F7" s="706" t="s">
        <v>29</v>
      </c>
      <c r="G7" s="706" t="s">
        <v>30</v>
      </c>
      <c r="H7" s="706" t="s">
        <v>29</v>
      </c>
      <c r="I7" s="706" t="s">
        <v>30</v>
      </c>
      <c r="J7" s="706" t="s">
        <v>29</v>
      </c>
      <c r="K7" s="706" t="s">
        <v>30</v>
      </c>
      <c r="L7" s="706" t="s">
        <v>30</v>
      </c>
      <c r="M7" s="706" t="s">
        <v>30</v>
      </c>
      <c r="N7" s="706" t="s">
        <v>29</v>
      </c>
      <c r="O7" s="706" t="s">
        <v>30</v>
      </c>
      <c r="P7" s="706" t="s">
        <v>29</v>
      </c>
      <c r="Q7" s="706" t="s">
        <v>30</v>
      </c>
      <c r="R7" s="706" t="s">
        <v>29</v>
      </c>
      <c r="S7" s="706" t="s">
        <v>30</v>
      </c>
    </row>
    <row r="8" spans="1:20" ht="18">
      <c r="A8" s="361" t="s">
        <v>423</v>
      </c>
      <c r="B8" s="379">
        <v>3319.2474200000001</v>
      </c>
      <c r="C8" s="380">
        <v>2.5879358273331782E-2</v>
      </c>
      <c r="D8" s="379">
        <v>8126.6579599999995</v>
      </c>
      <c r="E8" s="380">
        <v>2.6544266608917191E-2</v>
      </c>
      <c r="F8" s="379">
        <v>1468.54817</v>
      </c>
      <c r="G8" s="380">
        <v>2.4113753433311888E-2</v>
      </c>
      <c r="H8" s="379">
        <v>273.98012</v>
      </c>
      <c r="I8" s="380">
        <v>3.8331732491963325E-2</v>
      </c>
      <c r="J8" s="379">
        <v>133.32779000000002</v>
      </c>
      <c r="K8" s="380">
        <v>3.3139057967802039E-2</v>
      </c>
      <c r="L8" s="379">
        <v>3490.6131</v>
      </c>
      <c r="M8" s="380">
        <v>5.7559422919557318E-2</v>
      </c>
      <c r="N8" s="379">
        <v>4179.7092000000002</v>
      </c>
      <c r="O8" s="380">
        <v>7.3471507682923709E-2</v>
      </c>
      <c r="P8" s="379">
        <v>10017.17923</v>
      </c>
      <c r="Q8" s="380">
        <v>3.5405083346687252E-2</v>
      </c>
      <c r="R8" s="379">
        <v>31009.262990000003</v>
      </c>
      <c r="S8" s="380">
        <v>3.4190776938516659E-2</v>
      </c>
      <c r="T8" s="52"/>
    </row>
    <row r="9" spans="1:20" ht="18">
      <c r="A9" s="361" t="s">
        <v>424</v>
      </c>
      <c r="B9" s="379">
        <v>112.91567999999999</v>
      </c>
      <c r="C9" s="380">
        <v>8.8037587068362738E-4</v>
      </c>
      <c r="D9" s="379">
        <v>224.16063</v>
      </c>
      <c r="E9" s="380">
        <v>7.3218038155783809E-4</v>
      </c>
      <c r="F9" s="379">
        <v>14.177899999999999</v>
      </c>
      <c r="G9" s="380">
        <v>2.3280297629062628E-4</v>
      </c>
      <c r="H9" s="379">
        <v>11.79819</v>
      </c>
      <c r="I9" s="380">
        <v>1.6506491893256954E-3</v>
      </c>
      <c r="J9" s="379">
        <v>0</v>
      </c>
      <c r="K9" s="380">
        <v>0</v>
      </c>
      <c r="L9" s="379">
        <v>267.44309999999996</v>
      </c>
      <c r="M9" s="380">
        <v>4.410076413171502E-3</v>
      </c>
      <c r="N9" s="379">
        <v>0</v>
      </c>
      <c r="O9" s="380">
        <v>0</v>
      </c>
      <c r="P9" s="379">
        <v>614.07097999999996</v>
      </c>
      <c r="Q9" s="380">
        <v>2.1703948515336608E-3</v>
      </c>
      <c r="R9" s="379">
        <v>1244.56648</v>
      </c>
      <c r="S9" s="380">
        <v>1.3722575385476726E-3</v>
      </c>
      <c r="T9" s="52"/>
    </row>
    <row r="10" spans="1:20" ht="18">
      <c r="A10" s="361" t="s">
        <v>425</v>
      </c>
      <c r="B10" s="379">
        <v>125091.40403000001</v>
      </c>
      <c r="C10" s="380">
        <v>0.97530700552791838</v>
      </c>
      <c r="D10" s="379">
        <v>298385.93325999996</v>
      </c>
      <c r="E10" s="380">
        <v>0.97462398488886459</v>
      </c>
      <c r="F10" s="379">
        <v>59580.616950000003</v>
      </c>
      <c r="G10" s="380">
        <v>0.97832153952219558</v>
      </c>
      <c r="H10" s="379">
        <v>6877.1004599999997</v>
      </c>
      <c r="I10" s="380">
        <v>0.96215438971658929</v>
      </c>
      <c r="J10" s="379">
        <v>3893.8094999999998</v>
      </c>
      <c r="K10" s="380">
        <v>0.96781907759873798</v>
      </c>
      <c r="L10" s="379">
        <v>57034.108380000005</v>
      </c>
      <c r="M10" s="380">
        <v>0.94047958654721386</v>
      </c>
      <c r="N10" s="379">
        <v>52801.578299999994</v>
      </c>
      <c r="O10" s="380">
        <v>0.92815346238416474</v>
      </c>
      <c r="P10" s="379">
        <v>273060.78749000002</v>
      </c>
      <c r="Q10" s="380">
        <v>0.96511599900718825</v>
      </c>
      <c r="R10" s="379">
        <v>876725.33837000001</v>
      </c>
      <c r="S10" s="380">
        <v>0.9666763279804802</v>
      </c>
      <c r="T10" s="52"/>
    </row>
    <row r="11" spans="1:20" ht="18.75">
      <c r="A11" s="361" t="s">
        <v>426</v>
      </c>
      <c r="B11" s="381">
        <v>117546.80181999999</v>
      </c>
      <c r="C11" s="382">
        <v>0.91648359198968898</v>
      </c>
      <c r="D11" s="381">
        <v>246025.65856000001</v>
      </c>
      <c r="E11" s="382">
        <v>0.80359856482148173</v>
      </c>
      <c r="F11" s="381">
        <v>26095.32633</v>
      </c>
      <c r="G11" s="382">
        <v>0.42848867864064111</v>
      </c>
      <c r="H11" s="381">
        <v>1906.1242099999999</v>
      </c>
      <c r="I11" s="382">
        <v>0.26668009092840356</v>
      </c>
      <c r="J11" s="381">
        <v>2388.4095200000002</v>
      </c>
      <c r="K11" s="382">
        <v>0.59364699237968488</v>
      </c>
      <c r="L11" s="381">
        <v>35902.673439999999</v>
      </c>
      <c r="M11" s="382">
        <v>0.59202698932050579</v>
      </c>
      <c r="N11" s="381">
        <v>45251.974049999997</v>
      </c>
      <c r="O11" s="382">
        <v>0.79544547239842411</v>
      </c>
      <c r="P11" s="381">
        <v>160021.45652000001</v>
      </c>
      <c r="Q11" s="382">
        <v>0.56558566790752041</v>
      </c>
      <c r="R11" s="381">
        <v>635138.42445000005</v>
      </c>
      <c r="S11" s="382">
        <v>0.70030288054423906</v>
      </c>
    </row>
    <row r="12" spans="1:20" ht="19.5">
      <c r="A12" s="368" t="s">
        <v>427</v>
      </c>
      <c r="B12" s="381">
        <v>7598.4537499999997</v>
      </c>
      <c r="C12" s="382">
        <v>5.9243280791520921E-2</v>
      </c>
      <c r="D12" s="381">
        <v>76250.705669999996</v>
      </c>
      <c r="E12" s="382">
        <v>0.24905921602520034</v>
      </c>
      <c r="F12" s="381">
        <v>8620.9398199999996</v>
      </c>
      <c r="G12" s="382">
        <v>0.14155696178689198</v>
      </c>
      <c r="H12" s="381">
        <v>1076.47028</v>
      </c>
      <c r="I12" s="382">
        <v>0.1506057111315553</v>
      </c>
      <c r="J12" s="381">
        <v>80.428529999999995</v>
      </c>
      <c r="K12" s="382">
        <v>1.9990774000942374E-2</v>
      </c>
      <c r="L12" s="381">
        <v>15381.50598</v>
      </c>
      <c r="M12" s="382">
        <v>0.25363756522959247</v>
      </c>
      <c r="N12" s="381">
        <v>0</v>
      </c>
      <c r="O12" s="382">
        <v>0</v>
      </c>
      <c r="P12" s="381">
        <v>52564.778060000004</v>
      </c>
      <c r="Q12" s="382">
        <v>0.18578686729901087</v>
      </c>
      <c r="R12" s="381">
        <v>161573.28208999999</v>
      </c>
      <c r="S12" s="382">
        <v>0.17815051099230325</v>
      </c>
    </row>
    <row r="13" spans="1:20" ht="19.5">
      <c r="A13" s="368" t="s">
        <v>428</v>
      </c>
      <c r="B13" s="381">
        <v>98369.354240000001</v>
      </c>
      <c r="C13" s="995">
        <v>0.76696173540845858</v>
      </c>
      <c r="D13" s="381">
        <v>156248.31868999999</v>
      </c>
      <c r="E13" s="382">
        <v>0.51035703101037355</v>
      </c>
      <c r="F13" s="381">
        <v>13691.14611</v>
      </c>
      <c r="G13" s="382">
        <v>0.22481041361822485</v>
      </c>
      <c r="H13" s="381">
        <v>351.31221999999997</v>
      </c>
      <c r="I13" s="382">
        <v>4.9151033433366499E-2</v>
      </c>
      <c r="J13" s="381">
        <v>1877.80079</v>
      </c>
      <c r="K13" s="382">
        <v>0.46673352368470555</v>
      </c>
      <c r="L13" s="381">
        <v>15248.971460000001</v>
      </c>
      <c r="M13" s="382">
        <v>0.25145210088004294</v>
      </c>
      <c r="N13" s="381">
        <v>37416.003950000006</v>
      </c>
      <c r="O13" s="382">
        <v>0.65770370380712839</v>
      </c>
      <c r="P13" s="381">
        <v>91942.323140000008</v>
      </c>
      <c r="Q13" s="382">
        <v>0.32496429774470076</v>
      </c>
      <c r="R13" s="381">
        <v>415145.23059999995</v>
      </c>
      <c r="S13" s="382">
        <v>0.45773864348569143</v>
      </c>
    </row>
    <row r="14" spans="1:20" ht="19.5">
      <c r="A14" s="368" t="s">
        <v>429</v>
      </c>
      <c r="B14" s="381">
        <v>0</v>
      </c>
      <c r="C14" s="382">
        <v>0</v>
      </c>
      <c r="D14" s="381">
        <v>0</v>
      </c>
      <c r="E14" s="382">
        <v>0</v>
      </c>
      <c r="F14" s="381">
        <v>0</v>
      </c>
      <c r="G14" s="382">
        <v>0</v>
      </c>
      <c r="H14" s="381">
        <v>50.391570000000002</v>
      </c>
      <c r="I14" s="382">
        <v>7.050132619439849E-3</v>
      </c>
      <c r="J14" s="381">
        <v>68.76867</v>
      </c>
      <c r="K14" s="382">
        <v>1.7092677689314797E-2</v>
      </c>
      <c r="L14" s="381">
        <v>0</v>
      </c>
      <c r="M14" s="382">
        <v>0</v>
      </c>
      <c r="N14" s="381">
        <v>0</v>
      </c>
      <c r="O14" s="382">
        <v>0</v>
      </c>
      <c r="P14" s="381">
        <v>0</v>
      </c>
      <c r="Q14" s="382">
        <v>0</v>
      </c>
      <c r="R14" s="381">
        <v>119.16024</v>
      </c>
      <c r="S14" s="382">
        <v>1.3138594061696884E-4</v>
      </c>
    </row>
    <row r="15" spans="1:20" ht="19.5">
      <c r="A15" s="368" t="s">
        <v>430</v>
      </c>
      <c r="B15" s="381">
        <v>2665.6291499999998</v>
      </c>
      <c r="C15" s="382">
        <v>2.0783256885588498E-2</v>
      </c>
      <c r="D15" s="381">
        <v>2971.2361900000001</v>
      </c>
      <c r="E15" s="382">
        <v>9.7050086239169522E-3</v>
      </c>
      <c r="F15" s="381">
        <v>2853.0465299999996</v>
      </c>
      <c r="G15" s="382">
        <v>4.6847397970055049E-2</v>
      </c>
      <c r="H15" s="381">
        <v>205.23204999999999</v>
      </c>
      <c r="I15" s="382">
        <v>2.8713397305531657E-2</v>
      </c>
      <c r="J15" s="381">
        <v>281.40643999999998</v>
      </c>
      <c r="K15" s="382">
        <v>6.9944490399734396E-2</v>
      </c>
      <c r="L15" s="381">
        <v>1669.5301299999999</v>
      </c>
      <c r="M15" s="382">
        <v>2.7530175380827367E-2</v>
      </c>
      <c r="N15" s="381">
        <v>3670.8296800000003</v>
      </c>
      <c r="O15" s="382">
        <v>6.452635294264597E-2</v>
      </c>
      <c r="P15" s="381">
        <v>3934.4157099999998</v>
      </c>
      <c r="Q15" s="382">
        <v>1.3905942275235271E-2</v>
      </c>
      <c r="R15" s="381">
        <v>18251.32588</v>
      </c>
      <c r="S15" s="382">
        <v>2.012389047093751E-2</v>
      </c>
    </row>
    <row r="16" spans="1:20" ht="19.5" customHeight="1">
      <c r="A16" s="369" t="s">
        <v>431</v>
      </c>
      <c r="B16" s="381">
        <v>0</v>
      </c>
      <c r="C16" s="382">
        <v>0</v>
      </c>
      <c r="D16" s="381">
        <v>0</v>
      </c>
      <c r="E16" s="382">
        <v>0</v>
      </c>
      <c r="F16" s="381">
        <v>0</v>
      </c>
      <c r="G16" s="382">
        <v>0</v>
      </c>
      <c r="H16" s="381">
        <v>0</v>
      </c>
      <c r="I16" s="382">
        <v>0</v>
      </c>
      <c r="J16" s="381">
        <v>0</v>
      </c>
      <c r="K16" s="382">
        <v>0</v>
      </c>
      <c r="L16" s="381">
        <v>470.84048999999999</v>
      </c>
      <c r="M16" s="382">
        <v>7.7640535101302392E-3</v>
      </c>
      <c r="N16" s="381">
        <v>0</v>
      </c>
      <c r="O16" s="382">
        <v>0</v>
      </c>
      <c r="P16" s="381">
        <v>0</v>
      </c>
      <c r="Q16" s="382">
        <v>0</v>
      </c>
      <c r="R16" s="381">
        <v>470.84048999999999</v>
      </c>
      <c r="S16" s="382">
        <v>5.1914817106112337E-4</v>
      </c>
    </row>
    <row r="17" spans="1:19" ht="18.75" customHeight="1">
      <c r="A17" s="369" t="s">
        <v>432</v>
      </c>
      <c r="B17" s="381">
        <v>546.99610999999993</v>
      </c>
      <c r="C17" s="382">
        <v>4.2647945493646863E-3</v>
      </c>
      <c r="D17" s="381">
        <v>1049.86006</v>
      </c>
      <c r="E17" s="382">
        <v>3.4291790637505557E-3</v>
      </c>
      <c r="F17" s="381">
        <v>930.19386999999995</v>
      </c>
      <c r="G17" s="382">
        <v>1.5273905265469208E-2</v>
      </c>
      <c r="H17" s="381">
        <v>82.709179999999989</v>
      </c>
      <c r="I17" s="382">
        <v>1.1571591991381136E-2</v>
      </c>
      <c r="J17" s="381">
        <v>0</v>
      </c>
      <c r="K17" s="382">
        <v>0</v>
      </c>
      <c r="L17" s="381">
        <v>228.88273999999998</v>
      </c>
      <c r="M17" s="382">
        <v>3.7742247717591723E-3</v>
      </c>
      <c r="N17" s="381">
        <v>660.60762999999997</v>
      </c>
      <c r="O17" s="382">
        <v>1.161225248946578E-2</v>
      </c>
      <c r="P17" s="381">
        <v>0</v>
      </c>
      <c r="Q17" s="382">
        <v>0</v>
      </c>
      <c r="R17" s="381">
        <v>3499.2495899999999</v>
      </c>
      <c r="S17" s="382">
        <v>3.8582684864992933E-3</v>
      </c>
    </row>
    <row r="18" spans="1:19" ht="19.5">
      <c r="A18" s="370" t="s">
        <v>433</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row>
    <row r="19" spans="1:19" ht="18.75">
      <c r="A19" s="361" t="s">
        <v>434</v>
      </c>
      <c r="B19" s="381">
        <v>8366.3685700000005</v>
      </c>
      <c r="C19" s="382">
        <v>6.5230524354756445E-2</v>
      </c>
      <c r="D19" s="381">
        <v>9505.5379499999999</v>
      </c>
      <c r="E19" s="382">
        <v>3.1048130098240308E-2</v>
      </c>
      <c r="F19" s="381">
        <v>0</v>
      </c>
      <c r="G19" s="382">
        <v>0</v>
      </c>
      <c r="H19" s="381">
        <v>140.00891000000001</v>
      </c>
      <c r="I19" s="382">
        <v>1.9588224447129116E-2</v>
      </c>
      <c r="J19" s="381">
        <v>80.005089999999996</v>
      </c>
      <c r="K19" s="382">
        <v>1.9885526604987741E-2</v>
      </c>
      <c r="L19" s="381">
        <v>2902.9426400000002</v>
      </c>
      <c r="M19" s="382">
        <v>4.7868869548153656E-2</v>
      </c>
      <c r="N19" s="381">
        <v>3504.5327900000002</v>
      </c>
      <c r="O19" s="382">
        <v>6.1603163159184154E-2</v>
      </c>
      <c r="P19" s="381">
        <v>11579.939609999999</v>
      </c>
      <c r="Q19" s="382">
        <v>4.0928560588573505E-2</v>
      </c>
      <c r="R19" s="381">
        <v>36079.33556</v>
      </c>
      <c r="S19" s="382">
        <v>3.9781032997129345E-2</v>
      </c>
    </row>
    <row r="20" spans="1:19" ht="19.5">
      <c r="A20" s="368" t="s">
        <v>435</v>
      </c>
      <c r="B20" s="381">
        <v>7544.60221</v>
      </c>
      <c r="C20" s="382">
        <v>5.882341353822932E-2</v>
      </c>
      <c r="D20" s="381">
        <v>52360.274700000002</v>
      </c>
      <c r="E20" s="382">
        <v>0.171025420067383</v>
      </c>
      <c r="F20" s="381">
        <v>33485.29062</v>
      </c>
      <c r="G20" s="382">
        <v>0.54983286088155447</v>
      </c>
      <c r="H20" s="381">
        <v>4970.9762499999997</v>
      </c>
      <c r="I20" s="382">
        <v>0.69547429878818567</v>
      </c>
      <c r="J20" s="381">
        <v>1505.3999799999999</v>
      </c>
      <c r="K20" s="382">
        <v>0.3741720852190531</v>
      </c>
      <c r="L20" s="381">
        <v>21131.434940000003</v>
      </c>
      <c r="M20" s="382">
        <v>0.34845259722670796</v>
      </c>
      <c r="N20" s="381">
        <v>7549.6042500000003</v>
      </c>
      <c r="O20" s="382">
        <v>0.13270798998574077</v>
      </c>
      <c r="P20" s="381">
        <v>113039.33097</v>
      </c>
      <c r="Q20" s="382">
        <v>0.39953033109966785</v>
      </c>
      <c r="R20" s="381">
        <v>241586.91392000002</v>
      </c>
      <c r="S20" s="382">
        <v>0.2663734474362412</v>
      </c>
    </row>
    <row r="21" spans="1:19" ht="19.5">
      <c r="A21" s="368" t="s">
        <v>436</v>
      </c>
      <c r="B21" s="381">
        <v>419.19840000000005</v>
      </c>
      <c r="C21" s="382">
        <v>3.2683871397593631E-3</v>
      </c>
      <c r="D21" s="381">
        <v>20267.176370000001</v>
      </c>
      <c r="E21" s="382">
        <v>6.6199086466194351E-2</v>
      </c>
      <c r="F21" s="381">
        <v>4620.6808499999997</v>
      </c>
      <c r="G21" s="382">
        <v>7.587218518744672E-2</v>
      </c>
      <c r="H21" s="381">
        <v>725.52757999999994</v>
      </c>
      <c r="I21" s="382">
        <v>0.10150637612722235</v>
      </c>
      <c r="J21" s="381">
        <v>0</v>
      </c>
      <c r="K21" s="382">
        <v>0</v>
      </c>
      <c r="L21" s="381">
        <v>8719.6337500000009</v>
      </c>
      <c r="M21" s="382">
        <v>0.14378479434455099</v>
      </c>
      <c r="N21" s="381">
        <v>0</v>
      </c>
      <c r="O21" s="382">
        <v>0</v>
      </c>
      <c r="P21" s="381">
        <v>34868.561999999998</v>
      </c>
      <c r="Q21" s="382">
        <v>0.12324071631781434</v>
      </c>
      <c r="R21" s="381">
        <v>69620.778950000007</v>
      </c>
      <c r="S21" s="382">
        <v>7.6763789069506871E-2</v>
      </c>
    </row>
    <row r="22" spans="1:19" ht="19.5">
      <c r="A22" s="368" t="s">
        <v>437</v>
      </c>
      <c r="B22" s="381">
        <v>4849.5817300000008</v>
      </c>
      <c r="C22" s="382">
        <v>3.7810999659216173E-2</v>
      </c>
      <c r="D22" s="381">
        <v>5990.6816399999998</v>
      </c>
      <c r="E22" s="382">
        <v>1.9567484124963133E-2</v>
      </c>
      <c r="F22" s="381">
        <v>17953.148209999999</v>
      </c>
      <c r="G22" s="382">
        <v>0.29479304671881801</v>
      </c>
      <c r="H22" s="381">
        <v>2733.2080799999999</v>
      </c>
      <c r="I22" s="382">
        <v>0.38239490137982524</v>
      </c>
      <c r="J22" s="381">
        <v>1184.60519</v>
      </c>
      <c r="K22" s="382">
        <v>0.29443749169148564</v>
      </c>
      <c r="L22" s="381">
        <v>4706.9352399999998</v>
      </c>
      <c r="M22" s="382">
        <v>7.7616300739296484E-2</v>
      </c>
      <c r="N22" s="381">
        <v>4754.1068499999992</v>
      </c>
      <c r="O22" s="382">
        <v>8.3568349194057617E-2</v>
      </c>
      <c r="P22" s="381">
        <v>19801.442329999998</v>
      </c>
      <c r="Q22" s="382">
        <v>6.9986939434872331E-2</v>
      </c>
      <c r="R22" s="381">
        <v>61973.709269999992</v>
      </c>
      <c r="S22" s="382">
        <v>6.8332139025244584E-2</v>
      </c>
    </row>
    <row r="23" spans="1:19" ht="19.5">
      <c r="A23" s="368" t="s">
        <v>429</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row>
    <row r="24" spans="1:19" ht="19.5">
      <c r="A24" s="368" t="s">
        <v>438</v>
      </c>
      <c r="B24" s="381">
        <v>0</v>
      </c>
      <c r="C24" s="382">
        <v>0</v>
      </c>
      <c r="D24" s="381">
        <v>0</v>
      </c>
      <c r="E24" s="382">
        <v>0</v>
      </c>
      <c r="F24" s="381">
        <v>1693.761</v>
      </c>
      <c r="G24" s="382">
        <v>2.7811777620450662E-2</v>
      </c>
      <c r="H24" s="381">
        <v>179.33939999999998</v>
      </c>
      <c r="I24" s="382">
        <v>2.5090834714829698E-2</v>
      </c>
      <c r="J24" s="381">
        <v>109.5963</v>
      </c>
      <c r="K24" s="382">
        <v>2.7240518565234014E-2</v>
      </c>
      <c r="L24" s="381">
        <v>303.41199</v>
      </c>
      <c r="M24" s="382">
        <v>5.0031952986352157E-3</v>
      </c>
      <c r="N24" s="381">
        <v>1479.40067</v>
      </c>
      <c r="O24" s="382">
        <v>2.6005110042590401E-2</v>
      </c>
      <c r="P24" s="381">
        <v>0</v>
      </c>
      <c r="Q24" s="382">
        <v>0</v>
      </c>
      <c r="R24" s="381">
        <v>3765.50936</v>
      </c>
      <c r="S24" s="382">
        <v>4.1518461960600309E-3</v>
      </c>
    </row>
    <row r="25" spans="1:19" ht="19.5">
      <c r="A25" s="369" t="s">
        <v>431</v>
      </c>
      <c r="B25" s="381">
        <v>0</v>
      </c>
      <c r="C25" s="382">
        <v>0</v>
      </c>
      <c r="D25" s="381">
        <v>3226.8832900000002</v>
      </c>
      <c r="E25" s="382">
        <v>1.0540033896740976E-2</v>
      </c>
      <c r="F25" s="381">
        <v>734.02330000000006</v>
      </c>
      <c r="G25" s="382">
        <v>1.2052758794085674E-2</v>
      </c>
      <c r="H25" s="381">
        <v>80.242220000000003</v>
      </c>
      <c r="I25" s="382">
        <v>1.1226447056090308E-2</v>
      </c>
      <c r="J25" s="381">
        <v>0</v>
      </c>
      <c r="K25" s="382">
        <v>0</v>
      </c>
      <c r="L25" s="381">
        <v>665.19024000000002</v>
      </c>
      <c r="M25" s="382">
        <v>1.0968837063644158E-2</v>
      </c>
      <c r="N25" s="381">
        <v>0</v>
      </c>
      <c r="O25" s="382">
        <v>0</v>
      </c>
      <c r="P25" s="381">
        <v>0</v>
      </c>
      <c r="Q25" s="382">
        <v>0</v>
      </c>
      <c r="R25" s="381">
        <v>4706.3390500000005</v>
      </c>
      <c r="S25" s="382">
        <v>5.1892039068284993E-3</v>
      </c>
    </row>
    <row r="26" spans="1:19" ht="19.5">
      <c r="A26" s="369" t="s">
        <v>439</v>
      </c>
      <c r="B26" s="381">
        <v>2275.8220799999999</v>
      </c>
      <c r="C26" s="382">
        <v>1.7744026739253786E-2</v>
      </c>
      <c r="D26" s="381">
        <v>22875.5334</v>
      </c>
      <c r="E26" s="382">
        <v>7.4718815579484538E-2</v>
      </c>
      <c r="F26" s="381">
        <v>8483.6772600000004</v>
      </c>
      <c r="G26" s="382">
        <v>0.13930309256075338</v>
      </c>
      <c r="H26" s="381">
        <v>1252.65897</v>
      </c>
      <c r="I26" s="382">
        <v>0.17525573951021814</v>
      </c>
      <c r="J26" s="381">
        <v>211.19848999999999</v>
      </c>
      <c r="K26" s="382">
        <v>5.2494074962333492E-2</v>
      </c>
      <c r="L26" s="381">
        <v>6736.2637199999999</v>
      </c>
      <c r="M26" s="382">
        <v>0.11107946978058107</v>
      </c>
      <c r="N26" s="381">
        <v>1316.09673</v>
      </c>
      <c r="O26" s="382">
        <v>2.3134530749092729E-2</v>
      </c>
      <c r="P26" s="381">
        <v>54400.806640000003</v>
      </c>
      <c r="Q26" s="382">
        <v>0.19227619362623879</v>
      </c>
      <c r="R26" s="381">
        <v>97552.057289999997</v>
      </c>
      <c r="S26" s="382">
        <v>0.107560783749404</v>
      </c>
    </row>
    <row r="27" spans="1:19" ht="19.5">
      <c r="A27" s="370" t="s">
        <v>433</v>
      </c>
      <c r="B27" s="381">
        <v>0</v>
      </c>
      <c r="C27" s="382">
        <v>0</v>
      </c>
      <c r="D27" s="381">
        <v>0</v>
      </c>
      <c r="E27" s="382">
        <v>0</v>
      </c>
      <c r="F27" s="381">
        <v>0</v>
      </c>
      <c r="G27" s="382">
        <v>0</v>
      </c>
      <c r="H27" s="381">
        <v>0</v>
      </c>
      <c r="I27" s="382">
        <v>0</v>
      </c>
      <c r="J27" s="381">
        <v>0</v>
      </c>
      <c r="K27" s="382">
        <v>0</v>
      </c>
      <c r="L27" s="381">
        <v>0</v>
      </c>
      <c r="M27" s="382">
        <v>0</v>
      </c>
      <c r="N27" s="381">
        <v>0</v>
      </c>
      <c r="O27" s="382">
        <v>0</v>
      </c>
      <c r="P27" s="381">
        <v>3968.52</v>
      </c>
      <c r="Q27" s="382">
        <v>1.4026481720742388E-2</v>
      </c>
      <c r="R27" s="381">
        <v>3968.52</v>
      </c>
      <c r="S27" s="382">
        <v>4.3756854891971782E-3</v>
      </c>
    </row>
    <row r="28" spans="1:19" ht="19.5" customHeight="1">
      <c r="A28" s="368" t="s">
        <v>434</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row>
    <row r="29" spans="1:19" ht="19.5">
      <c r="A29" s="368" t="s">
        <v>440</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row>
    <row r="30" spans="1:19" ht="18">
      <c r="A30" s="361" t="s">
        <v>441</v>
      </c>
      <c r="B30" s="379">
        <v>128523.56713</v>
      </c>
      <c r="C30" s="380">
        <v>1.0020667396719338</v>
      </c>
      <c r="D30" s="379">
        <v>306736.75185</v>
      </c>
      <c r="E30" s="380">
        <v>1.0019004318793399</v>
      </c>
      <c r="F30" s="379">
        <v>61063.34302</v>
      </c>
      <c r="G30" s="380">
        <v>1.0026680959317982</v>
      </c>
      <c r="H30" s="379">
        <v>7162.8787699999993</v>
      </c>
      <c r="I30" s="380">
        <v>1.0021367713978782</v>
      </c>
      <c r="J30" s="379">
        <v>4027.1372900000001</v>
      </c>
      <c r="K30" s="380">
        <v>1.00095813556654</v>
      </c>
      <c r="L30" s="379">
        <v>60792.164579999997</v>
      </c>
      <c r="M30" s="380">
        <v>1.0024490858799424</v>
      </c>
      <c r="N30" s="379">
        <v>56981.287499999999</v>
      </c>
      <c r="O30" s="380">
        <v>1.0016249700670885</v>
      </c>
      <c r="P30" s="379">
        <v>283692.03769999999</v>
      </c>
      <c r="Q30" s="380">
        <v>1.0026914772054092</v>
      </c>
      <c r="R30" s="379">
        <v>908979.16784000001</v>
      </c>
      <c r="S30" s="380">
        <v>1.0022393624575445</v>
      </c>
    </row>
    <row r="31" spans="1:19" ht="19.5">
      <c r="A31" s="368" t="s">
        <v>442</v>
      </c>
      <c r="B31" s="381">
        <v>265.07691</v>
      </c>
      <c r="C31" s="382">
        <v>2.0667396719337432E-3</v>
      </c>
      <c r="D31" s="381">
        <v>581.82657999999992</v>
      </c>
      <c r="E31" s="382">
        <v>1.9004318793397928E-3</v>
      </c>
      <c r="F31" s="381">
        <v>162.48932000000002</v>
      </c>
      <c r="G31" s="382">
        <v>2.6680959317980798E-3</v>
      </c>
      <c r="H31" s="381">
        <v>15.2728</v>
      </c>
      <c r="I31" s="382">
        <v>2.1367713978782746E-3</v>
      </c>
      <c r="J31" s="381">
        <v>3.8548499999999999</v>
      </c>
      <c r="K31" s="382">
        <v>9.5813556654004138E-4</v>
      </c>
      <c r="L31" s="381">
        <v>148.52149</v>
      </c>
      <c r="M31" s="382">
        <v>2.4490858799426389E-3</v>
      </c>
      <c r="N31" s="381">
        <v>92.442669999999993</v>
      </c>
      <c r="O31" s="382">
        <v>1.624970067088634E-3</v>
      </c>
      <c r="P31" s="381">
        <v>761.50108999999998</v>
      </c>
      <c r="Q31" s="382">
        <v>2.6914772054091709E-3</v>
      </c>
      <c r="R31" s="381">
        <v>2030.9857099999999</v>
      </c>
      <c r="S31" s="382">
        <v>2.2393624575443309E-3</v>
      </c>
    </row>
    <row r="32" spans="1:19" ht="22.5" customHeight="1">
      <c r="A32" s="917" t="s">
        <v>443</v>
      </c>
      <c r="B32" s="918">
        <v>128258.49021999999</v>
      </c>
      <c r="C32" s="919">
        <v>1</v>
      </c>
      <c r="D32" s="918">
        <v>306154.92527000001</v>
      </c>
      <c r="E32" s="919">
        <v>1</v>
      </c>
      <c r="F32" s="918">
        <v>60900.8537</v>
      </c>
      <c r="G32" s="919">
        <v>1</v>
      </c>
      <c r="H32" s="918">
        <v>7147.6059699999996</v>
      </c>
      <c r="I32" s="919">
        <v>1</v>
      </c>
      <c r="J32" s="918">
        <v>4023.28244</v>
      </c>
      <c r="K32" s="919">
        <v>1</v>
      </c>
      <c r="L32" s="918">
        <v>60643.643090000005</v>
      </c>
      <c r="M32" s="919">
        <v>1</v>
      </c>
      <c r="N32" s="918">
        <v>56888.844830000002</v>
      </c>
      <c r="O32" s="919">
        <v>1</v>
      </c>
      <c r="P32" s="918">
        <v>282930.53661000001</v>
      </c>
      <c r="Q32" s="919">
        <v>1</v>
      </c>
      <c r="R32" s="918">
        <v>906948.18212999986</v>
      </c>
      <c r="S32" s="919">
        <v>1</v>
      </c>
    </row>
    <row r="33" spans="1:19" ht="19.5">
      <c r="A33" s="370" t="s">
        <v>444</v>
      </c>
      <c r="B33" s="381">
        <v>77.083539999999999</v>
      </c>
      <c r="C33" s="382">
        <v>6.0100146093860672E-4</v>
      </c>
      <c r="D33" s="381">
        <v>0</v>
      </c>
      <c r="E33" s="382">
        <v>0</v>
      </c>
      <c r="F33" s="381">
        <v>0</v>
      </c>
      <c r="G33" s="382">
        <v>0</v>
      </c>
      <c r="H33" s="381">
        <v>0</v>
      </c>
      <c r="I33" s="382">
        <v>0</v>
      </c>
      <c r="J33" s="381">
        <v>0</v>
      </c>
      <c r="K33" s="382">
        <v>0</v>
      </c>
      <c r="L33" s="381">
        <v>112.13897</v>
      </c>
      <c r="M33" s="382">
        <v>1.8491463290484845E-3</v>
      </c>
      <c r="N33" s="381">
        <v>0</v>
      </c>
      <c r="O33" s="382">
        <v>0</v>
      </c>
      <c r="P33" s="381">
        <v>448.87234000000001</v>
      </c>
      <c r="Q33" s="382">
        <v>1.5865107576519364E-3</v>
      </c>
      <c r="R33" s="381">
        <v>638.09484999999995</v>
      </c>
      <c r="S33" s="382">
        <v>7.0356263188202405E-4</v>
      </c>
    </row>
    <row r="34" spans="1:19" ht="19.5">
      <c r="A34" s="370" t="s">
        <v>445</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row>
    <row r="35" spans="1:19" ht="12.75" customHeight="1">
      <c r="A35" s="22" t="s">
        <v>545</v>
      </c>
    </row>
    <row r="36" spans="1:19" ht="12.75" customHeight="1"/>
    <row r="37" spans="1:19" ht="12.75" customHeight="1">
      <c r="A37" s="612" t="s">
        <v>81</v>
      </c>
    </row>
    <row r="38" spans="1:19" ht="12.75" customHeight="1">
      <c r="S38" s="24" t="s">
        <v>809</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15" t="s">
        <v>1058</v>
      </c>
      <c r="B1" s="996"/>
      <c r="C1" s="996"/>
      <c r="D1" s="996"/>
      <c r="E1" s="996"/>
      <c r="F1" s="996"/>
      <c r="G1" s="997" t="str">
        <f>Naslovnica!A20</f>
        <v>Ožujak 2023.</v>
      </c>
      <c r="L1" s="137"/>
    </row>
    <row r="2" spans="1:12" ht="12.75" customHeight="1">
      <c r="A2" s="998" t="s">
        <v>1059</v>
      </c>
      <c r="B2" s="996"/>
      <c r="C2" s="996"/>
      <c r="D2" s="996"/>
      <c r="E2" s="996"/>
      <c r="F2" s="996"/>
      <c r="G2" s="999" t="str">
        <f>Naslovnica!A24</f>
        <v>March 2023</v>
      </c>
      <c r="L2" s="529"/>
    </row>
    <row r="3" spans="1:12" ht="12.75" customHeight="1">
      <c r="A3" s="996"/>
      <c r="B3" s="996"/>
      <c r="C3" s="996"/>
      <c r="D3" s="996"/>
      <c r="E3" s="996"/>
      <c r="F3" s="996"/>
      <c r="G3" s="996"/>
    </row>
    <row r="4" spans="1:12" s="63" customFormat="1" ht="14.45" customHeight="1">
      <c r="A4" s="1185" t="s">
        <v>1112</v>
      </c>
      <c r="B4" s="1186" t="s">
        <v>1114</v>
      </c>
      <c r="C4" s="1186"/>
      <c r="D4" s="1186"/>
      <c r="E4" s="1186"/>
      <c r="F4" s="1186"/>
      <c r="G4" s="1186"/>
      <c r="H4" s="895"/>
    </row>
    <row r="5" spans="1:12" s="63" customFormat="1" ht="22.15" customHeight="1">
      <c r="A5" s="1185"/>
      <c r="B5" s="1187" t="str">
        <f>G1</f>
        <v>Ožujak 2023.</v>
      </c>
      <c r="C5" s="1187"/>
      <c r="D5" s="1188" t="s">
        <v>17</v>
      </c>
      <c r="E5" s="1188"/>
      <c r="F5" s="1185" t="s">
        <v>228</v>
      </c>
      <c r="G5" s="1185"/>
    </row>
    <row r="6" spans="1:12" s="63" customFormat="1">
      <c r="A6" s="1185"/>
      <c r="B6" s="1189" t="str">
        <f>G2</f>
        <v>March 2023</v>
      </c>
      <c r="C6" s="1190"/>
      <c r="D6" s="1181" t="s">
        <v>45</v>
      </c>
      <c r="E6" s="1181"/>
      <c r="F6" s="1181" t="s">
        <v>51</v>
      </c>
      <c r="G6" s="1181"/>
    </row>
    <row r="7" spans="1:12" s="63" customFormat="1">
      <c r="A7" s="1185"/>
      <c r="B7" s="1016" t="s">
        <v>27</v>
      </c>
      <c r="C7" s="1016" t="s">
        <v>28</v>
      </c>
      <c r="D7" s="1016" t="s">
        <v>1110</v>
      </c>
      <c r="E7" s="1016" t="s">
        <v>143</v>
      </c>
      <c r="F7" s="1016" t="s">
        <v>1110</v>
      </c>
      <c r="G7" s="1016" t="s">
        <v>143</v>
      </c>
    </row>
    <row r="8" spans="1:12" s="63" customFormat="1">
      <c r="A8" s="1185"/>
      <c r="B8" s="1016" t="s">
        <v>29</v>
      </c>
      <c r="C8" s="1016" t="s">
        <v>30</v>
      </c>
      <c r="D8" s="1017" t="s">
        <v>1111</v>
      </c>
      <c r="E8" s="1017" t="s">
        <v>144</v>
      </c>
      <c r="F8" s="1017" t="s">
        <v>1111</v>
      </c>
      <c r="G8" s="1017" t="s">
        <v>144</v>
      </c>
    </row>
    <row r="9" spans="1:12" s="63" customFormat="1">
      <c r="A9" s="1018" t="s">
        <v>1504</v>
      </c>
      <c r="B9" s="1019">
        <v>305</v>
      </c>
      <c r="C9" s="1020">
        <v>6.3990936365734431E-3</v>
      </c>
      <c r="D9" s="1019">
        <v>20</v>
      </c>
      <c r="E9" s="1020">
        <v>7.0175438596491224E-2</v>
      </c>
      <c r="F9" s="1019">
        <v>49</v>
      </c>
      <c r="G9" s="1020">
        <v>0.19140625</v>
      </c>
    </row>
    <row r="10" spans="1:12" s="63" customFormat="1">
      <c r="A10" s="1018" t="s">
        <v>861</v>
      </c>
      <c r="B10" s="1019">
        <v>582</v>
      </c>
      <c r="C10" s="1021">
        <v>1.221072949667457E-2</v>
      </c>
      <c r="D10" s="1019">
        <v>-2</v>
      </c>
      <c r="E10" s="1021">
        <v>-3.424657534246589E-3</v>
      </c>
      <c r="F10" s="1019">
        <v>-2</v>
      </c>
      <c r="G10" s="1021">
        <v>-3.424657534246589E-3</v>
      </c>
    </row>
    <row r="11" spans="1:12" s="63" customFormat="1">
      <c r="A11" s="1018" t="s">
        <v>846</v>
      </c>
      <c r="B11" s="1019">
        <v>1578</v>
      </c>
      <c r="C11" s="1021">
        <v>3.3107441831189813E-2</v>
      </c>
      <c r="D11" s="1019">
        <v>-1</v>
      </c>
      <c r="E11" s="1021">
        <v>-6.3331222292595246E-4</v>
      </c>
      <c r="F11" s="1019">
        <v>-3</v>
      </c>
      <c r="G11" s="1021">
        <v>-1.8975332068311701E-3</v>
      </c>
    </row>
    <row r="12" spans="1:12" s="63" customFormat="1">
      <c r="A12" s="1018" t="s">
        <v>183</v>
      </c>
      <c r="B12" s="1019">
        <v>310</v>
      </c>
      <c r="C12" s="1021">
        <v>6.5039968109434987E-3</v>
      </c>
      <c r="D12" s="1019">
        <v>-2</v>
      </c>
      <c r="E12" s="1021">
        <v>-6.4102564102563875E-3</v>
      </c>
      <c r="F12" s="1019">
        <v>-4</v>
      </c>
      <c r="G12" s="1021">
        <v>-1.2738853503184711E-2</v>
      </c>
    </row>
    <row r="13" spans="1:12" s="63" customFormat="1">
      <c r="A13" s="1018" t="s">
        <v>863</v>
      </c>
      <c r="B13" s="1019">
        <v>886</v>
      </c>
      <c r="C13" s="1021">
        <v>1.8588842498374E-2</v>
      </c>
      <c r="D13" s="1019">
        <v>4</v>
      </c>
      <c r="E13" s="1021">
        <v>4.5351473922903285E-3</v>
      </c>
      <c r="F13" s="1019">
        <v>7</v>
      </c>
      <c r="G13" s="1021">
        <v>7.9635949943117623E-3</v>
      </c>
    </row>
    <row r="14" spans="1:12" s="63" customFormat="1">
      <c r="A14" s="1018" t="s">
        <v>184</v>
      </c>
      <c r="B14" s="1019">
        <v>356</v>
      </c>
      <c r="C14" s="1021">
        <v>7.4691060151480188E-3</v>
      </c>
      <c r="D14" s="1019">
        <v>0</v>
      </c>
      <c r="E14" s="1021">
        <v>0</v>
      </c>
      <c r="F14" s="1019">
        <v>1</v>
      </c>
      <c r="G14" s="1021">
        <v>2.8169014084507005E-3</v>
      </c>
    </row>
    <row r="15" spans="1:12" s="63" customFormat="1">
      <c r="A15" s="1018" t="s">
        <v>185</v>
      </c>
      <c r="B15" s="1019">
        <v>3678</v>
      </c>
      <c r="C15" s="1021">
        <v>7.7166775066613513E-2</v>
      </c>
      <c r="D15" s="1019">
        <v>-6</v>
      </c>
      <c r="E15" s="1021">
        <v>-1.6286644951140072E-3</v>
      </c>
      <c r="F15" s="1019">
        <v>16</v>
      </c>
      <c r="G15" s="1021">
        <v>4.3691971600219315E-3</v>
      </c>
    </row>
    <row r="16" spans="1:12" s="63" customFormat="1">
      <c r="A16" s="1018" t="s">
        <v>186</v>
      </c>
      <c r="B16" s="1019">
        <v>1868</v>
      </c>
      <c r="C16" s="1021">
        <v>3.9191825944653085E-2</v>
      </c>
      <c r="D16" s="1019">
        <v>-2</v>
      </c>
      <c r="E16" s="1021">
        <v>-1.0695187165775666E-3</v>
      </c>
      <c r="F16" s="1019">
        <v>-1</v>
      </c>
      <c r="G16" s="1021">
        <v>-5.3504547886573661E-4</v>
      </c>
    </row>
    <row r="17" spans="1:12" s="63" customFormat="1">
      <c r="A17" s="1022" t="s">
        <v>187</v>
      </c>
      <c r="B17" s="1019">
        <v>4428</v>
      </c>
      <c r="C17" s="1021">
        <v>9.2902251222121979E-2</v>
      </c>
      <c r="D17" s="1019">
        <v>-19</v>
      </c>
      <c r="E17" s="1021">
        <v>-4.2725432876096203E-3</v>
      </c>
      <c r="F17" s="1019">
        <v>-41</v>
      </c>
      <c r="G17" s="1021">
        <v>-9.1743119266054496E-3</v>
      </c>
    </row>
    <row r="18" spans="1:12" s="63" customFormat="1">
      <c r="A18" s="1018" t="s">
        <v>188</v>
      </c>
      <c r="B18" s="1019">
        <v>3870</v>
      </c>
      <c r="C18" s="1021">
        <v>8.1195056962423684E-2</v>
      </c>
      <c r="D18" s="1019">
        <v>-4</v>
      </c>
      <c r="E18" s="1021">
        <v>-1.0325245224573898E-3</v>
      </c>
      <c r="F18" s="1019">
        <v>-6</v>
      </c>
      <c r="G18" s="1021">
        <v>-1.5479876160990891E-3</v>
      </c>
    </row>
    <row r="19" spans="1:12" s="63" customFormat="1">
      <c r="A19" s="1018" t="s">
        <v>189</v>
      </c>
      <c r="B19" s="1019">
        <v>4349</v>
      </c>
      <c r="C19" s="1021">
        <v>9.1244781067075093E-2</v>
      </c>
      <c r="D19" s="1019">
        <v>-1</v>
      </c>
      <c r="E19" s="1021">
        <v>-2.2988505747123522E-4</v>
      </c>
      <c r="F19" s="1019">
        <v>-7</v>
      </c>
      <c r="G19" s="1021">
        <v>-1.6069788797061779E-3</v>
      </c>
    </row>
    <row r="20" spans="1:12" s="63" customFormat="1">
      <c r="A20" s="1018" t="s">
        <v>632</v>
      </c>
      <c r="B20" s="1019">
        <v>3129</v>
      </c>
      <c r="C20" s="1021">
        <v>6.5648406520781313E-2</v>
      </c>
      <c r="D20" s="1019">
        <v>11</v>
      </c>
      <c r="E20" s="1021">
        <v>3.5279025016035082E-3</v>
      </c>
      <c r="F20" s="1019">
        <v>40</v>
      </c>
      <c r="G20" s="1021">
        <v>1.2949174490126225E-2</v>
      </c>
    </row>
    <row r="21" spans="1:12" s="63" customFormat="1">
      <c r="A21" s="1018" t="s">
        <v>190</v>
      </c>
      <c r="B21" s="1019">
        <v>1001</v>
      </c>
      <c r="C21" s="1021">
        <v>2.10016155088853E-2</v>
      </c>
      <c r="D21" s="1019">
        <v>-3</v>
      </c>
      <c r="E21" s="1021">
        <v>-2.9880478087649376E-3</v>
      </c>
      <c r="F21" s="1019">
        <v>-2</v>
      </c>
      <c r="G21" s="1021">
        <v>-1.9940179461614971E-3</v>
      </c>
    </row>
    <row r="22" spans="1:12" s="63" customFormat="1">
      <c r="A22" s="1018" t="s">
        <v>191</v>
      </c>
      <c r="B22" s="1019">
        <v>4031</v>
      </c>
      <c r="C22" s="1021">
        <v>8.4572939177139497E-2</v>
      </c>
      <c r="D22" s="1019">
        <v>-3</v>
      </c>
      <c r="E22" s="1021">
        <v>-7.4367873078828861E-4</v>
      </c>
      <c r="F22" s="1019">
        <v>-8</v>
      </c>
      <c r="G22" s="1021">
        <v>-1.9806882891805211E-3</v>
      </c>
    </row>
    <row r="23" spans="1:12" s="63" customFormat="1">
      <c r="A23" s="1018" t="s">
        <v>195</v>
      </c>
      <c r="B23" s="1019">
        <v>100</v>
      </c>
      <c r="C23" s="1021">
        <v>2.0980634874011288E-3</v>
      </c>
      <c r="D23" s="1019">
        <v>0</v>
      </c>
      <c r="E23" s="1021">
        <v>0</v>
      </c>
      <c r="F23" s="1019">
        <v>3</v>
      </c>
      <c r="G23" s="1021">
        <v>3.0927835051546282E-2</v>
      </c>
    </row>
    <row r="24" spans="1:12" s="63" customFormat="1">
      <c r="A24" s="1018" t="s">
        <v>227</v>
      </c>
      <c r="B24" s="1019">
        <v>244</v>
      </c>
      <c r="C24" s="1021">
        <v>5.1192749092587543E-3</v>
      </c>
      <c r="D24" s="1019">
        <v>-1</v>
      </c>
      <c r="E24" s="1021">
        <v>-4.0816326530612734E-3</v>
      </c>
      <c r="F24" s="1019">
        <v>-3</v>
      </c>
      <c r="G24" s="1021">
        <v>-1.2145748987854255E-2</v>
      </c>
    </row>
    <row r="25" spans="1:12" s="63" customFormat="1">
      <c r="A25" s="1018" t="s">
        <v>226</v>
      </c>
      <c r="B25" s="1019">
        <v>10200</v>
      </c>
      <c r="C25" s="1021">
        <v>0.21400247571491512</v>
      </c>
      <c r="D25" s="1019">
        <v>-62</v>
      </c>
      <c r="E25" s="1021">
        <v>-6.0417072695381213E-3</v>
      </c>
      <c r="F25" s="1019">
        <v>-199</v>
      </c>
      <c r="G25" s="1021">
        <v>-1.9136455428406585E-2</v>
      </c>
    </row>
    <row r="26" spans="1:12" s="63" customFormat="1">
      <c r="A26" s="1022" t="s">
        <v>192</v>
      </c>
      <c r="B26" s="1019">
        <v>2235</v>
      </c>
      <c r="C26" s="1021">
        <v>4.6891718943415227E-2</v>
      </c>
      <c r="D26" s="1019">
        <v>-2</v>
      </c>
      <c r="E26" s="1021">
        <v>-8.9405453732682716E-4</v>
      </c>
      <c r="F26" s="1019">
        <v>3</v>
      </c>
      <c r="G26" s="1021">
        <v>1.3440860215054862E-3</v>
      </c>
    </row>
    <row r="27" spans="1:12" s="63" customFormat="1">
      <c r="A27" s="1022" t="s">
        <v>867</v>
      </c>
      <c r="B27" s="1019">
        <v>729</v>
      </c>
      <c r="C27" s="1021">
        <v>1.5294882823154228E-2</v>
      </c>
      <c r="D27" s="1019">
        <v>-2</v>
      </c>
      <c r="E27" s="1021">
        <v>-2.7359781121750748E-3</v>
      </c>
      <c r="F27" s="1019">
        <v>-4</v>
      </c>
      <c r="G27" s="1021">
        <v>-5.4570259208731597E-3</v>
      </c>
    </row>
    <row r="28" spans="1:12" s="63" customFormat="1">
      <c r="A28" s="1018" t="s">
        <v>194</v>
      </c>
      <c r="B28" s="1019">
        <v>2793</v>
      </c>
      <c r="C28" s="1021">
        <v>5.8598913203113528E-2</v>
      </c>
      <c r="D28" s="1019">
        <v>82</v>
      </c>
      <c r="E28" s="1021">
        <v>3.0247141276281919E-2</v>
      </c>
      <c r="F28" s="1019">
        <v>82</v>
      </c>
      <c r="G28" s="1021">
        <v>3.0247141276281919E-2</v>
      </c>
    </row>
    <row r="29" spans="1:12" s="63" customFormat="1">
      <c r="A29" s="1018" t="s">
        <v>1548</v>
      </c>
      <c r="B29" s="1019">
        <v>991</v>
      </c>
      <c r="C29" s="1021">
        <v>2.0791809160145187E-2</v>
      </c>
      <c r="D29" s="1019">
        <v>26</v>
      </c>
      <c r="E29" s="1021">
        <v>2.6943005181347068E-2</v>
      </c>
      <c r="F29" s="1019">
        <v>24</v>
      </c>
      <c r="G29" s="1021">
        <v>2.4819027921406445E-2</v>
      </c>
    </row>
    <row r="30" spans="1:12" s="63" customFormat="1" ht="18" customHeight="1">
      <c r="A30" s="1023" t="s">
        <v>1057</v>
      </c>
      <c r="B30" s="1024">
        <v>47663</v>
      </c>
      <c r="C30" s="1025">
        <v>0.99360090636342657</v>
      </c>
      <c r="D30" s="1024">
        <v>33</v>
      </c>
      <c r="E30" s="1025">
        <v>6.9284064665131595E-4</v>
      </c>
      <c r="F30" s="1024">
        <v>-55</v>
      </c>
      <c r="G30" s="1025">
        <v>-1.152604887044717E-3</v>
      </c>
    </row>
    <row r="31" spans="1:12">
      <c r="A31" s="1026" t="s">
        <v>542</v>
      </c>
      <c r="B31" s="996"/>
      <c r="C31" s="996"/>
      <c r="D31" s="996"/>
      <c r="E31" s="996"/>
      <c r="F31" s="996"/>
      <c r="G31" s="996"/>
      <c r="I31" s="908"/>
      <c r="J31" s="908"/>
      <c r="K31" s="908"/>
      <c r="L31" s="909"/>
    </row>
    <row r="32" spans="1:12">
      <c r="A32" s="1079" t="s">
        <v>1557</v>
      </c>
      <c r="B32" s="1028"/>
      <c r="C32" s="1029"/>
      <c r="D32" s="1030"/>
      <c r="E32" s="1031"/>
      <c r="F32" s="1031"/>
      <c r="G32" s="1031"/>
      <c r="I32" s="908"/>
      <c r="J32" s="908"/>
      <c r="K32" s="908"/>
      <c r="L32" s="909"/>
    </row>
    <row r="33" spans="1:8" ht="12.75" customHeight="1"/>
    <row r="34" spans="1:8">
      <c r="A34" s="1015" t="s">
        <v>1086</v>
      </c>
      <c r="B34" s="996"/>
      <c r="C34" s="996"/>
      <c r="D34" s="996"/>
      <c r="E34" s="996"/>
      <c r="F34" s="996"/>
      <c r="G34" s="996"/>
      <c r="H34" s="891"/>
    </row>
    <row r="35" spans="1:8">
      <c r="A35" s="998" t="s">
        <v>1087</v>
      </c>
      <c r="B35" s="996"/>
      <c r="C35" s="996"/>
      <c r="D35" s="996"/>
      <c r="E35" s="996"/>
      <c r="F35" s="996"/>
      <c r="G35" s="996"/>
      <c r="H35" s="892"/>
    </row>
    <row r="36" spans="1:8">
      <c r="A36" s="996"/>
      <c r="B36" s="996"/>
      <c r="C36" s="996"/>
      <c r="D36" s="1032"/>
      <c r="E36" s="1032" t="s">
        <v>43</v>
      </c>
      <c r="F36" s="996"/>
      <c r="G36" s="1033" t="s">
        <v>1541</v>
      </c>
      <c r="H36" s="309"/>
    </row>
    <row r="37" spans="1:8" ht="12.75" customHeight="1">
      <c r="A37" s="996"/>
      <c r="B37" s="996"/>
      <c r="C37" s="996"/>
      <c r="D37" s="1034"/>
      <c r="E37" s="1034" t="s">
        <v>44</v>
      </c>
      <c r="F37" s="1035"/>
      <c r="G37" s="999" t="s">
        <v>1542</v>
      </c>
      <c r="H37" s="310"/>
    </row>
    <row r="38" spans="1:8" ht="12.75" customHeight="1">
      <c r="A38" s="996"/>
      <c r="B38" s="996"/>
      <c r="C38" s="996"/>
      <c r="D38" s="1034"/>
      <c r="E38" s="1034"/>
      <c r="F38" s="1035"/>
      <c r="G38" s="999"/>
      <c r="H38" s="310"/>
    </row>
    <row r="39" spans="1:8" ht="23.45" customHeight="1">
      <c r="A39" s="1036"/>
      <c r="B39" s="1037"/>
      <c r="C39" s="1037" t="s">
        <v>1502</v>
      </c>
      <c r="D39" s="1037"/>
      <c r="E39" s="1182" t="s">
        <v>534</v>
      </c>
      <c r="F39" s="1182"/>
      <c r="G39" s="1182"/>
      <c r="H39" s="310"/>
    </row>
    <row r="40" spans="1:8" ht="24">
      <c r="A40" s="1036"/>
      <c r="B40" s="1038"/>
      <c r="C40" s="1039" t="s">
        <v>1503</v>
      </c>
      <c r="D40" s="1038"/>
      <c r="E40" s="1183" t="s">
        <v>535</v>
      </c>
      <c r="F40" s="1183"/>
      <c r="G40" s="1082" t="s">
        <v>536</v>
      </c>
      <c r="H40" s="310"/>
    </row>
    <row r="41" spans="1:8" ht="24">
      <c r="A41" s="1040" t="s">
        <v>1115</v>
      </c>
      <c r="B41" s="1041" t="s">
        <v>1116</v>
      </c>
      <c r="C41" s="1041" t="s">
        <v>1117</v>
      </c>
      <c r="D41" s="1041" t="s">
        <v>1118</v>
      </c>
      <c r="E41" s="1041" t="s">
        <v>1116</v>
      </c>
      <c r="F41" s="1041" t="s">
        <v>1117</v>
      </c>
      <c r="G41" s="1041" t="s">
        <v>1118</v>
      </c>
      <c r="H41" s="310"/>
    </row>
    <row r="42" spans="1:8" ht="15" customHeight="1">
      <c r="A42" s="1042" t="s">
        <v>6</v>
      </c>
      <c r="B42" s="1043">
        <v>7</v>
      </c>
      <c r="C42" s="1043">
        <v>9</v>
      </c>
      <c r="D42" s="1043">
        <v>16</v>
      </c>
      <c r="E42" s="1043">
        <v>-4</v>
      </c>
      <c r="F42" s="1043">
        <v>-2</v>
      </c>
      <c r="G42" s="1080">
        <v>-0.27272727272727271</v>
      </c>
      <c r="H42" s="310"/>
    </row>
    <row r="43" spans="1:8" ht="15" customHeight="1">
      <c r="A43" s="1042" t="s">
        <v>7</v>
      </c>
      <c r="B43" s="1043">
        <v>406</v>
      </c>
      <c r="C43" s="1043">
        <v>163</v>
      </c>
      <c r="D43" s="1043">
        <v>569</v>
      </c>
      <c r="E43" s="1043">
        <v>30</v>
      </c>
      <c r="F43" s="1043">
        <v>42</v>
      </c>
      <c r="G43" s="1080">
        <v>0.14486921529175056</v>
      </c>
      <c r="H43" s="310"/>
    </row>
    <row r="44" spans="1:8" ht="15" customHeight="1">
      <c r="A44" s="1042" t="s">
        <v>8</v>
      </c>
      <c r="B44" s="1043">
        <v>1287</v>
      </c>
      <c r="C44" s="1043">
        <v>921</v>
      </c>
      <c r="D44" s="1043">
        <v>2208</v>
      </c>
      <c r="E44" s="1043">
        <v>85</v>
      </c>
      <c r="F44" s="1043">
        <v>93</v>
      </c>
      <c r="G44" s="1080">
        <v>8.7684729064039457E-2</v>
      </c>
      <c r="H44" s="310"/>
    </row>
    <row r="45" spans="1:8" ht="15" customHeight="1">
      <c r="A45" s="1042" t="s">
        <v>9</v>
      </c>
      <c r="B45" s="1043">
        <v>2135</v>
      </c>
      <c r="C45" s="1043">
        <v>1835</v>
      </c>
      <c r="D45" s="1043">
        <v>3970</v>
      </c>
      <c r="E45" s="1043">
        <v>100</v>
      </c>
      <c r="F45" s="1043">
        <v>97</v>
      </c>
      <c r="G45" s="1080">
        <v>5.2213093029419566E-2</v>
      </c>
      <c r="H45" s="310"/>
    </row>
    <row r="46" spans="1:8" ht="15" customHeight="1">
      <c r="A46" s="1042" t="s">
        <v>10</v>
      </c>
      <c r="B46" s="1043">
        <v>3169</v>
      </c>
      <c r="C46" s="1043">
        <v>3116</v>
      </c>
      <c r="D46" s="1043">
        <v>6285</v>
      </c>
      <c r="E46" s="1043">
        <v>55</v>
      </c>
      <c r="F46" s="1043">
        <v>77</v>
      </c>
      <c r="G46" s="1080">
        <v>2.1452949780594865E-2</v>
      </c>
      <c r="H46" s="310"/>
    </row>
    <row r="47" spans="1:8" ht="15" customHeight="1">
      <c r="A47" s="1042" t="s">
        <v>11</v>
      </c>
      <c r="B47" s="1043">
        <v>3865</v>
      </c>
      <c r="C47" s="1043">
        <v>3852</v>
      </c>
      <c r="D47" s="1043">
        <v>7717</v>
      </c>
      <c r="E47" s="1043">
        <v>20</v>
      </c>
      <c r="F47" s="1043">
        <v>56</v>
      </c>
      <c r="G47" s="1080">
        <v>9.9463421018191056E-3</v>
      </c>
      <c r="H47" s="310"/>
    </row>
    <row r="48" spans="1:8" ht="15" customHeight="1">
      <c r="A48" s="1042" t="s">
        <v>12</v>
      </c>
      <c r="B48" s="1043">
        <v>4426</v>
      </c>
      <c r="C48" s="1043">
        <v>4432</v>
      </c>
      <c r="D48" s="1043">
        <v>8858</v>
      </c>
      <c r="E48" s="1043">
        <v>83</v>
      </c>
      <c r="F48" s="1043">
        <v>40</v>
      </c>
      <c r="G48" s="1080">
        <v>1.4081282198053824E-2</v>
      </c>
      <c r="H48" s="310"/>
    </row>
    <row r="49" spans="1:8" ht="15" customHeight="1">
      <c r="A49" s="1042" t="s">
        <v>39</v>
      </c>
      <c r="B49" s="1043">
        <v>6669</v>
      </c>
      <c r="C49" s="1043">
        <v>6350</v>
      </c>
      <c r="D49" s="1043">
        <v>13019</v>
      </c>
      <c r="E49" s="1043">
        <v>100</v>
      </c>
      <c r="F49" s="1043">
        <v>52</v>
      </c>
      <c r="G49" s="1080">
        <v>1.1813165462034592E-2</v>
      </c>
      <c r="H49" s="312"/>
    </row>
    <row r="50" spans="1:8" ht="15" customHeight="1">
      <c r="A50" s="1042" t="s">
        <v>40</v>
      </c>
      <c r="B50" s="1043">
        <v>2784</v>
      </c>
      <c r="C50" s="1043">
        <v>1936</v>
      </c>
      <c r="D50" s="1043">
        <v>4720</v>
      </c>
      <c r="E50" s="1043">
        <v>26</v>
      </c>
      <c r="F50" s="1043">
        <v>36</v>
      </c>
      <c r="G50" s="1080">
        <v>1.3310433662516052E-2</v>
      </c>
    </row>
    <row r="51" spans="1:8" ht="15" customHeight="1">
      <c r="A51" s="1042" t="s">
        <v>41</v>
      </c>
      <c r="B51" s="1043">
        <v>251</v>
      </c>
      <c r="C51" s="1043">
        <v>105</v>
      </c>
      <c r="D51" s="1043">
        <v>356</v>
      </c>
      <c r="E51" s="1043">
        <v>6</v>
      </c>
      <c r="F51" s="1043">
        <v>6</v>
      </c>
      <c r="G51" s="1080">
        <v>3.488372093023262E-2</v>
      </c>
    </row>
    <row r="52" spans="1:8" ht="15" customHeight="1">
      <c r="A52" s="1042" t="s">
        <v>42</v>
      </c>
      <c r="B52" s="1043">
        <v>0</v>
      </c>
      <c r="C52" s="1043">
        <v>0</v>
      </c>
      <c r="D52" s="1043">
        <v>0</v>
      </c>
      <c r="E52" s="1043">
        <v>0</v>
      </c>
      <c r="F52" s="1043">
        <v>0</v>
      </c>
      <c r="G52" s="1080">
        <v>0</v>
      </c>
    </row>
    <row r="53" spans="1:8" ht="24">
      <c r="A53" s="1044" t="s">
        <v>541</v>
      </c>
      <c r="B53" s="1045">
        <v>24999</v>
      </c>
      <c r="C53" s="1045">
        <v>22719</v>
      </c>
      <c r="D53" s="1045">
        <v>47718</v>
      </c>
      <c r="E53" s="1045">
        <v>501</v>
      </c>
      <c r="F53" s="1045">
        <v>497</v>
      </c>
      <c r="G53" s="1081">
        <v>2.1361301369863028E-2</v>
      </c>
      <c r="H53" s="180"/>
    </row>
    <row r="54" spans="1:8" ht="12.75" customHeight="1">
      <c r="A54" s="1027" t="s">
        <v>934</v>
      </c>
      <c r="B54" s="996"/>
      <c r="C54" s="996"/>
      <c r="D54" s="996"/>
      <c r="E54" s="996"/>
      <c r="F54" s="996"/>
      <c r="G54" s="996"/>
      <c r="H54" s="180"/>
    </row>
    <row r="55" spans="1:8" ht="12.75" customHeight="1">
      <c r="B55" s="180"/>
      <c r="C55" s="180"/>
      <c r="D55" s="180"/>
      <c r="E55" s="180"/>
      <c r="F55" s="180"/>
      <c r="G55" s="180"/>
      <c r="H55" s="180"/>
    </row>
    <row r="56" spans="1:8">
      <c r="A56" s="613" t="s">
        <v>81</v>
      </c>
    </row>
    <row r="57" spans="1:8">
      <c r="G57" s="790" t="s">
        <v>810</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84"/>
      <c r="J69" s="1184"/>
      <c r="K69" s="197"/>
      <c r="L69" s="197"/>
    </row>
    <row r="70" spans="9:12" ht="12.75" customHeight="1">
      <c r="I70" s="326"/>
      <c r="J70" s="1179"/>
      <c r="K70" s="197"/>
      <c r="L70" s="197"/>
    </row>
    <row r="71" spans="9:12" ht="12.75" customHeight="1">
      <c r="I71" s="327"/>
      <c r="J71" s="1180"/>
      <c r="K71" s="197"/>
      <c r="L71" s="197"/>
    </row>
    <row r="72" spans="9:12" ht="12.75" customHeight="1">
      <c r="I72" s="329"/>
      <c r="J72" s="330"/>
      <c r="K72" s="197"/>
      <c r="L72" s="197"/>
    </row>
    <row r="73" spans="9:12" ht="12.75" customHeight="1">
      <c r="I73" s="329"/>
      <c r="J73" s="330"/>
      <c r="K73" s="197"/>
      <c r="L73" s="197"/>
    </row>
    <row r="74" spans="9:12" ht="12.75" customHeight="1">
      <c r="I74" s="329"/>
      <c r="J74" s="330"/>
      <c r="K74" s="197"/>
      <c r="L74" s="197"/>
    </row>
    <row r="75" spans="9:12" ht="12.75" customHeight="1">
      <c r="I75" s="329"/>
      <c r="J75" s="330"/>
      <c r="K75" s="197"/>
      <c r="L75" s="197"/>
    </row>
    <row r="76" spans="9:12" ht="12.75" customHeight="1">
      <c r="I76" s="329"/>
      <c r="J76" s="330"/>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543</v>
      </c>
    </row>
    <row r="96" spans="1:4" ht="12.75" customHeight="1"/>
    <row r="97" ht="12.75" customHeight="1"/>
    <row r="98" ht="12.75" customHeight="1"/>
    <row r="99" ht="12.75" customHeight="1"/>
    <row r="100" ht="12.75" customHeight="1"/>
    <row r="101" ht="12.75" customHeight="1"/>
    <row r="102" ht="12.75" customHeight="1"/>
  </sheetData>
  <mergeCells count="12">
    <mergeCell ref="A4:A8"/>
    <mergeCell ref="B4:G4"/>
    <mergeCell ref="B5:C5"/>
    <mergeCell ref="D5:E5"/>
    <mergeCell ref="F5:G5"/>
    <mergeCell ref="B6:C6"/>
    <mergeCell ref="J70:J71"/>
    <mergeCell ref="D6:E6"/>
    <mergeCell ref="F6:G6"/>
    <mergeCell ref="E39:G39"/>
    <mergeCell ref="E40:F40"/>
    <mergeCell ref="I69:J69"/>
  </mergeCells>
  <hyperlinks>
    <hyperlink ref="A56"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1" width="10.140625" style="261" customWidth="1"/>
    <col min="12" max="12" width="11" style="261" customWidth="1"/>
    <col min="13" max="16384" width="8.85546875" style="261"/>
  </cols>
  <sheetData>
    <row r="1" spans="1:12">
      <c r="A1" s="150" t="s">
        <v>1060</v>
      </c>
      <c r="I1" s="137" t="str">
        <f>Naslovnica!A20</f>
        <v>Ožujak 2023.</v>
      </c>
      <c r="L1" s="137"/>
    </row>
    <row r="2" spans="1:12">
      <c r="A2" s="553" t="s">
        <v>1061</v>
      </c>
      <c r="I2" s="529" t="str">
        <f>Naslovnica!A24</f>
        <v>March 2023</v>
      </c>
      <c r="L2" s="529"/>
    </row>
    <row r="3" spans="1:12" ht="10.15" customHeight="1">
      <c r="A3" s="553"/>
      <c r="I3" s="529"/>
      <c r="L3" s="529"/>
    </row>
    <row r="4" spans="1:12" ht="12.75" customHeight="1">
      <c r="I4" s="13" t="s">
        <v>1528</v>
      </c>
    </row>
    <row r="5" spans="1:12" ht="19.899999999999999" customHeight="1">
      <c r="A5" s="1162" t="s">
        <v>1119</v>
      </c>
      <c r="B5" s="1166" t="s">
        <v>1098</v>
      </c>
      <c r="C5" s="1166"/>
      <c r="D5" s="1166"/>
      <c r="E5" s="1166"/>
      <c r="F5" s="1164" t="s">
        <v>1100</v>
      </c>
      <c r="G5" s="1161" t="s">
        <v>1097</v>
      </c>
      <c r="H5" s="1162" t="s">
        <v>1099</v>
      </c>
      <c r="I5" s="1162" t="s">
        <v>1121</v>
      </c>
    </row>
    <row r="6" spans="1:12" s="63" customFormat="1" ht="69" customHeight="1">
      <c r="A6" s="1162"/>
      <c r="B6" s="924" t="s">
        <v>1093</v>
      </c>
      <c r="C6" s="924" t="s">
        <v>1094</v>
      </c>
      <c r="D6" s="924" t="s">
        <v>1095</v>
      </c>
      <c r="E6" s="924" t="s">
        <v>1096</v>
      </c>
      <c r="F6" s="1164"/>
      <c r="G6" s="1161"/>
      <c r="H6" s="1162"/>
      <c r="I6" s="1162"/>
      <c r="J6" s="895"/>
    </row>
    <row r="7" spans="1:12" s="63" customFormat="1">
      <c r="A7" s="920" t="s">
        <v>1504</v>
      </c>
      <c r="B7" s="932">
        <v>7.6463999999999999</v>
      </c>
      <c r="C7" s="932">
        <v>0.78142999999999996</v>
      </c>
      <c r="D7" s="932">
        <v>0</v>
      </c>
      <c r="E7" s="932">
        <v>0</v>
      </c>
      <c r="F7" s="933">
        <v>8.4278300000000002</v>
      </c>
      <c r="G7" s="936">
        <v>8.1408836730661127E-2</v>
      </c>
      <c r="H7" s="933">
        <v>17.095570000000009</v>
      </c>
      <c r="I7" s="933">
        <v>95.588104342026696</v>
      </c>
    </row>
    <row r="8" spans="1:12" s="63" customFormat="1">
      <c r="A8" s="920" t="s">
        <v>861</v>
      </c>
      <c r="B8" s="932">
        <v>21.533799999999999</v>
      </c>
      <c r="C8" s="932">
        <v>1.70367</v>
      </c>
      <c r="D8" s="932">
        <v>0</v>
      </c>
      <c r="E8" s="932">
        <v>0</v>
      </c>
      <c r="F8" s="933">
        <v>23.237469999999998</v>
      </c>
      <c r="G8" s="934">
        <v>-0.48064139278357143</v>
      </c>
      <c r="H8" s="933">
        <v>70.187170000000151</v>
      </c>
      <c r="I8" s="933">
        <v>3522.4388257170349</v>
      </c>
    </row>
    <row r="9" spans="1:12" s="63" customFormat="1">
      <c r="A9" s="920" t="s">
        <v>846</v>
      </c>
      <c r="B9" s="932">
        <v>1.5361600000000002</v>
      </c>
      <c r="C9" s="932">
        <v>6.3723900000000002</v>
      </c>
      <c r="D9" s="932">
        <v>0</v>
      </c>
      <c r="E9" s="932">
        <v>1.8460000000000001E-2</v>
      </c>
      <c r="F9" s="933">
        <v>7.9270100000000001</v>
      </c>
      <c r="G9" s="934">
        <v>-0.88188321457845686</v>
      </c>
      <c r="H9" s="933">
        <v>83.281559999999445</v>
      </c>
      <c r="I9" s="933">
        <v>2947.0467268989291</v>
      </c>
    </row>
    <row r="10" spans="1:12" s="63" customFormat="1">
      <c r="A10" s="920" t="s">
        <v>183</v>
      </c>
      <c r="B10" s="932">
        <v>3.3180000000000001E-2</v>
      </c>
      <c r="C10" s="932">
        <v>10.15474</v>
      </c>
      <c r="D10" s="932">
        <v>0</v>
      </c>
      <c r="E10" s="932">
        <v>0</v>
      </c>
      <c r="F10" s="933">
        <v>10.18792</v>
      </c>
      <c r="G10" s="934">
        <v>-5.0726170365614887E-2</v>
      </c>
      <c r="H10" s="933">
        <v>30.928050000000439</v>
      </c>
      <c r="I10" s="933">
        <v>5285.5133854569003</v>
      </c>
    </row>
    <row r="11" spans="1:12" s="63" customFormat="1">
      <c r="A11" s="920" t="s">
        <v>863</v>
      </c>
      <c r="B11" s="932">
        <v>84.577860000000001</v>
      </c>
      <c r="C11" s="932">
        <v>2.8004499999999997</v>
      </c>
      <c r="D11" s="932">
        <v>0</v>
      </c>
      <c r="E11" s="932">
        <v>0</v>
      </c>
      <c r="F11" s="933">
        <v>87.378309999999999</v>
      </c>
      <c r="G11" s="934">
        <v>-9.7383655040481631E-3</v>
      </c>
      <c r="H11" s="933">
        <v>266.4724499999993</v>
      </c>
      <c r="I11" s="933">
        <v>14431.969496917511</v>
      </c>
    </row>
    <row r="12" spans="1:12" s="63" customFormat="1">
      <c r="A12" s="920" t="s">
        <v>184</v>
      </c>
      <c r="B12" s="932">
        <v>1.0644</v>
      </c>
      <c r="C12" s="932">
        <v>7.7139600000000002</v>
      </c>
      <c r="D12" s="932">
        <v>0</v>
      </c>
      <c r="E12" s="932">
        <v>0</v>
      </c>
      <c r="F12" s="933">
        <v>8.7783599999999993</v>
      </c>
      <c r="G12" s="934">
        <v>-0.37843385633475124</v>
      </c>
      <c r="H12" s="933">
        <v>33.896440000000212</v>
      </c>
      <c r="I12" s="933">
        <v>1162.3772947348859</v>
      </c>
    </row>
    <row r="13" spans="1:12" s="63" customFormat="1">
      <c r="A13" s="920" t="s">
        <v>185</v>
      </c>
      <c r="B13" s="932">
        <v>115.49827000000001</v>
      </c>
      <c r="C13" s="932">
        <v>15.197010000000001</v>
      </c>
      <c r="D13" s="932">
        <v>0</v>
      </c>
      <c r="E13" s="932">
        <v>1.5622199999999999</v>
      </c>
      <c r="F13" s="933">
        <v>132.25749999999999</v>
      </c>
      <c r="G13" s="934">
        <v>-1.9587665196644233E-3</v>
      </c>
      <c r="H13" s="933">
        <v>397.230440000003</v>
      </c>
      <c r="I13" s="933">
        <v>24534.840667619614</v>
      </c>
    </row>
    <row r="14" spans="1:12" s="63" customFormat="1">
      <c r="A14" s="921" t="s">
        <v>186</v>
      </c>
      <c r="B14" s="932">
        <v>32.712759999999996</v>
      </c>
      <c r="C14" s="932">
        <v>60.703060000000001</v>
      </c>
      <c r="D14" s="932">
        <v>0</v>
      </c>
      <c r="E14" s="932">
        <v>6.7355600000000004</v>
      </c>
      <c r="F14" s="933">
        <v>100.15138</v>
      </c>
      <c r="G14" s="934">
        <v>6.6925054634545678E-2</v>
      </c>
      <c r="H14" s="933">
        <v>287.17393000000084</v>
      </c>
      <c r="I14" s="933">
        <v>17420.840629847367</v>
      </c>
    </row>
    <row r="15" spans="1:12" s="63" customFormat="1">
      <c r="A15" s="922" t="s">
        <v>187</v>
      </c>
      <c r="B15" s="932">
        <v>12.08897</v>
      </c>
      <c r="C15" s="932">
        <v>35.649500000000003</v>
      </c>
      <c r="D15" s="932">
        <v>0</v>
      </c>
      <c r="E15" s="932">
        <v>0</v>
      </c>
      <c r="F15" s="933">
        <v>47.738470000000007</v>
      </c>
      <c r="G15" s="934">
        <v>-4.0690572202003006E-2</v>
      </c>
      <c r="H15" s="933">
        <v>134.04941999999937</v>
      </c>
      <c r="I15" s="933">
        <v>13769.053633200614</v>
      </c>
    </row>
    <row r="16" spans="1:12" s="63" customFormat="1">
      <c r="A16" s="922" t="s">
        <v>188</v>
      </c>
      <c r="B16" s="932">
        <v>172.40328</v>
      </c>
      <c r="C16" s="932">
        <v>19.766400000000001</v>
      </c>
      <c r="D16" s="932">
        <v>0</v>
      </c>
      <c r="E16" s="932">
        <v>0</v>
      </c>
      <c r="F16" s="933">
        <v>192.16968</v>
      </c>
      <c r="G16" s="934">
        <v>2.1333894588762004E-3</v>
      </c>
      <c r="H16" s="933">
        <v>578.65762999999788</v>
      </c>
      <c r="I16" s="933">
        <v>26508.21826840334</v>
      </c>
    </row>
    <row r="17" spans="1:12" s="63" customFormat="1">
      <c r="A17" s="922" t="s">
        <v>189</v>
      </c>
      <c r="B17" s="932">
        <v>0.53089999999999993</v>
      </c>
      <c r="C17" s="932">
        <v>149.31128000000001</v>
      </c>
      <c r="D17" s="932">
        <v>0</v>
      </c>
      <c r="E17" s="932">
        <v>0</v>
      </c>
      <c r="F17" s="933">
        <v>149.84218000000001</v>
      </c>
      <c r="G17" s="934">
        <v>-2.2452218350100139E-2</v>
      </c>
      <c r="H17" s="933">
        <v>462.5274700000009</v>
      </c>
      <c r="I17" s="933">
        <v>40223.86492385625</v>
      </c>
    </row>
    <row r="18" spans="1:12" s="63" customFormat="1">
      <c r="A18" s="922" t="s">
        <v>632</v>
      </c>
      <c r="B18" s="932">
        <v>32.962679999999999</v>
      </c>
      <c r="C18" s="932">
        <v>1.7812300000000001</v>
      </c>
      <c r="D18" s="932">
        <v>0</v>
      </c>
      <c r="E18" s="932">
        <v>0</v>
      </c>
      <c r="F18" s="933">
        <v>34.74391</v>
      </c>
      <c r="G18" s="934">
        <v>-2.2444390548320592E-2</v>
      </c>
      <c r="H18" s="933">
        <v>108.05360000000019</v>
      </c>
      <c r="I18" s="933">
        <v>8177.1221555411767</v>
      </c>
    </row>
    <row r="19" spans="1:12" s="63" customFormat="1">
      <c r="A19" s="921" t="s">
        <v>190</v>
      </c>
      <c r="B19" s="932">
        <v>34.6113</v>
      </c>
      <c r="C19" s="932">
        <v>2.8980100000000002</v>
      </c>
      <c r="D19" s="932">
        <v>0</v>
      </c>
      <c r="E19" s="932">
        <v>0</v>
      </c>
      <c r="F19" s="933">
        <v>37.509309999999999</v>
      </c>
      <c r="G19" s="934">
        <v>-4.7523146425886065E-2</v>
      </c>
      <c r="H19" s="933">
        <v>114.4741499999991</v>
      </c>
      <c r="I19" s="933">
        <v>4284.7619992268865</v>
      </c>
    </row>
    <row r="20" spans="1:12" s="63" customFormat="1">
      <c r="A20" s="921" t="s">
        <v>191</v>
      </c>
      <c r="B20" s="932">
        <v>0</v>
      </c>
      <c r="C20" s="932">
        <v>10.70824</v>
      </c>
      <c r="D20" s="932">
        <v>0</v>
      </c>
      <c r="E20" s="932">
        <v>4.8687299999999993</v>
      </c>
      <c r="F20" s="933">
        <v>15.576969999999999</v>
      </c>
      <c r="G20" s="934">
        <v>0.12498907652785962</v>
      </c>
      <c r="H20" s="933">
        <v>49.736229999999523</v>
      </c>
      <c r="I20" s="933">
        <v>7501.3150368219494</v>
      </c>
    </row>
    <row r="21" spans="1:12" s="63" customFormat="1">
      <c r="A21" s="921" t="s">
        <v>195</v>
      </c>
      <c r="B21" s="932">
        <v>7.2034899999999995</v>
      </c>
      <c r="C21" s="932">
        <v>0.71962999999999999</v>
      </c>
      <c r="D21" s="932">
        <v>0</v>
      </c>
      <c r="E21" s="932">
        <v>0</v>
      </c>
      <c r="F21" s="933">
        <v>7.9231199999999991</v>
      </c>
      <c r="G21" s="934">
        <v>0.94791382400448398</v>
      </c>
      <c r="H21" s="933">
        <v>16.048119999999983</v>
      </c>
      <c r="I21" s="933">
        <v>411.21197825204047</v>
      </c>
    </row>
    <row r="22" spans="1:12" s="63" customFormat="1">
      <c r="A22" s="921" t="s">
        <v>227</v>
      </c>
      <c r="B22" s="932">
        <v>0</v>
      </c>
      <c r="C22" s="932">
        <v>5.0578500000000002</v>
      </c>
      <c r="D22" s="932">
        <v>0</v>
      </c>
      <c r="E22" s="932">
        <v>0</v>
      </c>
      <c r="F22" s="933">
        <v>5.0578500000000002</v>
      </c>
      <c r="G22" s="934">
        <v>-0.14578206832257223</v>
      </c>
      <c r="H22" s="933">
        <v>15.750740000000008</v>
      </c>
      <c r="I22" s="933">
        <v>333.36522271285418</v>
      </c>
    </row>
    <row r="23" spans="1:12" s="63" customFormat="1">
      <c r="A23" s="921" t="s">
        <v>226</v>
      </c>
      <c r="B23" s="932">
        <v>0</v>
      </c>
      <c r="C23" s="932">
        <v>2.1194899999999999</v>
      </c>
      <c r="D23" s="932">
        <v>0</v>
      </c>
      <c r="E23" s="932">
        <v>0.43072000000000005</v>
      </c>
      <c r="F23" s="933">
        <v>2.5502099999999999</v>
      </c>
      <c r="G23" s="934">
        <v>0.95662781865471813</v>
      </c>
      <c r="H23" s="933">
        <v>7.8148999999993976</v>
      </c>
      <c r="I23" s="933">
        <v>9711.0785764217908</v>
      </c>
    </row>
    <row r="24" spans="1:12" s="63" customFormat="1">
      <c r="A24" s="921" t="s">
        <v>192</v>
      </c>
      <c r="B24" s="932">
        <v>0</v>
      </c>
      <c r="C24" s="932">
        <v>80.159429999999986</v>
      </c>
      <c r="D24" s="932">
        <v>0</v>
      </c>
      <c r="E24" s="932">
        <v>0</v>
      </c>
      <c r="F24" s="933">
        <v>80.159429999999986</v>
      </c>
      <c r="G24" s="934">
        <v>-3.2991323158599206E-2</v>
      </c>
      <c r="H24" s="933">
        <v>247.77718000000004</v>
      </c>
      <c r="I24" s="933">
        <v>6713.3515067774888</v>
      </c>
    </row>
    <row r="25" spans="1:12" s="63" customFormat="1">
      <c r="A25" s="920" t="s">
        <v>193</v>
      </c>
      <c r="B25" s="932">
        <v>0</v>
      </c>
      <c r="C25" s="932">
        <v>26.594810000000003</v>
      </c>
      <c r="D25" s="932">
        <v>0</v>
      </c>
      <c r="E25" s="932">
        <v>0</v>
      </c>
      <c r="F25" s="933">
        <v>26.594810000000003</v>
      </c>
      <c r="G25" s="934">
        <v>-0.25884260457862684</v>
      </c>
      <c r="H25" s="933">
        <v>99.466369999999188</v>
      </c>
      <c r="I25" s="933">
        <v>5609.9718631860069</v>
      </c>
    </row>
    <row r="26" spans="1:12" s="63" customFormat="1">
      <c r="A26" s="921" t="s">
        <v>194</v>
      </c>
      <c r="B26" s="932">
        <v>116.87296000000001</v>
      </c>
      <c r="C26" s="932">
        <v>31.88644</v>
      </c>
      <c r="D26" s="932">
        <v>0</v>
      </c>
      <c r="E26" s="932">
        <v>5.96E-3</v>
      </c>
      <c r="F26" s="933">
        <v>148.76535999999999</v>
      </c>
      <c r="G26" s="934">
        <v>3.2101334453278279</v>
      </c>
      <c r="H26" s="933">
        <v>217.242040000001</v>
      </c>
      <c r="I26" s="933">
        <v>5803.5965986767524</v>
      </c>
    </row>
    <row r="27" spans="1:12" s="63" customFormat="1">
      <c r="A27" s="921" t="s">
        <v>1548</v>
      </c>
      <c r="B27" s="932">
        <v>0</v>
      </c>
      <c r="C27" s="932">
        <v>26.54814</v>
      </c>
      <c r="D27" s="932">
        <v>0</v>
      </c>
      <c r="E27" s="932">
        <v>0.40335000000000004</v>
      </c>
      <c r="F27" s="933">
        <v>26.95149</v>
      </c>
      <c r="G27" s="934">
        <v>5.6376003599710955E-2</v>
      </c>
      <c r="H27" s="933">
        <v>84.022539999999935</v>
      </c>
      <c r="I27" s="933">
        <v>6508.7127656062112</v>
      </c>
    </row>
    <row r="28" spans="1:12" s="63" customFormat="1" ht="18.75" customHeight="1">
      <c r="A28" s="901" t="s">
        <v>1055</v>
      </c>
      <c r="B28" s="935">
        <v>641.27641000000006</v>
      </c>
      <c r="C28" s="935">
        <v>498.62715999999995</v>
      </c>
      <c r="D28" s="935">
        <v>0</v>
      </c>
      <c r="E28" s="935">
        <v>14.025</v>
      </c>
      <c r="F28" s="935">
        <v>1153.92857</v>
      </c>
      <c r="G28" s="951">
        <v>1.7914444887498826E-2</v>
      </c>
      <c r="H28" s="935">
        <v>3321.886</v>
      </c>
      <c r="I28" s="935">
        <v>211814.94427233521</v>
      </c>
    </row>
    <row r="29" spans="1:12">
      <c r="A29" s="28" t="s">
        <v>542</v>
      </c>
      <c r="I29" s="908"/>
      <c r="J29" s="908"/>
      <c r="K29" s="908"/>
      <c r="L29" s="909"/>
    </row>
    <row r="30" spans="1:12">
      <c r="A30" s="32" t="s">
        <v>934</v>
      </c>
      <c r="B30" s="800"/>
      <c r="C30" s="894"/>
      <c r="D30" s="733"/>
      <c r="E30" s="799"/>
      <c r="F30" s="799"/>
      <c r="G30" s="799"/>
      <c r="I30" s="908"/>
      <c r="J30" s="908"/>
      <c r="K30" s="908"/>
      <c r="L30" s="909"/>
    </row>
    <row r="31" spans="1:12" ht="12.75" customHeight="1">
      <c r="A31" s="261" t="s">
        <v>1161</v>
      </c>
    </row>
    <row r="32" spans="1:12" ht="12.75" customHeight="1">
      <c r="A32" s="931" t="s">
        <v>1125</v>
      </c>
    </row>
    <row r="33" spans="1:13" ht="12.75" customHeight="1"/>
    <row r="34" spans="1:13">
      <c r="A34" s="150" t="s">
        <v>1062</v>
      </c>
      <c r="H34" s="891"/>
      <c r="L34" s="137" t="str">
        <f>I1</f>
        <v>Ožujak 2023.</v>
      </c>
    </row>
    <row r="35" spans="1:13">
      <c r="A35" s="553" t="s">
        <v>1063</v>
      </c>
      <c r="H35" s="892"/>
      <c r="L35" s="529" t="str">
        <f>I2</f>
        <v>March 2023</v>
      </c>
    </row>
    <row r="36" spans="1:13" ht="10.15" customHeight="1">
      <c r="A36" s="553"/>
      <c r="H36" s="892"/>
    </row>
    <row r="37" spans="1:13" ht="10.15" customHeight="1">
      <c r="A37" s="553"/>
      <c r="H37" s="892"/>
      <c r="L37" s="13" t="s">
        <v>1528</v>
      </c>
    </row>
    <row r="38" spans="1:13" s="63" customFormat="1" ht="14.45" customHeight="1">
      <c r="A38" s="1162" t="s">
        <v>1119</v>
      </c>
      <c r="B38" s="1165" t="s">
        <v>1159</v>
      </c>
      <c r="C38" s="1165"/>
      <c r="D38" s="1165"/>
      <c r="E38" s="1165"/>
      <c r="F38" s="1163" t="s">
        <v>1103</v>
      </c>
      <c r="G38" s="1163"/>
      <c r="H38" s="1163"/>
      <c r="I38" s="1164" t="s">
        <v>1102</v>
      </c>
      <c r="J38" s="1164" t="s">
        <v>1097</v>
      </c>
      <c r="K38" s="1162" t="s">
        <v>1099</v>
      </c>
      <c r="L38" s="1162" t="s">
        <v>1122</v>
      </c>
      <c r="M38" s="895"/>
    </row>
    <row r="39" spans="1:13" s="63" customFormat="1" ht="94.9" customHeight="1">
      <c r="A39" s="1162"/>
      <c r="B39" s="924" t="s">
        <v>1105</v>
      </c>
      <c r="C39" s="924" t="s">
        <v>1106</v>
      </c>
      <c r="D39" s="924" t="s">
        <v>1107</v>
      </c>
      <c r="E39" s="924" t="s">
        <v>1108</v>
      </c>
      <c r="F39" s="924" t="s">
        <v>1104</v>
      </c>
      <c r="G39" s="924" t="s">
        <v>1109</v>
      </c>
      <c r="H39" s="924" t="s">
        <v>1056</v>
      </c>
      <c r="I39" s="1164"/>
      <c r="J39" s="1164"/>
      <c r="K39" s="1162"/>
      <c r="L39" s="1162"/>
    </row>
    <row r="40" spans="1:13" s="63" customFormat="1">
      <c r="A40" s="920" t="s">
        <v>1504</v>
      </c>
      <c r="B40" s="932">
        <v>0</v>
      </c>
      <c r="C40" s="932">
        <v>0</v>
      </c>
      <c r="D40" s="932">
        <v>0</v>
      </c>
      <c r="E40" s="932">
        <v>0</v>
      </c>
      <c r="F40" s="932">
        <v>0</v>
      </c>
      <c r="G40" s="932">
        <v>0</v>
      </c>
      <c r="H40" s="932">
        <v>0</v>
      </c>
      <c r="I40" s="933">
        <v>0</v>
      </c>
      <c r="J40" s="1083" t="s">
        <v>139</v>
      </c>
      <c r="K40" s="933">
        <v>0</v>
      </c>
      <c r="L40" s="933">
        <v>0</v>
      </c>
    </row>
    <row r="41" spans="1:13" s="63" customFormat="1">
      <c r="A41" s="920" t="s">
        <v>861</v>
      </c>
      <c r="B41" s="932">
        <v>0</v>
      </c>
      <c r="C41" s="932">
        <v>0</v>
      </c>
      <c r="D41" s="932">
        <v>0</v>
      </c>
      <c r="E41" s="932">
        <v>0</v>
      </c>
      <c r="F41" s="932">
        <v>0</v>
      </c>
      <c r="G41" s="932">
        <v>22.881229999999999</v>
      </c>
      <c r="H41" s="932">
        <v>0</v>
      </c>
      <c r="I41" s="933">
        <v>22.881229999999999</v>
      </c>
      <c r="J41" s="1083">
        <v>1.0799567668591976</v>
      </c>
      <c r="K41" s="933">
        <v>54.347489999999993</v>
      </c>
      <c r="L41" s="933">
        <v>471.92204305594248</v>
      </c>
    </row>
    <row r="42" spans="1:13" s="63" customFormat="1">
      <c r="A42" s="920" t="s">
        <v>846</v>
      </c>
      <c r="B42" s="932">
        <v>0</v>
      </c>
      <c r="C42" s="932">
        <v>0</v>
      </c>
      <c r="D42" s="932">
        <v>0</v>
      </c>
      <c r="E42" s="932">
        <v>0.45961000000000002</v>
      </c>
      <c r="F42" s="932">
        <v>0</v>
      </c>
      <c r="G42" s="932">
        <v>0</v>
      </c>
      <c r="H42" s="932">
        <v>0</v>
      </c>
      <c r="I42" s="933">
        <v>0.45961000000000002</v>
      </c>
      <c r="J42" s="1083">
        <v>-0.96811682473791993</v>
      </c>
      <c r="K42" s="933">
        <v>15.581699999999955</v>
      </c>
      <c r="L42" s="933">
        <v>739.50623779281989</v>
      </c>
    </row>
    <row r="43" spans="1:13" s="63" customFormat="1">
      <c r="A43" s="920" t="s">
        <v>183</v>
      </c>
      <c r="B43" s="932">
        <v>39.673650000000002</v>
      </c>
      <c r="C43" s="932">
        <v>0</v>
      </c>
      <c r="D43" s="932">
        <v>0</v>
      </c>
      <c r="E43" s="932">
        <v>0</v>
      </c>
      <c r="F43" s="932">
        <v>0</v>
      </c>
      <c r="G43" s="932">
        <v>7.09091</v>
      </c>
      <c r="H43" s="932">
        <v>0</v>
      </c>
      <c r="I43" s="933">
        <v>46.764560000000003</v>
      </c>
      <c r="J43" s="1083">
        <v>0.72662408125123013</v>
      </c>
      <c r="K43" s="933">
        <v>73.848950000000059</v>
      </c>
      <c r="L43" s="933">
        <v>4073.325707581791</v>
      </c>
    </row>
    <row r="44" spans="1:13" s="63" customFormat="1">
      <c r="A44" s="920" t="s">
        <v>863</v>
      </c>
      <c r="B44" s="932">
        <v>0</v>
      </c>
      <c r="C44" s="932">
        <v>0</v>
      </c>
      <c r="D44" s="932">
        <v>0</v>
      </c>
      <c r="E44" s="932">
        <v>0</v>
      </c>
      <c r="F44" s="932">
        <v>30.637049999999999</v>
      </c>
      <c r="G44" s="932">
        <v>0</v>
      </c>
      <c r="H44" s="932">
        <v>0</v>
      </c>
      <c r="I44" s="933">
        <v>30.637049999999999</v>
      </c>
      <c r="J44" s="1083">
        <v>-0.39583202276339202</v>
      </c>
      <c r="K44" s="933">
        <v>88.26404999999977</v>
      </c>
      <c r="L44" s="933">
        <v>5410.9719616066104</v>
      </c>
      <c r="M44" s="948"/>
    </row>
    <row r="45" spans="1:13" s="63" customFormat="1">
      <c r="A45" s="920" t="s">
        <v>184</v>
      </c>
      <c r="B45" s="932">
        <v>0</v>
      </c>
      <c r="C45" s="932">
        <v>0</v>
      </c>
      <c r="D45" s="932">
        <v>0</v>
      </c>
      <c r="E45" s="932">
        <v>0</v>
      </c>
      <c r="F45" s="932">
        <v>0</v>
      </c>
      <c r="G45" s="932">
        <v>3.9127299999999998</v>
      </c>
      <c r="H45" s="932">
        <v>0</v>
      </c>
      <c r="I45" s="933">
        <v>3.9127299999999998</v>
      </c>
      <c r="J45" s="1083">
        <v>1</v>
      </c>
      <c r="K45" s="933">
        <v>3.9127299999999963</v>
      </c>
      <c r="L45" s="933">
        <v>115.09345201207778</v>
      </c>
    </row>
    <row r="46" spans="1:13" s="63" customFormat="1">
      <c r="A46" s="920" t="s">
        <v>185</v>
      </c>
      <c r="B46" s="932">
        <v>3.9573400000000003</v>
      </c>
      <c r="C46" s="932">
        <v>0</v>
      </c>
      <c r="D46" s="932">
        <v>0</v>
      </c>
      <c r="E46" s="932">
        <v>0.83026</v>
      </c>
      <c r="F46" s="932">
        <v>0.73635000000000006</v>
      </c>
      <c r="G46" s="932">
        <v>14.714049999999999</v>
      </c>
      <c r="H46" s="932">
        <v>0</v>
      </c>
      <c r="I46" s="933">
        <v>20.238</v>
      </c>
      <c r="J46" s="1083">
        <v>-0.12491741240526211</v>
      </c>
      <c r="K46" s="933">
        <v>122.79675999999927</v>
      </c>
      <c r="L46" s="933">
        <v>5261.5209566952017</v>
      </c>
    </row>
    <row r="47" spans="1:13" s="63" customFormat="1">
      <c r="A47" s="921" t="s">
        <v>186</v>
      </c>
      <c r="B47" s="932">
        <v>15.975989999999999</v>
      </c>
      <c r="C47" s="932">
        <v>0</v>
      </c>
      <c r="D47" s="932">
        <v>0</v>
      </c>
      <c r="E47" s="932">
        <v>0</v>
      </c>
      <c r="F47" s="932">
        <v>0</v>
      </c>
      <c r="G47" s="932">
        <v>129.03566000000001</v>
      </c>
      <c r="H47" s="932">
        <v>0</v>
      </c>
      <c r="I47" s="933">
        <v>145.01165</v>
      </c>
      <c r="J47" s="1083">
        <v>0.36960042992553754</v>
      </c>
      <c r="K47" s="933">
        <v>413.78304999999909</v>
      </c>
      <c r="L47" s="933">
        <v>8279.7505315847084</v>
      </c>
    </row>
    <row r="48" spans="1:13" s="63" customFormat="1">
      <c r="A48" s="922" t="s">
        <v>187</v>
      </c>
      <c r="B48" s="932">
        <v>10.446879999999998</v>
      </c>
      <c r="C48" s="932">
        <v>0</v>
      </c>
      <c r="D48" s="932">
        <v>16.66564</v>
      </c>
      <c r="E48" s="932">
        <v>23.060320000000001</v>
      </c>
      <c r="F48" s="932">
        <v>9.4065799999999999</v>
      </c>
      <c r="G48" s="932">
        <v>0.41937999999999998</v>
      </c>
      <c r="H48" s="932">
        <v>0</v>
      </c>
      <c r="I48" s="933">
        <v>59.998799999999989</v>
      </c>
      <c r="J48" s="1083">
        <v>0.12873987217894034</v>
      </c>
      <c r="K48" s="933">
        <v>148.6647899999989</v>
      </c>
      <c r="L48" s="933">
        <v>6004.2450320366306</v>
      </c>
    </row>
    <row r="49" spans="1:12" s="63" customFormat="1">
      <c r="A49" s="922" t="s">
        <v>188</v>
      </c>
      <c r="B49" s="932">
        <v>19.663550000000001</v>
      </c>
      <c r="C49" s="932">
        <v>0</v>
      </c>
      <c r="D49" s="932">
        <v>49.830820000000003</v>
      </c>
      <c r="E49" s="932">
        <v>42.774879999999996</v>
      </c>
      <c r="F49" s="932">
        <v>1.21902</v>
      </c>
      <c r="G49" s="932">
        <v>0</v>
      </c>
      <c r="H49" s="932">
        <v>0</v>
      </c>
      <c r="I49" s="933">
        <v>113.48827</v>
      </c>
      <c r="J49" s="1083">
        <v>-2.1450383941298279E-3</v>
      </c>
      <c r="K49" s="933">
        <v>335.94923999999992</v>
      </c>
      <c r="L49" s="933">
        <v>4805.2957706058787</v>
      </c>
    </row>
    <row r="50" spans="1:12" s="63" customFormat="1">
      <c r="A50" s="922" t="s">
        <v>189</v>
      </c>
      <c r="B50" s="932">
        <v>33.882359999999998</v>
      </c>
      <c r="C50" s="932">
        <v>0</v>
      </c>
      <c r="D50" s="932">
        <v>61.175849999999997</v>
      </c>
      <c r="E50" s="932">
        <v>55.250680000000003</v>
      </c>
      <c r="F50" s="932">
        <v>23.79325</v>
      </c>
      <c r="G50" s="932">
        <v>0</v>
      </c>
      <c r="H50" s="932">
        <v>0</v>
      </c>
      <c r="I50" s="933">
        <v>174.10214000000002</v>
      </c>
      <c r="J50" s="1083">
        <v>0.3115123758993843</v>
      </c>
      <c r="K50" s="933">
        <v>481.38014000000112</v>
      </c>
      <c r="L50" s="933">
        <v>19072.060204697718</v>
      </c>
    </row>
    <row r="51" spans="1:12" s="63" customFormat="1">
      <c r="A51" s="922" t="s">
        <v>632</v>
      </c>
      <c r="B51" s="932">
        <v>0</v>
      </c>
      <c r="C51" s="932">
        <v>0</v>
      </c>
      <c r="D51" s="932">
        <v>9.2505799999999994</v>
      </c>
      <c r="E51" s="932">
        <v>13.754389999999999</v>
      </c>
      <c r="F51" s="932">
        <v>1.04403</v>
      </c>
      <c r="G51" s="932">
        <v>0</v>
      </c>
      <c r="H51" s="932">
        <v>0</v>
      </c>
      <c r="I51" s="933">
        <v>24.048999999999999</v>
      </c>
      <c r="J51" s="1083">
        <v>-0.18012527388534172</v>
      </c>
      <c r="K51" s="933">
        <v>64.982010000000002</v>
      </c>
      <c r="L51" s="933">
        <v>333.4579038390072</v>
      </c>
    </row>
    <row r="52" spans="1:12" s="63" customFormat="1">
      <c r="A52" s="921" t="s">
        <v>190</v>
      </c>
      <c r="B52" s="932">
        <v>0</v>
      </c>
      <c r="C52" s="932">
        <v>0</v>
      </c>
      <c r="D52" s="932">
        <v>0</v>
      </c>
      <c r="E52" s="932">
        <v>13.770860000000001</v>
      </c>
      <c r="F52" s="932">
        <v>0.59717999999999993</v>
      </c>
      <c r="G52" s="932">
        <v>30.621220000000001</v>
      </c>
      <c r="H52" s="932">
        <v>0</v>
      </c>
      <c r="I52" s="933">
        <v>44.989260000000002</v>
      </c>
      <c r="J52" s="1083">
        <v>1.1721224094877778</v>
      </c>
      <c r="K52" s="933">
        <v>73.573550000000182</v>
      </c>
      <c r="L52" s="933">
        <v>1035.8235915959917</v>
      </c>
    </row>
    <row r="53" spans="1:12" s="63" customFormat="1">
      <c r="A53" s="921" t="s">
        <v>191</v>
      </c>
      <c r="B53" s="932">
        <v>0</v>
      </c>
      <c r="C53" s="932">
        <v>0</v>
      </c>
      <c r="D53" s="932">
        <v>0</v>
      </c>
      <c r="E53" s="932">
        <v>5.2963699999999996</v>
      </c>
      <c r="F53" s="932">
        <v>0</v>
      </c>
      <c r="G53" s="932">
        <v>10.15997</v>
      </c>
      <c r="H53" s="932">
        <v>0</v>
      </c>
      <c r="I53" s="933">
        <v>15.456339999999999</v>
      </c>
      <c r="J53" s="1083">
        <v>0.89303184622883891</v>
      </c>
      <c r="K53" s="933">
        <v>25.847850000000051</v>
      </c>
      <c r="L53" s="933">
        <v>311.25596069082223</v>
      </c>
    </row>
    <row r="54" spans="1:12" s="63" customFormat="1">
      <c r="A54" s="921" t="s">
        <v>195</v>
      </c>
      <c r="B54" s="932">
        <v>0</v>
      </c>
      <c r="C54" s="932">
        <v>0</v>
      </c>
      <c r="D54" s="932">
        <v>0</v>
      </c>
      <c r="E54" s="932">
        <v>0</v>
      </c>
      <c r="F54" s="932">
        <v>0</v>
      </c>
      <c r="G54" s="932">
        <v>0</v>
      </c>
      <c r="H54" s="932">
        <v>0</v>
      </c>
      <c r="I54" s="933">
        <v>0</v>
      </c>
      <c r="J54" s="1083" t="s">
        <v>139</v>
      </c>
      <c r="K54" s="933">
        <v>0</v>
      </c>
      <c r="L54" s="933">
        <v>3.7343247727121907</v>
      </c>
    </row>
    <row r="55" spans="1:12" s="63" customFormat="1">
      <c r="A55" s="921" t="s">
        <v>227</v>
      </c>
      <c r="B55" s="932">
        <v>0</v>
      </c>
      <c r="C55" s="932">
        <v>0</v>
      </c>
      <c r="D55" s="932">
        <v>0</v>
      </c>
      <c r="E55" s="932">
        <v>0.66809000000000007</v>
      </c>
      <c r="F55" s="932">
        <v>0</v>
      </c>
      <c r="G55" s="932">
        <v>0</v>
      </c>
      <c r="H55" s="932">
        <v>0</v>
      </c>
      <c r="I55" s="933">
        <v>0.66809000000000007</v>
      </c>
      <c r="J55" s="1083">
        <v>-0.75834816325940069</v>
      </c>
      <c r="K55" s="933">
        <v>4.9875300000000014</v>
      </c>
      <c r="L55" s="933">
        <v>18.685801949034442</v>
      </c>
    </row>
    <row r="56" spans="1:12" s="63" customFormat="1">
      <c r="A56" s="921" t="s">
        <v>226</v>
      </c>
      <c r="B56" s="932">
        <v>0</v>
      </c>
      <c r="C56" s="932">
        <v>0</v>
      </c>
      <c r="D56" s="932">
        <v>0</v>
      </c>
      <c r="E56" s="932">
        <v>38.182670000000002</v>
      </c>
      <c r="F56" s="932">
        <v>0</v>
      </c>
      <c r="G56" s="932">
        <v>14.250159999999999</v>
      </c>
      <c r="H56" s="932">
        <v>0</v>
      </c>
      <c r="I56" s="933">
        <v>52.432830000000003</v>
      </c>
      <c r="J56" s="1083">
        <v>-0.39037675078463097</v>
      </c>
      <c r="K56" s="933">
        <v>193.56002000000035</v>
      </c>
      <c r="L56" s="933">
        <v>2061.3413021023298</v>
      </c>
    </row>
    <row r="57" spans="1:12" s="63" customFormat="1">
      <c r="A57" s="921" t="s">
        <v>192</v>
      </c>
      <c r="B57" s="932">
        <v>0</v>
      </c>
      <c r="C57" s="932">
        <v>0</v>
      </c>
      <c r="D57" s="932">
        <v>2.11415</v>
      </c>
      <c r="E57" s="932">
        <v>1.4849700000000001</v>
      </c>
      <c r="F57" s="932">
        <v>0</v>
      </c>
      <c r="G57" s="932">
        <v>0</v>
      </c>
      <c r="H57" s="932">
        <v>0</v>
      </c>
      <c r="I57" s="933">
        <v>3.5991200000000001</v>
      </c>
      <c r="J57" s="1083">
        <v>-0.83986602407580102</v>
      </c>
      <c r="K57" s="933">
        <v>37.299939999999879</v>
      </c>
      <c r="L57" s="933">
        <v>1897.3040384803228</v>
      </c>
    </row>
    <row r="58" spans="1:12" s="63" customFormat="1">
      <c r="A58" s="920" t="s">
        <v>193</v>
      </c>
      <c r="B58" s="932">
        <v>0</v>
      </c>
      <c r="C58" s="932">
        <v>0</v>
      </c>
      <c r="D58" s="932">
        <v>4.6574999999999998</v>
      </c>
      <c r="E58" s="932">
        <v>5.3888100000000003</v>
      </c>
      <c r="F58" s="932">
        <v>0</v>
      </c>
      <c r="G58" s="932">
        <v>0</v>
      </c>
      <c r="H58" s="932">
        <v>0</v>
      </c>
      <c r="I58" s="933">
        <v>10.04631</v>
      </c>
      <c r="J58" s="1083">
        <v>-0.43831181174913003</v>
      </c>
      <c r="K58" s="933">
        <v>34.241440000000011</v>
      </c>
      <c r="L58" s="933">
        <v>1981.7652612694944</v>
      </c>
    </row>
    <row r="59" spans="1:12" s="63" customFormat="1">
      <c r="A59" s="921" t="s">
        <v>194</v>
      </c>
      <c r="B59" s="932">
        <v>0</v>
      </c>
      <c r="C59" s="932">
        <v>0</v>
      </c>
      <c r="D59" s="932">
        <v>1.3218800000000002</v>
      </c>
      <c r="E59" s="932">
        <v>3.6050200000000001</v>
      </c>
      <c r="F59" s="932">
        <v>0.25712999999999997</v>
      </c>
      <c r="G59" s="932">
        <v>0</v>
      </c>
      <c r="H59" s="932">
        <v>0</v>
      </c>
      <c r="I59" s="933">
        <v>5.1840299999999999</v>
      </c>
      <c r="J59" s="1083">
        <v>0.34845919139737958</v>
      </c>
      <c r="K59" s="933">
        <v>12.092669999999998</v>
      </c>
      <c r="L59" s="933">
        <v>601.03184911672918</v>
      </c>
    </row>
    <row r="60" spans="1:12" s="63" customFormat="1">
      <c r="A60" s="921" t="s">
        <v>1548</v>
      </c>
      <c r="B60" s="932">
        <v>0.45391999999999999</v>
      </c>
      <c r="C60" s="932">
        <v>0</v>
      </c>
      <c r="D60" s="932">
        <v>11.369590000000001</v>
      </c>
      <c r="E60" s="932">
        <v>1.2696099999999999</v>
      </c>
      <c r="F60" s="932">
        <v>0</v>
      </c>
      <c r="G60" s="932">
        <v>0</v>
      </c>
      <c r="H60" s="932">
        <v>0</v>
      </c>
      <c r="I60" s="933">
        <v>13.093120000000001</v>
      </c>
      <c r="J60" s="1083">
        <v>-0.81580679205701678</v>
      </c>
      <c r="K60" s="933">
        <v>98.583140000000185</v>
      </c>
      <c r="L60" s="933">
        <v>3017.0307364675828</v>
      </c>
    </row>
    <row r="61" spans="1:12" s="63" customFormat="1" ht="18.75" customHeight="1">
      <c r="A61" s="901" t="s">
        <v>1055</v>
      </c>
      <c r="B61" s="935">
        <v>124.05369</v>
      </c>
      <c r="C61" s="935">
        <v>0</v>
      </c>
      <c r="D61" s="935">
        <v>156.38600999999997</v>
      </c>
      <c r="E61" s="935">
        <v>205.79653999999999</v>
      </c>
      <c r="F61" s="935">
        <v>67.69059</v>
      </c>
      <c r="G61" s="935">
        <v>233.08530999999996</v>
      </c>
      <c r="H61" s="935">
        <v>0</v>
      </c>
      <c r="I61" s="935">
        <v>787.01213999999993</v>
      </c>
      <c r="J61" s="951">
        <v>-8.9571389137204083E-3</v>
      </c>
      <c r="K61" s="935">
        <v>2283.6970499999984</v>
      </c>
      <c r="L61" s="935">
        <v>68464.81494215873</v>
      </c>
    </row>
    <row r="62" spans="1:12" ht="12.75" customHeight="1">
      <c r="A62" s="32" t="s">
        <v>934</v>
      </c>
      <c r="H62" s="180"/>
    </row>
    <row r="63" spans="1:12" ht="12.75" customHeight="1">
      <c r="A63" s="261" t="s">
        <v>1162</v>
      </c>
      <c r="B63" s="180"/>
      <c r="C63" s="180"/>
      <c r="D63" s="180"/>
      <c r="E63" s="180"/>
      <c r="F63" s="180"/>
      <c r="G63" s="180"/>
      <c r="H63" s="180"/>
      <c r="J63" s="76"/>
    </row>
    <row r="64" spans="1:12">
      <c r="A64" s="931" t="s">
        <v>1126</v>
      </c>
    </row>
    <row r="65" spans="1:12">
      <c r="A65" s="613" t="s">
        <v>81</v>
      </c>
      <c r="J65" s="1084"/>
    </row>
    <row r="66" spans="1:12">
      <c r="L66" s="790" t="s">
        <v>1069</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84"/>
      <c r="J77" s="1184"/>
      <c r="K77" s="197"/>
      <c r="L77" s="197"/>
    </row>
    <row r="78" spans="1:12" ht="12.75" customHeight="1">
      <c r="I78" s="326"/>
      <c r="J78" s="1179"/>
      <c r="K78" s="197"/>
      <c r="L78" s="197"/>
    </row>
    <row r="79" spans="1:12" ht="12.75" customHeight="1">
      <c r="I79" s="327"/>
      <c r="J79" s="1180"/>
      <c r="K79" s="197"/>
      <c r="L79" s="197"/>
    </row>
    <row r="80" spans="1:12" ht="12.75" customHeight="1">
      <c r="I80" s="329"/>
      <c r="J80" s="330"/>
      <c r="K80" s="197"/>
      <c r="L80" s="197"/>
    </row>
    <row r="81" spans="1:12" ht="12.75" customHeight="1">
      <c r="I81" s="329"/>
      <c r="J81" s="330"/>
      <c r="K81" s="197"/>
      <c r="L81" s="197"/>
    </row>
    <row r="82" spans="1:12" ht="12.75" customHeight="1">
      <c r="I82" s="329"/>
      <c r="J82" s="330"/>
      <c r="K82" s="197"/>
      <c r="L82" s="197"/>
    </row>
    <row r="83" spans="1:12" ht="12.75" customHeight="1">
      <c r="I83" s="329"/>
      <c r="J83" s="330"/>
      <c r="K83" s="197"/>
      <c r="L83" s="197"/>
    </row>
    <row r="84" spans="1:12" ht="12.75" customHeight="1">
      <c r="I84" s="329"/>
      <c r="J84" s="330"/>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A5:A6"/>
    <mergeCell ref="I38:I39"/>
    <mergeCell ref="J38:J39"/>
    <mergeCell ref="K38:K39"/>
    <mergeCell ref="L38:L39"/>
    <mergeCell ref="A38:A39"/>
    <mergeCell ref="I77:J77"/>
    <mergeCell ref="J78:J79"/>
    <mergeCell ref="B38:E38"/>
    <mergeCell ref="F38:H38"/>
    <mergeCell ref="B5:E5"/>
    <mergeCell ref="F5:F6"/>
    <mergeCell ref="G5:G6"/>
    <mergeCell ref="H5:H6"/>
    <mergeCell ref="I5:I6"/>
  </mergeCells>
  <hyperlinks>
    <hyperlink ref="A65"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8" t="s">
        <v>1064</v>
      </c>
      <c r="B1" s="996"/>
      <c r="C1" s="996"/>
      <c r="D1" s="996"/>
      <c r="E1" s="996"/>
      <c r="F1" s="996"/>
      <c r="G1" s="997" t="str">
        <f>Naslovnica!A20</f>
        <v>Ožujak 2023.</v>
      </c>
    </row>
    <row r="2" spans="1:8">
      <c r="A2" s="998" t="s">
        <v>1065</v>
      </c>
      <c r="B2" s="996"/>
      <c r="C2" s="996"/>
      <c r="D2" s="996"/>
      <c r="E2" s="996"/>
      <c r="F2" s="996"/>
      <c r="G2" s="999" t="str">
        <f>Naslovnica!A24</f>
        <v>March 2023</v>
      </c>
    </row>
    <row r="3" spans="1:8">
      <c r="A3" s="996"/>
      <c r="B3" s="996"/>
      <c r="C3" s="996"/>
      <c r="D3" s="996"/>
      <c r="E3" s="996"/>
      <c r="F3" s="996"/>
      <c r="G3" s="996"/>
    </row>
    <row r="4" spans="1:8">
      <c r="A4" s="1046"/>
      <c r="B4" s="1046"/>
      <c r="C4" s="1047"/>
      <c r="D4" s="1047"/>
      <c r="E4" s="1048"/>
      <c r="F4" s="1048"/>
      <c r="G4" s="1049" t="s">
        <v>1528</v>
      </c>
    </row>
    <row r="5" spans="1:8" s="63" customFormat="1" ht="14.45" customHeight="1">
      <c r="A5" s="1185" t="s">
        <v>1124</v>
      </c>
      <c r="B5" s="1186" t="s">
        <v>1066</v>
      </c>
      <c r="C5" s="1186"/>
      <c r="D5" s="1186"/>
      <c r="E5" s="1186"/>
      <c r="F5" s="1186"/>
      <c r="G5" s="1186"/>
      <c r="H5" s="895"/>
    </row>
    <row r="6" spans="1:8" s="63" customFormat="1" ht="22.9" customHeight="1">
      <c r="A6" s="1185"/>
      <c r="B6" s="1187" t="str">
        <f>G1</f>
        <v>Ožujak 2023.</v>
      </c>
      <c r="C6" s="1187"/>
      <c r="D6" s="1188" t="s">
        <v>17</v>
      </c>
      <c r="E6" s="1188"/>
      <c r="F6" s="1191" t="s">
        <v>228</v>
      </c>
      <c r="G6" s="1191"/>
    </row>
    <row r="7" spans="1:8" s="63" customFormat="1">
      <c r="A7" s="1185"/>
      <c r="B7" s="1189" t="str">
        <f>G2</f>
        <v>March 2023</v>
      </c>
      <c r="C7" s="1190"/>
      <c r="D7" s="1193" t="s">
        <v>45</v>
      </c>
      <c r="E7" s="1193"/>
      <c r="F7" s="1193" t="s">
        <v>51</v>
      </c>
      <c r="G7" s="1193"/>
    </row>
    <row r="8" spans="1:8" s="63" customFormat="1">
      <c r="A8" s="1185"/>
      <c r="B8" s="1050" t="s">
        <v>27</v>
      </c>
      <c r="C8" s="1050" t="s">
        <v>28</v>
      </c>
      <c r="D8" s="1016" t="s">
        <v>1110</v>
      </c>
      <c r="E8" s="1016" t="s">
        <v>143</v>
      </c>
      <c r="F8" s="1016" t="s">
        <v>1110</v>
      </c>
      <c r="G8" s="1016" t="s">
        <v>143</v>
      </c>
    </row>
    <row r="9" spans="1:8" s="63" customFormat="1">
      <c r="A9" s="1185"/>
      <c r="B9" s="1051" t="s">
        <v>29</v>
      </c>
      <c r="C9" s="1051" t="s">
        <v>30</v>
      </c>
      <c r="D9" s="1017" t="s">
        <v>1111</v>
      </c>
      <c r="E9" s="1017" t="s">
        <v>144</v>
      </c>
      <c r="F9" s="1017" t="s">
        <v>1111</v>
      </c>
      <c r="G9" s="1017" t="s">
        <v>144</v>
      </c>
    </row>
    <row r="10" spans="1:8" s="63" customFormat="1" ht="15" customHeight="1">
      <c r="A10" s="1052" t="s">
        <v>1504</v>
      </c>
      <c r="B10" s="1053">
        <v>97.455380000000005</v>
      </c>
      <c r="C10" s="1054">
        <v>5.1837953603567453E-4</v>
      </c>
      <c r="D10" s="1055">
        <v>9.5949600000000004</v>
      </c>
      <c r="E10" s="1056">
        <v>0.10920685332485314</v>
      </c>
      <c r="F10" s="1055">
        <v>18.98872129670184</v>
      </c>
      <c r="G10" s="1056">
        <v>0.24199732230861115</v>
      </c>
    </row>
    <row r="11" spans="1:8" s="63" customFormat="1" ht="15" customHeight="1">
      <c r="A11" s="1052" t="s">
        <v>861</v>
      </c>
      <c r="B11" s="1053">
        <v>3570.8311600000002</v>
      </c>
      <c r="C11" s="1054">
        <v>1.8993777459823454E-2</v>
      </c>
      <c r="D11" s="1055">
        <v>28.470100000000002</v>
      </c>
      <c r="E11" s="1054">
        <v>8.0370406962411156E-3</v>
      </c>
      <c r="F11" s="1055">
        <v>113.22589754064666</v>
      </c>
      <c r="G11" s="1054">
        <v>3.274691265946017E-2</v>
      </c>
    </row>
    <row r="12" spans="1:8" s="63" customFormat="1" ht="15" customHeight="1">
      <c r="A12" s="1052" t="s">
        <v>846</v>
      </c>
      <c r="B12" s="1053">
        <v>3536.6892200000002</v>
      </c>
      <c r="C12" s="1054">
        <v>1.8812171446727432E-2</v>
      </c>
      <c r="D12" s="1055">
        <v>34.052510000000439</v>
      </c>
      <c r="E12" s="1054">
        <v>9.7219645710846514E-3</v>
      </c>
      <c r="F12" s="1055">
        <v>159.5043371278789</v>
      </c>
      <c r="G12" s="1054">
        <v>4.7229968941537193E-2</v>
      </c>
    </row>
    <row r="13" spans="1:8" s="63" customFormat="1" ht="15" customHeight="1">
      <c r="A13" s="1052" t="s">
        <v>183</v>
      </c>
      <c r="B13" s="1053">
        <v>3490.7710299999999</v>
      </c>
      <c r="C13" s="1054">
        <v>1.856792582347094E-2</v>
      </c>
      <c r="D13" s="1055">
        <v>-8.6092100000005303</v>
      </c>
      <c r="E13" s="1054">
        <v>-2.460209925629675E-3</v>
      </c>
      <c r="F13" s="1055">
        <v>58.038806229345028</v>
      </c>
      <c r="G13" s="1054">
        <v>1.69074668357303E-2</v>
      </c>
    </row>
    <row r="14" spans="1:8" s="63" customFormat="1" ht="15" customHeight="1">
      <c r="A14" s="1052" t="s">
        <v>863</v>
      </c>
      <c r="B14" s="1053">
        <v>13154.455380000001</v>
      </c>
      <c r="C14" s="1054">
        <v>6.9970487793350994E-2</v>
      </c>
      <c r="D14" s="1055">
        <v>159.65355000000091</v>
      </c>
      <c r="E14" s="1054">
        <v>1.2285954960192136E-2</v>
      </c>
      <c r="F14" s="1055">
        <v>539.94655260601394</v>
      </c>
      <c r="G14" s="1054">
        <v>4.280361288688872E-2</v>
      </c>
    </row>
    <row r="15" spans="1:8" s="63" customFormat="1" ht="15" customHeight="1">
      <c r="A15" s="1052" t="s">
        <v>184</v>
      </c>
      <c r="B15" s="1053">
        <v>1038.50467</v>
      </c>
      <c r="C15" s="1054">
        <v>5.5239594674555805E-3</v>
      </c>
      <c r="D15" s="1055">
        <v>11.644890000000032</v>
      </c>
      <c r="E15" s="1054">
        <v>1.1340292245159311E-2</v>
      </c>
      <c r="F15" s="1055">
        <v>37.135932857522107</v>
      </c>
      <c r="G15" s="1054">
        <v>3.7085173003796656E-2</v>
      </c>
    </row>
    <row r="16" spans="1:8" s="63" customFormat="1" ht="15" customHeight="1">
      <c r="A16" s="1052" t="s">
        <v>185</v>
      </c>
      <c r="B16" s="1053">
        <v>23868.0877</v>
      </c>
      <c r="C16" s="1054">
        <v>0.12695787783070353</v>
      </c>
      <c r="D16" s="1055">
        <v>304.23891999999978</v>
      </c>
      <c r="E16" s="1054">
        <v>1.2911257530146214E-2</v>
      </c>
      <c r="F16" s="1055">
        <v>937.48036441037766</v>
      </c>
      <c r="G16" s="1054">
        <v>4.0883363911402126E-2</v>
      </c>
    </row>
    <row r="17" spans="1:7" s="63" customFormat="1" ht="15" customHeight="1">
      <c r="A17" s="1052" t="s">
        <v>186</v>
      </c>
      <c r="B17" s="1053">
        <v>13130.552609999999</v>
      </c>
      <c r="C17" s="1054">
        <v>6.9843345435252668E-2</v>
      </c>
      <c r="D17" s="1055">
        <v>59.56108999999924</v>
      </c>
      <c r="E17" s="1054">
        <v>4.5567384776330488E-3</v>
      </c>
      <c r="F17" s="1055">
        <v>241.17341562744514</v>
      </c>
      <c r="G17" s="1054">
        <v>1.8711018738027274E-2</v>
      </c>
    </row>
    <row r="18" spans="1:7" s="63" customFormat="1" ht="15" customHeight="1">
      <c r="A18" s="1052" t="s">
        <v>187</v>
      </c>
      <c r="B18" s="1053">
        <v>10998.219570000001</v>
      </c>
      <c r="C18" s="1054">
        <v>5.8501151582550655E-2</v>
      </c>
      <c r="D18" s="1055">
        <v>-23.393369999997958</v>
      </c>
      <c r="E18" s="1054">
        <v>-2.1224996856039624E-3</v>
      </c>
      <c r="F18" s="1055">
        <v>310.30646893158337</v>
      </c>
      <c r="G18" s="1054">
        <v>2.9033401188541141E-2</v>
      </c>
    </row>
    <row r="19" spans="1:7" s="63" customFormat="1" ht="15" customHeight="1">
      <c r="A19" s="1052" t="s">
        <v>188</v>
      </c>
      <c r="B19" s="1053">
        <v>26409.891960000001</v>
      </c>
      <c r="C19" s="1054">
        <v>0.14047810947920053</v>
      </c>
      <c r="D19" s="1055">
        <v>69.461810000000696</v>
      </c>
      <c r="E19" s="1054">
        <v>2.637079561891742E-3</v>
      </c>
      <c r="F19" s="1055">
        <v>1008.3052667887714</v>
      </c>
      <c r="G19" s="1054">
        <v>3.96945780972906E-2</v>
      </c>
    </row>
    <row r="20" spans="1:7" s="63" customFormat="1" ht="15" customHeight="1">
      <c r="A20" s="1052" t="s">
        <v>189</v>
      </c>
      <c r="B20" s="1053">
        <v>33583.044500000004</v>
      </c>
      <c r="C20" s="1054">
        <v>0.17863316552226682</v>
      </c>
      <c r="D20" s="1055">
        <v>-27.421179999997548</v>
      </c>
      <c r="E20" s="1054">
        <v>-8.1585242707049588E-4</v>
      </c>
      <c r="F20" s="1055">
        <v>1030.0409934634081</v>
      </c>
      <c r="G20" s="1054">
        <v>3.164196487296711E-2</v>
      </c>
    </row>
    <row r="21" spans="1:7" s="63" customFormat="1" ht="15" customHeight="1">
      <c r="A21" s="1052" t="s">
        <v>632</v>
      </c>
      <c r="B21" s="1053">
        <v>8295.0265600000002</v>
      </c>
      <c r="C21" s="1054">
        <v>4.4122469375999528E-2</v>
      </c>
      <c r="D21" s="1055">
        <v>14.816060000001016</v>
      </c>
      <c r="E21" s="1054">
        <v>1.7893337373489082E-3</v>
      </c>
      <c r="F21" s="1055">
        <v>289.28077594001024</v>
      </c>
      <c r="G21" s="1054">
        <v>3.6134144618479969E-2</v>
      </c>
    </row>
    <row r="22" spans="1:7" s="63" customFormat="1" ht="15" customHeight="1">
      <c r="A22" s="1052" t="s">
        <v>190</v>
      </c>
      <c r="B22" s="1053">
        <v>4066.8206099999998</v>
      </c>
      <c r="C22" s="1054">
        <v>2.1632018478119099E-2</v>
      </c>
      <c r="D22" s="1055">
        <v>7.3484099999996033</v>
      </c>
      <c r="E22" s="1054">
        <v>1.8101885264787398E-3</v>
      </c>
      <c r="F22" s="1055">
        <v>161.27573641847493</v>
      </c>
      <c r="G22" s="1054">
        <v>4.1294042608343906E-2</v>
      </c>
    </row>
    <row r="23" spans="1:7" s="63" customFormat="1" ht="15" customHeight="1">
      <c r="A23" s="1052" t="s">
        <v>191</v>
      </c>
      <c r="B23" s="1053">
        <v>8192.0075400000005</v>
      </c>
      <c r="C23" s="1054">
        <v>4.3574496018444001E-2</v>
      </c>
      <c r="D23" s="1055">
        <v>33.761700000000928</v>
      </c>
      <c r="E23" s="1054">
        <v>4.138352859442751E-3</v>
      </c>
      <c r="F23" s="1055">
        <v>317.31399298294582</v>
      </c>
      <c r="G23" s="1054">
        <v>4.0295408461088034E-2</v>
      </c>
    </row>
    <row r="24" spans="1:7" s="63" customFormat="1" ht="15" customHeight="1">
      <c r="A24" s="1052" t="s">
        <v>195</v>
      </c>
      <c r="B24" s="1053">
        <v>457.17328999999995</v>
      </c>
      <c r="C24" s="1054">
        <v>2.4317721398049324E-3</v>
      </c>
      <c r="D24" s="1055">
        <v>9.8019499999999198</v>
      </c>
      <c r="E24" s="1054">
        <v>2.1910098219523721E-2</v>
      </c>
      <c r="F24" s="1055">
        <v>34.916162121574075</v>
      </c>
      <c r="G24" s="1054">
        <v>8.2689337411556929E-2</v>
      </c>
    </row>
    <row r="25" spans="1:7" s="63" customFormat="1" ht="15" customHeight="1">
      <c r="A25" s="1052" t="s">
        <v>227</v>
      </c>
      <c r="B25" s="1053">
        <v>309.12435999999997</v>
      </c>
      <c r="C25" s="1054">
        <v>1.644278051289983E-3</v>
      </c>
      <c r="D25" s="1055">
        <v>6.7691799999999489</v>
      </c>
      <c r="E25" s="1054">
        <v>2.2388172744385981E-2</v>
      </c>
      <c r="F25" s="1055">
        <v>16.902427555909469</v>
      </c>
      <c r="G25" s="1054">
        <v>5.7841064202610148E-2</v>
      </c>
    </row>
    <row r="26" spans="1:7" s="63" customFormat="1" ht="15" customHeight="1">
      <c r="A26" s="1052" t="s">
        <v>226</v>
      </c>
      <c r="B26" s="1053">
        <v>7900.4853800000001</v>
      </c>
      <c r="C26" s="1054">
        <v>4.2023846664402002E-2</v>
      </c>
      <c r="D26" s="1055">
        <v>21.394540000000234</v>
      </c>
      <c r="E26" s="1054">
        <v>2.7153564331796609E-3</v>
      </c>
      <c r="F26" s="1055">
        <v>1.0787040427367174</v>
      </c>
      <c r="G26" s="1054">
        <v>1.3655507141052681E-4</v>
      </c>
    </row>
    <row r="27" spans="1:7" s="63" customFormat="1" ht="15" customHeight="1">
      <c r="A27" s="1052" t="s">
        <v>192</v>
      </c>
      <c r="B27" s="1053">
        <v>6967.7772699999996</v>
      </c>
      <c r="C27" s="1054">
        <v>3.7062634699310787E-2</v>
      </c>
      <c r="D27" s="1055">
        <v>95.667669999999816</v>
      </c>
      <c r="E27" s="1054">
        <v>1.392115020982776E-2</v>
      </c>
      <c r="F27" s="1055">
        <v>418.60799665737613</v>
      </c>
      <c r="G27" s="1054">
        <v>6.3917724399223497E-2</v>
      </c>
    </row>
    <row r="28" spans="1:7" s="63" customFormat="1" ht="15" customHeight="1">
      <c r="A28" s="1052" t="s">
        <v>867</v>
      </c>
      <c r="B28" s="1053">
        <v>5220.01577</v>
      </c>
      <c r="C28" s="1054">
        <v>2.7766033573020842E-2</v>
      </c>
      <c r="D28" s="1055">
        <v>27.787970000000314</v>
      </c>
      <c r="E28" s="1054">
        <v>5.3518395321561218E-3</v>
      </c>
      <c r="F28" s="1055">
        <v>219.56126339704133</v>
      </c>
      <c r="G28" s="1054">
        <v>4.3908261360465772E-2</v>
      </c>
    </row>
    <row r="29" spans="1:7" s="63" customFormat="1" ht="15" customHeight="1">
      <c r="A29" s="1052" t="s">
        <v>194</v>
      </c>
      <c r="B29" s="1053">
        <v>6170.0092599999998</v>
      </c>
      <c r="C29" s="1054">
        <v>3.2819189023064861E-2</v>
      </c>
      <c r="D29" s="1055">
        <v>161.85358999999971</v>
      </c>
      <c r="E29" s="1054">
        <v>2.6938980760463416E-2</v>
      </c>
      <c r="F29" s="1055">
        <v>408.59647481186494</v>
      </c>
      <c r="G29" s="1054">
        <v>7.0919493194848915E-2</v>
      </c>
    </row>
    <row r="30" spans="1:7" s="63" customFormat="1" ht="15" customHeight="1">
      <c r="A30" s="1052" t="s">
        <v>1548</v>
      </c>
      <c r="B30" s="1053">
        <v>7543.1093000000001</v>
      </c>
      <c r="C30" s="1054">
        <v>4.0122910599706053E-2</v>
      </c>
      <c r="D30" s="1055">
        <v>14.787109999999302</v>
      </c>
      <c r="E30" s="1054">
        <v>1.9641972841759614E-3</v>
      </c>
      <c r="F30" s="1055">
        <v>81.364421109563409</v>
      </c>
      <c r="G30" s="1054">
        <v>1.0904208389614922E-2</v>
      </c>
    </row>
    <row r="31" spans="1:7" s="63" customFormat="1" ht="18.75" customHeight="1">
      <c r="A31" s="1057" t="s">
        <v>1057</v>
      </c>
      <c r="B31" s="1058">
        <v>188000.05251999997</v>
      </c>
      <c r="C31" s="1059">
        <v>1.0000000000000004</v>
      </c>
      <c r="D31" s="1060">
        <v>1011.2422499999811</v>
      </c>
      <c r="E31" s="1059">
        <v>5.4080361736075222E-3</v>
      </c>
      <c r="F31" s="1060">
        <v>6403.0447119172022</v>
      </c>
      <c r="G31" s="1059">
        <v>3.5259637750662431E-2</v>
      </c>
    </row>
    <row r="32" spans="1:7">
      <c r="A32" s="1061" t="s">
        <v>533</v>
      </c>
      <c r="B32" s="1062"/>
      <c r="C32" s="1062"/>
      <c r="D32" s="1063"/>
      <c r="E32" s="1064"/>
      <c r="F32" s="1064"/>
      <c r="G32" s="1064"/>
    </row>
    <row r="34" spans="1:13">
      <c r="A34" s="527"/>
      <c r="H34" s="892"/>
    </row>
    <row r="35" spans="1:13" ht="12.75" customHeight="1">
      <c r="A35" s="1065" t="s">
        <v>1067</v>
      </c>
      <c r="B35" s="996"/>
      <c r="C35" s="996"/>
      <c r="D35" s="996"/>
      <c r="E35" s="996"/>
      <c r="F35" s="996"/>
      <c r="G35" s="996"/>
      <c r="H35" s="996"/>
      <c r="I35" s="996"/>
      <c r="J35" s="997" t="str">
        <f>G1</f>
        <v>Ožujak 2023.</v>
      </c>
    </row>
    <row r="36" spans="1:13">
      <c r="A36" s="1066" t="s">
        <v>1068</v>
      </c>
      <c r="B36" s="996"/>
      <c r="C36" s="996"/>
      <c r="D36" s="996"/>
      <c r="E36" s="996"/>
      <c r="F36" s="996"/>
      <c r="G36" s="996"/>
      <c r="H36" s="996"/>
      <c r="I36" s="996"/>
      <c r="J36" s="999" t="str">
        <f>G2</f>
        <v>March 2023</v>
      </c>
      <c r="M36" s="790"/>
    </row>
    <row r="37" spans="1:13">
      <c r="A37" s="996"/>
      <c r="B37" s="996"/>
      <c r="C37" s="996"/>
      <c r="D37" s="996"/>
      <c r="E37" s="996"/>
      <c r="F37" s="996"/>
      <c r="G37" s="996"/>
      <c r="H37" s="996"/>
      <c r="I37" s="996"/>
      <c r="J37" s="996"/>
    </row>
    <row r="38" spans="1:13" ht="30" customHeight="1">
      <c r="A38" s="1192" t="s">
        <v>1123</v>
      </c>
      <c r="B38" s="1001" t="s">
        <v>1561</v>
      </c>
      <c r="C38" s="1182" t="s">
        <v>1462</v>
      </c>
      <c r="D38" s="1182"/>
      <c r="E38" s="1182"/>
      <c r="F38" s="1182"/>
      <c r="G38" s="1182"/>
      <c r="H38" s="1182"/>
      <c r="I38" s="1182"/>
      <c r="J38" s="1001"/>
    </row>
    <row r="39" spans="1:13" ht="42.75" customHeight="1">
      <c r="A39" s="1192"/>
      <c r="B39" s="1067" t="str">
        <f>J35</f>
        <v>Ožujak 2023.</v>
      </c>
      <c r="C39" s="1041" t="s">
        <v>633</v>
      </c>
      <c r="D39" s="1041" t="s">
        <v>59</v>
      </c>
      <c r="E39" s="1041" t="s">
        <v>60</v>
      </c>
      <c r="F39" s="1000" t="s">
        <v>1452</v>
      </c>
      <c r="G39" s="1000" t="s">
        <v>1453</v>
      </c>
      <c r="H39" s="1000" t="s">
        <v>1454</v>
      </c>
      <c r="I39" s="1000" t="s">
        <v>1458</v>
      </c>
      <c r="J39" s="1000" t="s">
        <v>61</v>
      </c>
    </row>
    <row r="40" spans="1:13" ht="48" customHeight="1">
      <c r="A40" s="1192"/>
      <c r="B40" s="1068" t="str">
        <f>J36</f>
        <v>March 2023</v>
      </c>
      <c r="C40" s="1069" t="s">
        <v>240</v>
      </c>
      <c r="D40" s="1069" t="s">
        <v>1356</v>
      </c>
      <c r="E40" s="1069" t="s">
        <v>823</v>
      </c>
      <c r="F40" s="1004" t="s">
        <v>1455</v>
      </c>
      <c r="G40" s="1004" t="s">
        <v>1456</v>
      </c>
      <c r="H40" s="1004" t="s">
        <v>1457</v>
      </c>
      <c r="I40" s="1004" t="s">
        <v>1459</v>
      </c>
      <c r="J40" s="1004" t="s">
        <v>822</v>
      </c>
    </row>
    <row r="41" spans="1:13" ht="15" customHeight="1">
      <c r="A41" s="1052" t="s">
        <v>1504</v>
      </c>
      <c r="B41" s="923">
        <v>13.571400000000001</v>
      </c>
      <c r="C41" s="1070">
        <v>1.2420831188595383E-2</v>
      </c>
      <c r="D41" s="1070">
        <v>2.287877451068665E-2</v>
      </c>
      <c r="E41" s="1070"/>
      <c r="F41" s="1070"/>
      <c r="G41" s="1070"/>
      <c r="H41" s="1070"/>
      <c r="I41" s="1070" t="s">
        <v>1165</v>
      </c>
      <c r="J41" s="1097">
        <v>44915</v>
      </c>
    </row>
    <row r="42" spans="1:13" ht="15" customHeight="1">
      <c r="A42" s="1052" t="s">
        <v>861</v>
      </c>
      <c r="B42" s="923">
        <v>22.283000000000001</v>
      </c>
      <c r="C42" s="1070">
        <v>7.9977562855668705E-3</v>
      </c>
      <c r="D42" s="1070">
        <v>2.8413395306785327E-2</v>
      </c>
      <c r="E42" s="1070">
        <v>-1.2864801889471367E-2</v>
      </c>
      <c r="F42" s="1070">
        <v>3.3760841741520053E-2</v>
      </c>
      <c r="G42" s="1070">
        <v>2.1854099153482132E-2</v>
      </c>
      <c r="H42" s="1070">
        <v>3.3538120326453313E-2</v>
      </c>
      <c r="I42" s="1070">
        <v>4.7090566884195217E-2</v>
      </c>
      <c r="J42" s="1097">
        <v>40906</v>
      </c>
    </row>
    <row r="43" spans="1:13" ht="15" customHeight="1">
      <c r="A43" s="1052" t="s">
        <v>846</v>
      </c>
      <c r="B43" s="923">
        <v>39.2423</v>
      </c>
      <c r="C43" s="1070">
        <v>7.5976213462605191E-3</v>
      </c>
      <c r="D43" s="1070">
        <v>2.7208607820889075E-2</v>
      </c>
      <c r="E43" s="1070">
        <v>-1.0765841923202735E-2</v>
      </c>
      <c r="F43" s="1070">
        <v>3.5908991095577214E-2</v>
      </c>
      <c r="G43" s="1070">
        <v>2.4859473062661008E-2</v>
      </c>
      <c r="H43" s="1070">
        <v>2.9894595182073935E-2</v>
      </c>
      <c r="I43" s="1070">
        <v>5.8481607229026178E-2</v>
      </c>
      <c r="J43" s="1097">
        <v>38054</v>
      </c>
    </row>
    <row r="44" spans="1:13" ht="15" customHeight="1">
      <c r="A44" s="1052" t="s">
        <v>183</v>
      </c>
      <c r="B44" s="923">
        <v>37.4435</v>
      </c>
      <c r="C44" s="1070">
        <v>8.0984958013283759E-3</v>
      </c>
      <c r="D44" s="1070">
        <v>2.9543755364525026E-2</v>
      </c>
      <c r="E44" s="1070">
        <v>-6.7636764573338892E-3</v>
      </c>
      <c r="F44" s="1070">
        <v>4.0075646555845612E-2</v>
      </c>
      <c r="G44" s="1070">
        <v>2.7351470336217876E-2</v>
      </c>
      <c r="H44" s="1070">
        <v>3.0285803820659929E-2</v>
      </c>
      <c r="I44" s="1070">
        <v>5.8298505395875999E-2</v>
      </c>
      <c r="J44" s="1097">
        <v>38335</v>
      </c>
    </row>
    <row r="45" spans="1:13" ht="15" customHeight="1">
      <c r="A45" s="1052" t="s">
        <v>863</v>
      </c>
      <c r="B45" s="923">
        <v>36.348300000000002</v>
      </c>
      <c r="C45" s="1070">
        <v>7.9279249301211774E-3</v>
      </c>
      <c r="D45" s="1070">
        <v>2.8635829894734899E-2</v>
      </c>
      <c r="E45" s="1070">
        <v>-9.7569706112167198E-3</v>
      </c>
      <c r="F45" s="1070">
        <v>3.9126797827315762E-2</v>
      </c>
      <c r="G45" s="1070">
        <v>2.5844773792835118E-2</v>
      </c>
      <c r="H45" s="1070">
        <v>2.981199430951631E-2</v>
      </c>
      <c r="I45" s="1070">
        <v>5.7377947141888042E-2</v>
      </c>
      <c r="J45" s="1097">
        <v>38425</v>
      </c>
    </row>
    <row r="46" spans="1:13" ht="15" customHeight="1">
      <c r="A46" s="1071" t="s">
        <v>184</v>
      </c>
      <c r="B46" s="923">
        <v>14.0768</v>
      </c>
      <c r="C46" s="1070">
        <v>6.5785710199646186E-3</v>
      </c>
      <c r="D46" s="1070">
        <v>7.028482340720954E-3</v>
      </c>
      <c r="E46" s="1070">
        <v>-2.9834906191086419E-2</v>
      </c>
      <c r="F46" s="1070">
        <v>-8.3275440622416763E-3</v>
      </c>
      <c r="G46" s="1070">
        <v>2.9502822169731324E-3</v>
      </c>
      <c r="H46" s="1070"/>
      <c r="I46" s="1070">
        <v>9.457400813742689E-3</v>
      </c>
      <c r="J46" s="1097">
        <v>42734</v>
      </c>
    </row>
    <row r="47" spans="1:13" ht="15" customHeight="1">
      <c r="A47" s="1071" t="s">
        <v>185</v>
      </c>
      <c r="B47" s="923">
        <v>19.566400000000002</v>
      </c>
      <c r="C47" s="1070">
        <v>8.1148339163992222E-3</v>
      </c>
      <c r="D47" s="1070">
        <v>2.8737633352128089E-2</v>
      </c>
      <c r="E47" s="1070">
        <v>-9.9404122946986639E-3</v>
      </c>
      <c r="F47" s="1070">
        <v>3.8073429533258762E-2</v>
      </c>
      <c r="G47" s="1070">
        <v>2.5894390625193386E-2</v>
      </c>
      <c r="H47" s="1070">
        <v>3.8511117122598915E-2</v>
      </c>
      <c r="I47" s="1070">
        <v>3.7662062509790539E-2</v>
      </c>
      <c r="J47" s="1097">
        <v>41184</v>
      </c>
      <c r="K47" s="197"/>
      <c r="L47" s="197"/>
      <c r="M47" s="197"/>
    </row>
    <row r="48" spans="1:13" ht="15" customHeight="1">
      <c r="A48" s="1071" t="s">
        <v>186</v>
      </c>
      <c r="B48" s="923">
        <v>28.948899999999998</v>
      </c>
      <c r="C48" s="1070">
        <v>8.0542942307155752E-3</v>
      </c>
      <c r="D48" s="1070">
        <v>2.8791800484219587E-2</v>
      </c>
      <c r="E48" s="1070">
        <v>-1.0715862255707087E-2</v>
      </c>
      <c r="F48" s="1070">
        <v>3.83034913301048E-2</v>
      </c>
      <c r="G48" s="1070">
        <v>2.5982106816535788E-2</v>
      </c>
      <c r="H48" s="1070">
        <v>3.1473689322208287E-2</v>
      </c>
      <c r="I48" s="1070">
        <v>5.5325450866610337E-2</v>
      </c>
      <c r="J48" s="1097">
        <v>39730</v>
      </c>
      <c r="K48" s="197"/>
      <c r="L48" s="197"/>
      <c r="M48" s="197"/>
    </row>
    <row r="49" spans="1:15" ht="15" customHeight="1">
      <c r="A49" s="1071" t="s">
        <v>187</v>
      </c>
      <c r="B49" s="923">
        <v>21.500900000000001</v>
      </c>
      <c r="C49" s="1070">
        <v>-1.0082424985828897E-3</v>
      </c>
      <c r="D49" s="1070">
        <v>3.0386048764416085E-2</v>
      </c>
      <c r="E49" s="1070">
        <v>-1.8071699296884347E-2</v>
      </c>
      <c r="F49" s="1070">
        <v>3.7700805284686334E-2</v>
      </c>
      <c r="G49" s="1070">
        <v>2.5200478530245096E-2</v>
      </c>
      <c r="H49" s="1070">
        <v>3.195088509530164E-2</v>
      </c>
      <c r="I49" s="1070">
        <v>2.7890404534326008E-2</v>
      </c>
      <c r="J49" s="1097">
        <v>38615</v>
      </c>
      <c r="K49" s="197"/>
      <c r="L49" s="197"/>
      <c r="M49" s="197"/>
    </row>
    <row r="50" spans="1:15" ht="15" customHeight="1">
      <c r="A50" s="1071" t="s">
        <v>188</v>
      </c>
      <c r="B50" s="923">
        <v>25.654299999999999</v>
      </c>
      <c r="C50" s="1070">
        <v>-3.5069535094867099E-4</v>
      </c>
      <c r="D50" s="1070">
        <v>3.0173192954891848E-2</v>
      </c>
      <c r="E50" s="1070">
        <v>-1.5985533191062107E-2</v>
      </c>
      <c r="F50" s="1070">
        <v>3.964411085733599E-2</v>
      </c>
      <c r="G50" s="1070">
        <v>2.868732797302509E-2</v>
      </c>
      <c r="H50" s="1070">
        <v>3.6907756343675491E-2</v>
      </c>
      <c r="I50" s="1070">
        <v>4.5432412282838452E-2</v>
      </c>
      <c r="J50" s="1097">
        <v>39602</v>
      </c>
      <c r="K50" s="962"/>
      <c r="L50" s="197"/>
      <c r="M50" s="197"/>
    </row>
    <row r="51" spans="1:15" ht="15" customHeight="1">
      <c r="A51" s="1071" t="s">
        <v>189</v>
      </c>
      <c r="B51" s="923">
        <v>24.1754</v>
      </c>
      <c r="C51" s="1070">
        <v>-9.0993316127385704E-5</v>
      </c>
      <c r="D51" s="1070">
        <v>3.2242140291204757E-2</v>
      </c>
      <c r="E51" s="1070">
        <v>-1.357735029381546E-2</v>
      </c>
      <c r="F51" s="1070">
        <v>4.3356522750930493E-2</v>
      </c>
      <c r="G51" s="1070">
        <v>3.212154952586066E-2</v>
      </c>
      <c r="H51" s="1070">
        <v>3.8983162567087337E-2</v>
      </c>
      <c r="I51" s="1070">
        <v>3.6110800260180209E-2</v>
      </c>
      <c r="J51" s="1097">
        <v>38846</v>
      </c>
      <c r="K51" s="1179"/>
      <c r="L51" s="197"/>
      <c r="M51" s="197"/>
    </row>
    <row r="52" spans="1:15" ht="15" customHeight="1">
      <c r="A52" s="1071" t="s">
        <v>632</v>
      </c>
      <c r="B52" s="923">
        <v>15.1569</v>
      </c>
      <c r="C52" s="1070">
        <v>4.6865305152543613E-4</v>
      </c>
      <c r="D52" s="1070">
        <v>3.0688460858091293E-2</v>
      </c>
      <c r="E52" s="1070">
        <v>-6.017329033605634E-3</v>
      </c>
      <c r="F52" s="1070">
        <v>4.3829863501347432E-2</v>
      </c>
      <c r="G52" s="1070"/>
      <c r="H52" s="1070"/>
      <c r="I52" s="1070">
        <v>3.2354722729334373E-2</v>
      </c>
      <c r="J52" s="1097">
        <v>43494</v>
      </c>
      <c r="K52" s="1180"/>
      <c r="L52" s="197"/>
      <c r="M52" s="197"/>
    </row>
    <row r="53" spans="1:15" ht="15" customHeight="1">
      <c r="A53" s="1052" t="s">
        <v>190</v>
      </c>
      <c r="B53" s="923">
        <v>31.318999999999999</v>
      </c>
      <c r="C53" s="1070">
        <v>3.6629097539793154E-3</v>
      </c>
      <c r="D53" s="1070">
        <v>3.0743725175781611E-2</v>
      </c>
      <c r="E53" s="1070">
        <v>-1.1884679194275605E-2</v>
      </c>
      <c r="F53" s="1070">
        <v>5.4609238022118589E-2</v>
      </c>
      <c r="G53" s="1070">
        <v>3.6768999535444546E-2</v>
      </c>
      <c r="H53" s="1070">
        <v>5.3845702555919583E-2</v>
      </c>
      <c r="I53" s="1070">
        <v>6.2067086119843795E-2</v>
      </c>
      <c r="J53" s="1097">
        <v>39812</v>
      </c>
      <c r="K53" s="330"/>
      <c r="L53" s="197"/>
      <c r="M53" s="197"/>
    </row>
    <row r="54" spans="1:15" ht="15" customHeight="1">
      <c r="A54" s="1052" t="s">
        <v>191</v>
      </c>
      <c r="B54" s="923">
        <v>19.718499999999999</v>
      </c>
      <c r="C54" s="1070">
        <v>4.1298746269873288E-3</v>
      </c>
      <c r="D54" s="1070">
        <v>3.722021681442822E-2</v>
      </c>
      <c r="E54" s="1070">
        <v>-1.8798363640686544E-2</v>
      </c>
      <c r="F54" s="1070">
        <v>6.0045124212929624E-2</v>
      </c>
      <c r="G54" s="1070">
        <v>4.2796804334708449E-2</v>
      </c>
      <c r="H54" s="1070"/>
      <c r="I54" s="1070">
        <v>5.606252454444105E-2</v>
      </c>
      <c r="J54" s="1097">
        <v>42367</v>
      </c>
      <c r="K54" s="330"/>
      <c r="L54" s="197"/>
      <c r="M54" s="197"/>
    </row>
    <row r="55" spans="1:15" ht="15" customHeight="1">
      <c r="A55" s="1052" t="s">
        <v>195</v>
      </c>
      <c r="B55" s="923">
        <v>16.607299999999999</v>
      </c>
      <c r="C55" s="1070">
        <v>4.1721337743299003E-3</v>
      </c>
      <c r="D55" s="1070">
        <v>4.443937749835758E-2</v>
      </c>
      <c r="E55" s="1070">
        <v>-1.1533491405563145E-2</v>
      </c>
      <c r="F55" s="1070">
        <v>6.2423207437391603E-2</v>
      </c>
      <c r="G55" s="1070">
        <v>4.2201234812814459E-2</v>
      </c>
      <c r="H55" s="1070"/>
      <c r="I55" s="1070">
        <v>4.025868107879349E-2</v>
      </c>
      <c r="J55" s="1097">
        <v>42943</v>
      </c>
      <c r="K55" s="330"/>
      <c r="L55" s="197"/>
      <c r="M55" s="197"/>
    </row>
    <row r="56" spans="1:15" ht="15" customHeight="1">
      <c r="A56" s="1052" t="s">
        <v>227</v>
      </c>
      <c r="B56" s="923">
        <v>14.0169</v>
      </c>
      <c r="C56" s="1070">
        <v>7.7503217318157791E-3</v>
      </c>
      <c r="D56" s="1070">
        <v>2.0640167248774155E-2</v>
      </c>
      <c r="E56" s="1070">
        <v>-4.4068709437992681E-2</v>
      </c>
      <c r="F56" s="1070">
        <v>8.7381636370682525E-3</v>
      </c>
      <c r="G56" s="1070"/>
      <c r="H56" s="1070"/>
      <c r="I56" s="1070">
        <v>1.223783086848762E-2</v>
      </c>
      <c r="J56" s="1097">
        <v>43378</v>
      </c>
      <c r="K56" s="330"/>
      <c r="L56" s="197"/>
      <c r="M56" s="197"/>
    </row>
    <row r="57" spans="1:15" ht="15" customHeight="1">
      <c r="A57" s="1052" t="s">
        <v>226</v>
      </c>
      <c r="B57" s="923">
        <v>14.4777</v>
      </c>
      <c r="C57" s="1070">
        <v>9.0958514553363123E-3</v>
      </c>
      <c r="D57" s="1070">
        <v>2.3850216160508753E-2</v>
      </c>
      <c r="E57" s="1070">
        <v>-2.8885951183554304E-2</v>
      </c>
      <c r="F57" s="1070">
        <v>1.7747594814015999E-2</v>
      </c>
      <c r="G57" s="1070"/>
      <c r="H57" s="1070"/>
      <c r="I57" s="1070">
        <v>1.9135448485746664E-2</v>
      </c>
      <c r="J57" s="1097">
        <v>43342</v>
      </c>
      <c r="K57" s="330"/>
      <c r="L57" s="197"/>
      <c r="M57" s="197"/>
    </row>
    <row r="58" spans="1:15" ht="15" customHeight="1">
      <c r="A58" s="1052" t="s">
        <v>192</v>
      </c>
      <c r="B58" s="923">
        <v>39.399099999999997</v>
      </c>
      <c r="C58" s="1070">
        <v>2.6772603381184368E-3</v>
      </c>
      <c r="D58" s="1070">
        <v>3.1619446165629617E-2</v>
      </c>
      <c r="E58" s="1070">
        <v>-1.3840928426753218E-2</v>
      </c>
      <c r="F58" s="1070">
        <v>4.9776482553086865E-2</v>
      </c>
      <c r="G58" s="1070">
        <v>2.6580611143777411E-2</v>
      </c>
      <c r="H58" s="1070">
        <v>5.1491430306821684E-2</v>
      </c>
      <c r="I58" s="1070">
        <v>6.1904610972958185E-2</v>
      </c>
      <c r="J58" s="1097">
        <v>38404</v>
      </c>
      <c r="K58" s="197"/>
      <c r="L58" s="197"/>
      <c r="M58" s="197"/>
    </row>
    <row r="59" spans="1:15" ht="15" customHeight="1">
      <c r="A59" s="1052" t="s">
        <v>193</v>
      </c>
      <c r="B59" s="923">
        <v>40.5792</v>
      </c>
      <c r="C59" s="1070">
        <v>2.1436121346227743E-3</v>
      </c>
      <c r="D59" s="1070">
        <v>3.0778948433067166E-2</v>
      </c>
      <c r="E59" s="1070">
        <v>-2.0582484114384125E-2</v>
      </c>
      <c r="F59" s="1070">
        <v>4.7355506947971637E-2</v>
      </c>
      <c r="G59" s="1070">
        <v>2.4503959425383526E-2</v>
      </c>
      <c r="H59" s="1070">
        <v>4.6864343662300412E-2</v>
      </c>
      <c r="I59" s="1070">
        <v>6.1386278194139221E-2</v>
      </c>
      <c r="J59" s="1097">
        <v>38169</v>
      </c>
      <c r="K59" s="197"/>
      <c r="L59" s="197"/>
      <c r="M59" s="197"/>
    </row>
    <row r="60" spans="1:15" ht="15" customHeight="1">
      <c r="A60" s="1071" t="s">
        <v>194</v>
      </c>
      <c r="B60" s="923">
        <v>18.761900000000001</v>
      </c>
      <c r="C60" s="1070">
        <v>2.9240078686281201E-3</v>
      </c>
      <c r="D60" s="1070">
        <v>3.5116665739153063E-2</v>
      </c>
      <c r="E60" s="1070">
        <v>-1.1476457787160554E-2</v>
      </c>
      <c r="F60" s="1070">
        <v>5.0460453662600546E-2</v>
      </c>
      <c r="G60" s="1070">
        <v>3.1651280079990629E-2</v>
      </c>
      <c r="H60" s="1070"/>
      <c r="I60" s="1070">
        <v>4.7870262799887264E-2</v>
      </c>
      <c r="J60" s="1097">
        <v>42314</v>
      </c>
      <c r="K60" s="197"/>
      <c r="L60" s="197"/>
      <c r="M60" s="197"/>
    </row>
    <row r="61" spans="1:15" ht="15" customHeight="1">
      <c r="A61" s="1052" t="s">
        <v>1548</v>
      </c>
      <c r="B61" s="923">
        <v>34.481099999999998</v>
      </c>
      <c r="C61" s="1070">
        <v>1.2472155188425482E-4</v>
      </c>
      <c r="D61" s="1070">
        <v>1.2842101949366747E-2</v>
      </c>
      <c r="E61" s="1070">
        <v>-2.3529642773514547E-2</v>
      </c>
      <c r="F61" s="1070">
        <v>2.8048568063290258E-2</v>
      </c>
      <c r="G61" s="1070">
        <v>2.5359551276833869E-2</v>
      </c>
      <c r="H61" s="1070">
        <v>5.280211945603952E-2</v>
      </c>
      <c r="I61" s="1070">
        <v>6.0368990188544247E-2</v>
      </c>
      <c r="J61" s="1097">
        <v>39071</v>
      </c>
    </row>
    <row r="62" spans="1:15" ht="12.75" customHeight="1">
      <c r="A62" s="33" t="s">
        <v>533</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1070</v>
      </c>
    </row>
    <row r="67" spans="1:10" ht="12.75" customHeight="1"/>
    <row r="68" spans="1:10" ht="12.75" customHeight="1">
      <c r="B68" s="937"/>
      <c r="C68" s="76"/>
      <c r="D68" s="76"/>
      <c r="E68" s="76"/>
      <c r="F68" s="76"/>
      <c r="G68" s="938"/>
    </row>
    <row r="69" spans="1:10" ht="12.75" customHeight="1">
      <c r="B69" s="937"/>
      <c r="C69" s="76"/>
      <c r="D69" s="76"/>
      <c r="E69" s="76"/>
      <c r="F69" s="76"/>
      <c r="G69" s="938"/>
    </row>
    <row r="70" spans="1:10" ht="12.75" customHeight="1">
      <c r="B70" s="937"/>
      <c r="C70" s="76"/>
      <c r="D70" s="76"/>
      <c r="E70" s="76"/>
      <c r="F70" s="76"/>
      <c r="G70" s="938"/>
    </row>
    <row r="71" spans="1:10" ht="12.75" customHeight="1">
      <c r="B71" s="937"/>
      <c r="C71" s="76"/>
      <c r="D71" s="76"/>
      <c r="E71" s="76"/>
      <c r="F71" s="76"/>
      <c r="G71" s="938"/>
    </row>
    <row r="72" spans="1:10" ht="12.75" customHeight="1">
      <c r="B72" s="937"/>
      <c r="C72" s="76"/>
      <c r="D72" s="76"/>
      <c r="E72" s="76"/>
      <c r="F72" s="76"/>
      <c r="G72" s="938"/>
    </row>
    <row r="73" spans="1:10" ht="12.75" customHeight="1">
      <c r="B73" s="937"/>
      <c r="C73" s="76"/>
      <c r="D73" s="76"/>
      <c r="E73" s="76"/>
      <c r="F73" s="76"/>
      <c r="G73" s="938"/>
    </row>
    <row r="74" spans="1:10" ht="12.75" customHeight="1">
      <c r="B74" s="937"/>
      <c r="C74" s="76"/>
      <c r="D74" s="76"/>
      <c r="E74" s="76"/>
      <c r="F74" s="76"/>
      <c r="G74" s="938"/>
    </row>
    <row r="75" spans="1:10" ht="12.75" customHeight="1">
      <c r="B75" s="937"/>
      <c r="C75" s="76"/>
      <c r="D75" s="76"/>
      <c r="E75" s="76"/>
      <c r="F75" s="76"/>
      <c r="G75" s="938"/>
    </row>
    <row r="76" spans="1:10" ht="12.75" customHeight="1">
      <c r="B76" s="937"/>
      <c r="C76" s="76"/>
      <c r="D76" s="76"/>
      <c r="E76" s="76"/>
      <c r="F76" s="76"/>
      <c r="G76" s="938"/>
    </row>
    <row r="77" spans="1:10" ht="12.75" customHeight="1">
      <c r="B77" s="937"/>
      <c r="C77" s="76"/>
      <c r="D77" s="76"/>
      <c r="E77" s="76"/>
      <c r="F77" s="76"/>
      <c r="G77" s="938"/>
    </row>
    <row r="78" spans="1:10" ht="12.75" customHeight="1">
      <c r="B78" s="937"/>
      <c r="C78" s="76"/>
      <c r="D78" s="76"/>
      <c r="E78" s="76"/>
      <c r="F78" s="76"/>
      <c r="G78" s="938"/>
    </row>
    <row r="79" spans="1:10" ht="12.75" customHeight="1">
      <c r="B79" s="937"/>
      <c r="C79" s="76"/>
      <c r="D79" s="76"/>
      <c r="E79" s="76"/>
      <c r="F79" s="76"/>
      <c r="G79" s="938"/>
    </row>
    <row r="80" spans="1:10" ht="12.75" customHeight="1">
      <c r="A80" s="328"/>
      <c r="B80" s="937"/>
      <c r="C80" s="76"/>
      <c r="D80" s="76"/>
      <c r="E80" s="76"/>
      <c r="F80" s="76"/>
      <c r="G80" s="938"/>
    </row>
    <row r="81" spans="1:7" ht="12.75" customHeight="1">
      <c r="A81" s="328"/>
      <c r="B81" s="937"/>
      <c r="C81" s="76"/>
      <c r="D81" s="76"/>
      <c r="E81" s="76"/>
      <c r="F81" s="76"/>
      <c r="G81" s="938"/>
    </row>
    <row r="82" spans="1:7" ht="12.75" customHeight="1">
      <c r="A82" s="328"/>
      <c r="B82" s="937"/>
      <c r="C82" s="76"/>
      <c r="D82" s="76"/>
      <c r="E82" s="76"/>
      <c r="F82" s="76"/>
      <c r="G82" s="938"/>
    </row>
    <row r="83" spans="1:7" ht="12.75" customHeight="1">
      <c r="A83" s="907"/>
      <c r="B83" s="937"/>
      <c r="C83" s="76"/>
      <c r="D83" s="76"/>
      <c r="E83" s="76"/>
      <c r="F83" s="76"/>
      <c r="G83" s="938"/>
    </row>
    <row r="84" spans="1:7">
      <c r="A84" s="907"/>
      <c r="B84" s="937"/>
      <c r="C84" s="76"/>
      <c r="D84" s="76"/>
      <c r="E84" s="76"/>
      <c r="F84" s="76"/>
      <c r="G84" s="938"/>
    </row>
    <row r="85" spans="1:7">
      <c r="A85" s="907"/>
      <c r="B85" s="937"/>
      <c r="C85" s="76"/>
      <c r="D85" s="76"/>
      <c r="E85" s="76"/>
      <c r="F85" s="76"/>
      <c r="G85" s="938"/>
    </row>
    <row r="86" spans="1:7">
      <c r="A86" s="907"/>
      <c r="B86" s="937"/>
      <c r="C86" s="76"/>
      <c r="D86" s="76"/>
      <c r="E86" s="76"/>
      <c r="F86" s="76"/>
      <c r="G86" s="938"/>
    </row>
    <row r="87" spans="1:7">
      <c r="A87" s="907"/>
      <c r="B87" s="937"/>
      <c r="C87" s="76"/>
      <c r="D87" s="76"/>
      <c r="E87" s="76"/>
      <c r="F87" s="76"/>
      <c r="G87" s="938"/>
    </row>
    <row r="88" spans="1:7">
      <c r="A88" s="907"/>
    </row>
    <row r="89" spans="1:7">
      <c r="A89" s="907"/>
    </row>
    <row r="90" spans="1:7">
      <c r="A90" s="910"/>
    </row>
    <row r="91" spans="1:7">
      <c r="A91" s="910"/>
    </row>
    <row r="92" spans="1:7">
      <c r="A92" s="910"/>
    </row>
    <row r="93" spans="1:7">
      <c r="A93" s="910"/>
    </row>
    <row r="94" spans="1:7">
      <c r="A94" s="907"/>
    </row>
    <row r="95" spans="1:7">
      <c r="A95" s="907"/>
    </row>
    <row r="96" spans="1:7">
      <c r="A96" s="907"/>
    </row>
    <row r="97" spans="1:1">
      <c r="A97" s="907"/>
    </row>
    <row r="98" spans="1:1">
      <c r="A98" s="907"/>
    </row>
    <row r="99" spans="1:1">
      <c r="A99" s="910"/>
    </row>
    <row r="100" spans="1:1">
      <c r="A100" s="910"/>
    </row>
    <row r="101" spans="1:1">
      <c r="A101" s="910"/>
    </row>
    <row r="102" spans="1:1">
      <c r="A102" s="910"/>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52"/>
  <sheetViews>
    <sheetView showGridLines="0" zoomScaleNormal="100" workbookViewId="0"/>
  </sheetViews>
  <sheetFormatPr defaultRowHeight="15"/>
  <cols>
    <col min="1" max="1" width="17.85546875" customWidth="1"/>
    <col min="2" max="2" width="5.5703125" style="261" bestFit="1" customWidth="1"/>
    <col min="3" max="3" width="7" style="261"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1091</v>
      </c>
      <c r="B1" s="141"/>
      <c r="C1" s="141"/>
      <c r="AS1" s="137" t="str">
        <f>Naslovnica!A20</f>
        <v>Ožujak 2023.</v>
      </c>
    </row>
    <row r="2" spans="1:45" ht="12.75" customHeight="1">
      <c r="A2" s="552" t="s">
        <v>1092</v>
      </c>
      <c r="B2" s="552"/>
      <c r="C2" s="552"/>
      <c r="I2" s="518"/>
      <c r="AS2" s="529" t="str">
        <f>Naslovnica!A24</f>
        <v>March 2023</v>
      </c>
    </row>
    <row r="3" spans="1:45" ht="12.75" customHeight="1">
      <c r="AS3" s="24"/>
    </row>
    <row r="4" spans="1:45" ht="12.75" customHeight="1">
      <c r="A4" s="328"/>
      <c r="B4" s="328"/>
      <c r="C4" s="328"/>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261"/>
      <c r="AS4" s="13" t="s">
        <v>1528</v>
      </c>
    </row>
    <row r="5" spans="1:45" ht="48.75" customHeight="1">
      <c r="A5" s="1175" t="s">
        <v>544</v>
      </c>
      <c r="B5" s="1149" t="s">
        <v>1504</v>
      </c>
      <c r="C5" s="1149"/>
      <c r="D5" s="1149" t="s">
        <v>861</v>
      </c>
      <c r="E5" s="1149"/>
      <c r="F5" s="1149" t="s">
        <v>846</v>
      </c>
      <c r="G5" s="1149"/>
      <c r="H5" s="1149" t="s">
        <v>862</v>
      </c>
      <c r="I5" s="1149"/>
      <c r="J5" s="1177" t="s">
        <v>863</v>
      </c>
      <c r="K5" s="1177"/>
      <c r="L5" s="1149" t="s">
        <v>184</v>
      </c>
      <c r="M5" s="1149"/>
      <c r="N5" s="1149" t="s">
        <v>185</v>
      </c>
      <c r="O5" s="1149"/>
      <c r="P5" s="1149" t="s">
        <v>186</v>
      </c>
      <c r="Q5" s="1149"/>
      <c r="R5" s="1149" t="s">
        <v>190</v>
      </c>
      <c r="S5" s="1149"/>
      <c r="T5" s="1149" t="s">
        <v>187</v>
      </c>
      <c r="U5" s="1149"/>
      <c r="V5" s="1149" t="s">
        <v>864</v>
      </c>
      <c r="W5" s="1149"/>
      <c r="X5" s="1149" t="s">
        <v>865</v>
      </c>
      <c r="Y5" s="1149"/>
      <c r="Z5" s="1149" t="s">
        <v>632</v>
      </c>
      <c r="AA5" s="1149"/>
      <c r="AB5" s="1149" t="s">
        <v>189</v>
      </c>
      <c r="AC5" s="1149"/>
      <c r="AD5" s="1149" t="s">
        <v>866</v>
      </c>
      <c r="AE5" s="1149"/>
      <c r="AF5" s="1149" t="s">
        <v>867</v>
      </c>
      <c r="AG5" s="1149"/>
      <c r="AH5" s="1149" t="s">
        <v>868</v>
      </c>
      <c r="AI5" s="1149"/>
      <c r="AJ5" s="1149" t="s">
        <v>227</v>
      </c>
      <c r="AK5" s="1149"/>
      <c r="AL5" s="1149" t="s">
        <v>226</v>
      </c>
      <c r="AM5" s="1149"/>
      <c r="AN5" s="1149" t="s">
        <v>869</v>
      </c>
      <c r="AO5" s="1149"/>
      <c r="AP5" s="1149" t="s">
        <v>1548</v>
      </c>
      <c r="AQ5" s="1149"/>
      <c r="AR5" s="1149" t="s">
        <v>422</v>
      </c>
      <c r="AS5" s="1149"/>
    </row>
    <row r="6" spans="1:45">
      <c r="A6" s="1175"/>
      <c r="B6" s="705" t="s">
        <v>31</v>
      </c>
      <c r="C6" s="705" t="s">
        <v>32</v>
      </c>
      <c r="D6" s="705" t="s">
        <v>31</v>
      </c>
      <c r="E6" s="705" t="s">
        <v>32</v>
      </c>
      <c r="F6" s="705" t="s">
        <v>31</v>
      </c>
      <c r="G6" s="705" t="s">
        <v>32</v>
      </c>
      <c r="H6" s="705" t="s">
        <v>31</v>
      </c>
      <c r="I6" s="705" t="s">
        <v>32</v>
      </c>
      <c r="J6" s="705" t="s">
        <v>31</v>
      </c>
      <c r="K6" s="705" t="s">
        <v>32</v>
      </c>
      <c r="L6" s="705" t="s">
        <v>32</v>
      </c>
      <c r="M6" s="705" t="s">
        <v>32</v>
      </c>
      <c r="N6" s="705" t="s">
        <v>31</v>
      </c>
      <c r="O6" s="705" t="s">
        <v>32</v>
      </c>
      <c r="P6" s="705" t="s">
        <v>31</v>
      </c>
      <c r="Q6" s="705" t="s">
        <v>32</v>
      </c>
      <c r="R6" s="705" t="s">
        <v>31</v>
      </c>
      <c r="S6" s="705" t="s">
        <v>32</v>
      </c>
      <c r="T6" s="705" t="s">
        <v>31</v>
      </c>
      <c r="U6" s="705" t="s">
        <v>32</v>
      </c>
      <c r="V6" s="705" t="s">
        <v>31</v>
      </c>
      <c r="W6" s="705" t="s">
        <v>32</v>
      </c>
      <c r="X6" s="705" t="s">
        <v>31</v>
      </c>
      <c r="Y6" s="705" t="s">
        <v>32</v>
      </c>
      <c r="Z6" s="705" t="s">
        <v>31</v>
      </c>
      <c r="AA6" s="705" t="s">
        <v>32</v>
      </c>
      <c r="AB6" s="705" t="s">
        <v>31</v>
      </c>
      <c r="AC6" s="705" t="s">
        <v>32</v>
      </c>
      <c r="AD6" s="705" t="s">
        <v>31</v>
      </c>
      <c r="AE6" s="705" t="s">
        <v>32</v>
      </c>
      <c r="AF6" s="705" t="s">
        <v>31</v>
      </c>
      <c r="AG6" s="705" t="s">
        <v>32</v>
      </c>
      <c r="AH6" s="705" t="s">
        <v>31</v>
      </c>
      <c r="AI6" s="705" t="s">
        <v>32</v>
      </c>
      <c r="AJ6" s="705" t="s">
        <v>31</v>
      </c>
      <c r="AK6" s="705" t="s">
        <v>32</v>
      </c>
      <c r="AL6" s="705" t="s">
        <v>31</v>
      </c>
      <c r="AM6" s="705" t="s">
        <v>32</v>
      </c>
      <c r="AN6" s="705" t="s">
        <v>31</v>
      </c>
      <c r="AO6" s="705" t="s">
        <v>32</v>
      </c>
      <c r="AP6" s="705" t="s">
        <v>31</v>
      </c>
      <c r="AQ6" s="705" t="s">
        <v>32</v>
      </c>
      <c r="AR6" s="705" t="s">
        <v>31</v>
      </c>
      <c r="AS6" s="705" t="s">
        <v>32</v>
      </c>
    </row>
    <row r="7" spans="1:45">
      <c r="A7" s="1175"/>
      <c r="B7" s="706" t="s">
        <v>29</v>
      </c>
      <c r="C7" s="706" t="s">
        <v>30</v>
      </c>
      <c r="D7" s="706" t="s">
        <v>29</v>
      </c>
      <c r="E7" s="706" t="s">
        <v>30</v>
      </c>
      <c r="F7" s="706" t="s">
        <v>29</v>
      </c>
      <c r="G7" s="706" t="s">
        <v>30</v>
      </c>
      <c r="H7" s="706" t="s">
        <v>29</v>
      </c>
      <c r="I7" s="706" t="s">
        <v>30</v>
      </c>
      <c r="J7" s="706" t="s">
        <v>29</v>
      </c>
      <c r="K7" s="706" t="s">
        <v>30</v>
      </c>
      <c r="L7" s="706" t="s">
        <v>30</v>
      </c>
      <c r="M7" s="706" t="s">
        <v>30</v>
      </c>
      <c r="N7" s="706" t="s">
        <v>29</v>
      </c>
      <c r="O7" s="706" t="s">
        <v>30</v>
      </c>
      <c r="P7" s="706" t="s">
        <v>29</v>
      </c>
      <c r="Q7" s="706" t="s">
        <v>30</v>
      </c>
      <c r="R7" s="706" t="s">
        <v>29</v>
      </c>
      <c r="S7" s="706" t="s">
        <v>30</v>
      </c>
      <c r="T7" s="706" t="s">
        <v>29</v>
      </c>
      <c r="U7" s="706" t="s">
        <v>30</v>
      </c>
      <c r="V7" s="706" t="s">
        <v>29</v>
      </c>
      <c r="W7" s="706" t="s">
        <v>30</v>
      </c>
      <c r="X7" s="706" t="s">
        <v>29</v>
      </c>
      <c r="Y7" s="706" t="s">
        <v>30</v>
      </c>
      <c r="Z7" s="706" t="s">
        <v>29</v>
      </c>
      <c r="AA7" s="706" t="s">
        <v>30</v>
      </c>
      <c r="AB7" s="706" t="s">
        <v>29</v>
      </c>
      <c r="AC7" s="706" t="s">
        <v>30</v>
      </c>
      <c r="AD7" s="706" t="s">
        <v>29</v>
      </c>
      <c r="AE7" s="706" t="s">
        <v>30</v>
      </c>
      <c r="AF7" s="706" t="s">
        <v>29</v>
      </c>
      <c r="AG7" s="706" t="s">
        <v>30</v>
      </c>
      <c r="AH7" s="706" t="s">
        <v>29</v>
      </c>
      <c r="AI7" s="706" t="s">
        <v>30</v>
      </c>
      <c r="AJ7" s="706" t="s">
        <v>29</v>
      </c>
      <c r="AK7" s="706" t="s">
        <v>30</v>
      </c>
      <c r="AL7" s="706" t="s">
        <v>29</v>
      </c>
      <c r="AM7" s="706" t="s">
        <v>30</v>
      </c>
      <c r="AN7" s="706" t="s">
        <v>29</v>
      </c>
      <c r="AO7" s="706" t="s">
        <v>30</v>
      </c>
      <c r="AP7" s="706" t="s">
        <v>29</v>
      </c>
      <c r="AQ7" s="706" t="s">
        <v>30</v>
      </c>
      <c r="AR7" s="706" t="s">
        <v>29</v>
      </c>
      <c r="AS7" s="706" t="s">
        <v>30</v>
      </c>
    </row>
    <row r="8" spans="1:45" ht="18">
      <c r="A8" s="361" t="s">
        <v>423</v>
      </c>
      <c r="B8" s="379">
        <v>18.729810000000001</v>
      </c>
      <c r="C8" s="380">
        <v>0.19218856875833842</v>
      </c>
      <c r="D8" s="379">
        <v>77.671509999999998</v>
      </c>
      <c r="E8" s="380">
        <v>2.1751661313496547E-2</v>
      </c>
      <c r="F8" s="379">
        <v>70.306920000000005</v>
      </c>
      <c r="G8" s="380">
        <v>1.9879304067770501E-2</v>
      </c>
      <c r="H8" s="379">
        <v>111.45617999999999</v>
      </c>
      <c r="I8" s="380">
        <v>3.192881439699817E-2</v>
      </c>
      <c r="J8" s="379">
        <v>287.57443999999998</v>
      </c>
      <c r="K8" s="380">
        <v>2.1861371808461746E-2</v>
      </c>
      <c r="L8" s="379">
        <v>24.488529999999997</v>
      </c>
      <c r="M8" s="380">
        <v>2.3580568010348954E-2</v>
      </c>
      <c r="N8" s="379">
        <v>507.13413000000003</v>
      </c>
      <c r="O8" s="380">
        <v>2.1247371643750342E-2</v>
      </c>
      <c r="P8" s="379">
        <v>299.44842</v>
      </c>
      <c r="Q8" s="380">
        <v>2.2805469723486377E-2</v>
      </c>
      <c r="R8" s="379">
        <v>350.53525000000002</v>
      </c>
      <c r="S8" s="380">
        <v>8.6193929758804883E-2</v>
      </c>
      <c r="T8" s="379">
        <v>319.52679999999998</v>
      </c>
      <c r="U8" s="380">
        <v>2.9052593282605281E-2</v>
      </c>
      <c r="V8" s="379">
        <v>654.02367000000004</v>
      </c>
      <c r="W8" s="380">
        <v>9.38640320604507E-2</v>
      </c>
      <c r="X8" s="379">
        <v>618.95806000000005</v>
      </c>
      <c r="Y8" s="380">
        <v>7.555633426577632E-2</v>
      </c>
      <c r="Z8" s="379">
        <v>321.74583000000001</v>
      </c>
      <c r="AA8" s="380">
        <v>3.8787799854856642E-2</v>
      </c>
      <c r="AB8" s="379">
        <v>391.23346999999995</v>
      </c>
      <c r="AC8" s="380">
        <v>1.1649732054519354E-2</v>
      </c>
      <c r="AD8" s="379">
        <v>612.33015</v>
      </c>
      <c r="AE8" s="380">
        <v>2.318563631109985E-2</v>
      </c>
      <c r="AF8" s="379">
        <v>295.32390999999996</v>
      </c>
      <c r="AG8" s="380">
        <v>5.6575290659370364E-2</v>
      </c>
      <c r="AH8" s="379">
        <v>33.387320000000003</v>
      </c>
      <c r="AI8" s="380">
        <v>7.3029900762575178E-2</v>
      </c>
      <c r="AJ8" s="379">
        <v>20.55104</v>
      </c>
      <c r="AK8" s="380">
        <v>6.6481463964858684E-2</v>
      </c>
      <c r="AL8" s="379">
        <v>153.20536999999999</v>
      </c>
      <c r="AM8" s="380">
        <v>1.9391893362379717E-2</v>
      </c>
      <c r="AN8" s="379">
        <v>485.62772999999999</v>
      </c>
      <c r="AO8" s="380">
        <v>7.870777989514359E-2</v>
      </c>
      <c r="AP8" s="379">
        <v>277.76072999999997</v>
      </c>
      <c r="AQ8" s="380">
        <v>3.6823108308461354E-2</v>
      </c>
      <c r="AR8" s="379">
        <v>5931.0192699999998</v>
      </c>
      <c r="AS8" s="380">
        <v>3.1547966032166294E-2</v>
      </c>
    </row>
    <row r="9" spans="1:45" ht="18">
      <c r="A9" s="361" t="s">
        <v>424</v>
      </c>
      <c r="B9" s="379">
        <v>0</v>
      </c>
      <c r="C9" s="380">
        <v>0</v>
      </c>
      <c r="D9" s="379">
        <v>2.7836799999999999</v>
      </c>
      <c r="E9" s="380">
        <v>7.7956080118893095E-4</v>
      </c>
      <c r="F9" s="379">
        <v>2.5091000000000001</v>
      </c>
      <c r="G9" s="380">
        <v>7.094488257548896E-4</v>
      </c>
      <c r="H9" s="379">
        <v>2.4372600000000002</v>
      </c>
      <c r="I9" s="380">
        <v>6.9820105244256328E-4</v>
      </c>
      <c r="J9" s="379">
        <v>11.86538</v>
      </c>
      <c r="K9" s="380">
        <v>9.0200465600727886E-4</v>
      </c>
      <c r="L9" s="379">
        <v>0.90461999999999998</v>
      </c>
      <c r="M9" s="380">
        <v>8.7107937608022499E-4</v>
      </c>
      <c r="N9" s="379">
        <v>19.946660000000001</v>
      </c>
      <c r="O9" s="380">
        <v>8.3570415201897222E-4</v>
      </c>
      <c r="P9" s="379">
        <v>11.19669</v>
      </c>
      <c r="Q9" s="380">
        <v>8.5272039437797901E-4</v>
      </c>
      <c r="R9" s="379">
        <v>8.1362900000000007</v>
      </c>
      <c r="S9" s="380">
        <v>2.0006513146887984E-3</v>
      </c>
      <c r="T9" s="379">
        <v>1.6465000000000001</v>
      </c>
      <c r="U9" s="380">
        <v>1.497060491946516E-4</v>
      </c>
      <c r="V9" s="379">
        <v>7.45831</v>
      </c>
      <c r="W9" s="380">
        <v>1.0704001721478676E-3</v>
      </c>
      <c r="X9" s="379">
        <v>18.889990000000001</v>
      </c>
      <c r="Y9" s="380">
        <v>2.3059048600436224E-3</v>
      </c>
      <c r="Z9" s="379">
        <v>1.37574</v>
      </c>
      <c r="AA9" s="380">
        <v>1.65851186858647E-4</v>
      </c>
      <c r="AB9" s="379">
        <v>5.0295100000000001</v>
      </c>
      <c r="AC9" s="380">
        <v>1.4976337240657259E-4</v>
      </c>
      <c r="AD9" s="379">
        <v>3.83209</v>
      </c>
      <c r="AE9" s="380">
        <v>1.4510055572374253E-4</v>
      </c>
      <c r="AF9" s="379">
        <v>6.7405100000000004</v>
      </c>
      <c r="AG9" s="380">
        <v>1.2912815370837824E-3</v>
      </c>
      <c r="AH9" s="379">
        <v>1.05508</v>
      </c>
      <c r="AI9" s="380">
        <v>2.3078338631725404E-3</v>
      </c>
      <c r="AJ9" s="379">
        <v>0.40579999999999999</v>
      </c>
      <c r="AK9" s="380">
        <v>1.3127402835544893E-3</v>
      </c>
      <c r="AL9" s="379">
        <v>10.57109</v>
      </c>
      <c r="AM9" s="380">
        <v>1.3380304489595803E-3</v>
      </c>
      <c r="AN9" s="379">
        <v>12.508520000000001</v>
      </c>
      <c r="AO9" s="380">
        <v>2.0273097645680193E-3</v>
      </c>
      <c r="AP9" s="379">
        <v>9.2062500000000007</v>
      </c>
      <c r="AQ9" s="380">
        <v>1.2204847707045284E-3</v>
      </c>
      <c r="AR9" s="379">
        <v>138.49907000000002</v>
      </c>
      <c r="AS9" s="380">
        <v>7.3669697516370099E-4</v>
      </c>
    </row>
    <row r="10" spans="1:45" ht="27">
      <c r="A10" s="361" t="s">
        <v>425</v>
      </c>
      <c r="B10" s="379">
        <v>78.807679999999991</v>
      </c>
      <c r="C10" s="380">
        <v>0.80865397066842271</v>
      </c>
      <c r="D10" s="379">
        <v>3495.60214</v>
      </c>
      <c r="E10" s="380">
        <v>0.97893235030468362</v>
      </c>
      <c r="F10" s="379">
        <v>3468.4285800000002</v>
      </c>
      <c r="G10" s="380">
        <v>0.98069928791028627</v>
      </c>
      <c r="H10" s="379">
        <v>3381.36733</v>
      </c>
      <c r="I10" s="380">
        <v>0.96865916172295941</v>
      </c>
      <c r="J10" s="379">
        <v>12871.31099</v>
      </c>
      <c r="K10" s="380">
        <v>0.97847540002070377</v>
      </c>
      <c r="L10" s="379">
        <v>1013.9015899999999</v>
      </c>
      <c r="M10" s="380">
        <v>0.97630912916356927</v>
      </c>
      <c r="N10" s="379">
        <v>23371.856100000001</v>
      </c>
      <c r="O10" s="380">
        <v>0.97920941065621725</v>
      </c>
      <c r="P10" s="379">
        <v>12837.234539999999</v>
      </c>
      <c r="Q10" s="380">
        <v>0.97766140704720883</v>
      </c>
      <c r="R10" s="379">
        <v>3714.76602</v>
      </c>
      <c r="S10" s="380">
        <v>0.9134324761868462</v>
      </c>
      <c r="T10" s="379">
        <v>10699.47558</v>
      </c>
      <c r="U10" s="380">
        <v>0.9728370589349854</v>
      </c>
      <c r="V10" s="379">
        <v>6315.3515199999993</v>
      </c>
      <c r="W10" s="380">
        <v>0.906365296452185</v>
      </c>
      <c r="X10" s="379">
        <v>7567.25803</v>
      </c>
      <c r="Y10" s="380">
        <v>0.92373670227359184</v>
      </c>
      <c r="Z10" s="379">
        <v>7984.51116</v>
      </c>
      <c r="AA10" s="380">
        <v>0.96256607525558058</v>
      </c>
      <c r="AB10" s="379">
        <v>33230.764129999996</v>
      </c>
      <c r="AC10" s="380">
        <v>0.98951017171775457</v>
      </c>
      <c r="AD10" s="379">
        <v>25831.795489999997</v>
      </c>
      <c r="AE10" s="380">
        <v>0.97811060829496843</v>
      </c>
      <c r="AF10" s="379">
        <v>4924.9947999999995</v>
      </c>
      <c r="AG10" s="380">
        <v>0.943482741732248</v>
      </c>
      <c r="AH10" s="379">
        <v>423.14979999999997</v>
      </c>
      <c r="AI10" s="380">
        <v>0.92557856999913535</v>
      </c>
      <c r="AJ10" s="379">
        <v>289.09998999999999</v>
      </c>
      <c r="AK10" s="380">
        <v>0.93522228400246432</v>
      </c>
      <c r="AL10" s="379">
        <v>7756.8439400000007</v>
      </c>
      <c r="AM10" s="380">
        <v>0.98181865631146836</v>
      </c>
      <c r="AN10" s="379">
        <v>5679.1584800000001</v>
      </c>
      <c r="AO10" s="380">
        <v>0.92044569949388655</v>
      </c>
      <c r="AP10" s="379">
        <v>7263.7525300000007</v>
      </c>
      <c r="AQ10" s="380">
        <v>0.96296530520369183</v>
      </c>
      <c r="AR10" s="379">
        <v>182199.43041999996</v>
      </c>
      <c r="AS10" s="380">
        <v>0.96914563590183789</v>
      </c>
    </row>
    <row r="11" spans="1:45" ht="18.75">
      <c r="A11" s="361" t="s">
        <v>426</v>
      </c>
      <c r="B11" s="381">
        <v>32.501349999999995</v>
      </c>
      <c r="C11" s="382">
        <v>0.33349980267892848</v>
      </c>
      <c r="D11" s="381">
        <v>2842.7468599999997</v>
      </c>
      <c r="E11" s="382">
        <v>0.79610228896960777</v>
      </c>
      <c r="F11" s="381">
        <v>2853.7771899999998</v>
      </c>
      <c r="G11" s="382">
        <v>0.80690641122776618</v>
      </c>
      <c r="H11" s="381">
        <v>2825.50236</v>
      </c>
      <c r="I11" s="382">
        <v>0.80942071072882915</v>
      </c>
      <c r="J11" s="381">
        <v>10618.93569</v>
      </c>
      <c r="K11" s="382">
        <v>0.80725012045310529</v>
      </c>
      <c r="L11" s="381">
        <v>954.64437999999996</v>
      </c>
      <c r="M11" s="382">
        <v>0.91924900058465786</v>
      </c>
      <c r="N11" s="381">
        <v>18964.619300000002</v>
      </c>
      <c r="O11" s="382">
        <v>0.79455964509693022</v>
      </c>
      <c r="P11" s="381">
        <v>10527.99908</v>
      </c>
      <c r="Q11" s="382">
        <v>0.80179405945048043</v>
      </c>
      <c r="R11" s="381">
        <v>2775.2506200000003</v>
      </c>
      <c r="S11" s="382">
        <v>0.68241284436689242</v>
      </c>
      <c r="T11" s="381">
        <v>5087.0190400000001</v>
      </c>
      <c r="U11" s="382">
        <v>0.4625311403925717</v>
      </c>
      <c r="V11" s="381">
        <v>4044.7191600000001</v>
      </c>
      <c r="W11" s="382">
        <v>0.58048915708166837</v>
      </c>
      <c r="X11" s="381">
        <v>5087.3241100000005</v>
      </c>
      <c r="Y11" s="382">
        <v>0.6210106723119545</v>
      </c>
      <c r="Z11" s="381">
        <v>4338.7301900000002</v>
      </c>
      <c r="AA11" s="382">
        <v>0.52305199490524601</v>
      </c>
      <c r="AB11" s="381">
        <v>16537.486209999999</v>
      </c>
      <c r="AC11" s="382">
        <v>0.49243558635668061</v>
      </c>
      <c r="AD11" s="381">
        <v>12740.68116</v>
      </c>
      <c r="AE11" s="382">
        <v>0.48242079821064138</v>
      </c>
      <c r="AF11" s="381">
        <v>3107.9982999999997</v>
      </c>
      <c r="AG11" s="382">
        <v>0.5954001732921963</v>
      </c>
      <c r="AH11" s="381">
        <v>268.07880999999998</v>
      </c>
      <c r="AI11" s="382">
        <v>0.5863833602352404</v>
      </c>
      <c r="AJ11" s="381">
        <v>223.58208999999999</v>
      </c>
      <c r="AK11" s="382">
        <v>0.72327554515600134</v>
      </c>
      <c r="AL11" s="381">
        <v>6292.7750700000006</v>
      </c>
      <c r="AM11" s="382">
        <v>0.79650486866668946</v>
      </c>
      <c r="AN11" s="381">
        <v>3602.04387</v>
      </c>
      <c r="AO11" s="382">
        <v>0.58379877955612469</v>
      </c>
      <c r="AP11" s="381">
        <v>4862.88382</v>
      </c>
      <c r="AQ11" s="382">
        <v>0.64467895658009078</v>
      </c>
      <c r="AR11" s="381">
        <v>118589.29866</v>
      </c>
      <c r="AS11" s="382">
        <v>0.63079396568949331</v>
      </c>
    </row>
    <row r="12" spans="1:45" ht="19.5">
      <c r="A12" s="368" t="s">
        <v>427</v>
      </c>
      <c r="B12" s="381">
        <v>0</v>
      </c>
      <c r="C12" s="382">
        <v>0</v>
      </c>
      <c r="D12" s="381">
        <v>830.81621999999993</v>
      </c>
      <c r="E12" s="382">
        <v>0.2326674610960883</v>
      </c>
      <c r="F12" s="381">
        <v>870.46114</v>
      </c>
      <c r="G12" s="382">
        <v>0.24612316513421648</v>
      </c>
      <c r="H12" s="381">
        <v>955.12831000000006</v>
      </c>
      <c r="I12" s="382">
        <v>0.27361528571415722</v>
      </c>
      <c r="J12" s="381">
        <v>3333.7923100000003</v>
      </c>
      <c r="K12" s="382">
        <v>0.25343446107762768</v>
      </c>
      <c r="L12" s="381">
        <v>50.734230000000004</v>
      </c>
      <c r="M12" s="382">
        <v>4.8853155373870395E-2</v>
      </c>
      <c r="N12" s="381">
        <v>5721.6155699999999</v>
      </c>
      <c r="O12" s="382">
        <v>0.23971822290575956</v>
      </c>
      <c r="P12" s="381">
        <v>3405.5108300000002</v>
      </c>
      <c r="Q12" s="382">
        <v>0.25935776894922324</v>
      </c>
      <c r="R12" s="381">
        <v>856.29468999999995</v>
      </c>
      <c r="S12" s="382">
        <v>0.21055629744140594</v>
      </c>
      <c r="T12" s="381">
        <v>1771.1137699999999</v>
      </c>
      <c r="U12" s="382">
        <v>0.16103640764102328</v>
      </c>
      <c r="V12" s="381">
        <v>1202.6066799999999</v>
      </c>
      <c r="W12" s="382">
        <v>0.17259545356765477</v>
      </c>
      <c r="X12" s="381">
        <v>1923.5397499999999</v>
      </c>
      <c r="Y12" s="382">
        <v>0.23480688227003266</v>
      </c>
      <c r="Z12" s="381">
        <v>1153.4486399999998</v>
      </c>
      <c r="AA12" s="382">
        <v>0.13905303758304058</v>
      </c>
      <c r="AB12" s="381">
        <v>5304.5526300000001</v>
      </c>
      <c r="AC12" s="382">
        <v>0.15795329783158879</v>
      </c>
      <c r="AD12" s="381">
        <v>3971.1529700000001</v>
      </c>
      <c r="AE12" s="382">
        <v>0.15036611948336043</v>
      </c>
      <c r="AF12" s="381">
        <v>1017.31988</v>
      </c>
      <c r="AG12" s="382">
        <v>0.19488827675536258</v>
      </c>
      <c r="AH12" s="381">
        <v>111.69431</v>
      </c>
      <c r="AI12" s="382">
        <v>0.24431503861478873</v>
      </c>
      <c r="AJ12" s="381">
        <v>33.308699999999995</v>
      </c>
      <c r="AK12" s="382">
        <v>0.10775177989854956</v>
      </c>
      <c r="AL12" s="381">
        <v>1129.5438300000001</v>
      </c>
      <c r="AM12" s="382">
        <v>0.1429714474074503</v>
      </c>
      <c r="AN12" s="381">
        <v>1149.7537</v>
      </c>
      <c r="AO12" s="382">
        <v>0.18634553910919988</v>
      </c>
      <c r="AP12" s="381">
        <v>927.00174000000004</v>
      </c>
      <c r="AQ12" s="382">
        <v>0.12289384994830672</v>
      </c>
      <c r="AR12" s="381">
        <v>35719.389900000002</v>
      </c>
      <c r="AS12" s="382">
        <v>0.18999670173975067</v>
      </c>
    </row>
    <row r="13" spans="1:45" ht="19.5">
      <c r="A13" s="368" t="s">
        <v>428</v>
      </c>
      <c r="B13" s="381">
        <v>15.7333</v>
      </c>
      <c r="C13" s="382">
        <v>0.1614410615401633</v>
      </c>
      <c r="D13" s="381">
        <v>1884.4838099999999</v>
      </c>
      <c r="E13" s="382">
        <v>0.5277437452405338</v>
      </c>
      <c r="F13" s="381">
        <v>1815.6155800000001</v>
      </c>
      <c r="G13" s="382">
        <v>0.51336588468107403</v>
      </c>
      <c r="H13" s="381">
        <v>1831.79198</v>
      </c>
      <c r="I13" s="382">
        <v>0.52475283239861426</v>
      </c>
      <c r="J13" s="381">
        <v>6885.5646900000002</v>
      </c>
      <c r="K13" s="382">
        <v>0.52343973893961393</v>
      </c>
      <c r="L13" s="381">
        <v>828.98533999999995</v>
      </c>
      <c r="M13" s="382">
        <v>0.7982490247251367</v>
      </c>
      <c r="N13" s="381">
        <v>12513.132599999999</v>
      </c>
      <c r="O13" s="382">
        <v>0.52426205031739426</v>
      </c>
      <c r="P13" s="381">
        <v>7000.7148099999995</v>
      </c>
      <c r="Q13" s="382">
        <v>0.53316223756404413</v>
      </c>
      <c r="R13" s="381">
        <v>1619.6646599999999</v>
      </c>
      <c r="S13" s="382">
        <v>0.39826311886424715</v>
      </c>
      <c r="T13" s="381">
        <v>2552.52754</v>
      </c>
      <c r="U13" s="382">
        <v>0.23208552291159612</v>
      </c>
      <c r="V13" s="381">
        <v>2295.84764</v>
      </c>
      <c r="W13" s="382">
        <v>0.3294949806432389</v>
      </c>
      <c r="X13" s="381">
        <v>2676.58691</v>
      </c>
      <c r="Y13" s="382">
        <v>0.32673149981011856</v>
      </c>
      <c r="Z13" s="381">
        <v>2398.2734500000001</v>
      </c>
      <c r="AA13" s="382">
        <v>0.28912185303479004</v>
      </c>
      <c r="AB13" s="381">
        <v>8473.300650000001</v>
      </c>
      <c r="AC13" s="382">
        <v>0.25230888908836124</v>
      </c>
      <c r="AD13" s="381">
        <v>6622.6903700000003</v>
      </c>
      <c r="AE13" s="382">
        <v>0.25076552301049249</v>
      </c>
      <c r="AF13" s="381">
        <v>1732.2169699999999</v>
      </c>
      <c r="AG13" s="382">
        <v>0.33184132826510337</v>
      </c>
      <c r="AH13" s="381">
        <v>127.35256</v>
      </c>
      <c r="AI13" s="382">
        <v>0.27856518039363148</v>
      </c>
      <c r="AJ13" s="381">
        <v>173.35720999999998</v>
      </c>
      <c r="AK13" s="382">
        <v>0.56080086991526645</v>
      </c>
      <c r="AL13" s="381">
        <v>4715.1625800000002</v>
      </c>
      <c r="AM13" s="382">
        <v>0.59681935390151941</v>
      </c>
      <c r="AN13" s="381">
        <v>2043.36122</v>
      </c>
      <c r="AO13" s="382">
        <v>0.33117636249897031</v>
      </c>
      <c r="AP13" s="381">
        <v>3687.20237</v>
      </c>
      <c r="AQ13" s="382">
        <v>0.48881730770842019</v>
      </c>
      <c r="AR13" s="381">
        <v>71893.56624</v>
      </c>
      <c r="AS13" s="382">
        <v>0.38241247961260078</v>
      </c>
    </row>
    <row r="14" spans="1:45" ht="19.5">
      <c r="A14" s="368" t="s">
        <v>429</v>
      </c>
      <c r="B14" s="381">
        <v>0</v>
      </c>
      <c r="C14" s="382">
        <v>0</v>
      </c>
      <c r="D14" s="381">
        <v>0</v>
      </c>
      <c r="E14" s="382">
        <v>0</v>
      </c>
      <c r="F14" s="381">
        <v>0</v>
      </c>
      <c r="G14" s="382">
        <v>0</v>
      </c>
      <c r="H14" s="381">
        <v>0</v>
      </c>
      <c r="I14" s="382">
        <v>0</v>
      </c>
      <c r="J14" s="381">
        <v>0</v>
      </c>
      <c r="K14" s="382">
        <v>0</v>
      </c>
      <c r="L14" s="381">
        <v>0</v>
      </c>
      <c r="M14" s="382">
        <v>0</v>
      </c>
      <c r="N14" s="381">
        <v>0</v>
      </c>
      <c r="O14" s="382">
        <v>0</v>
      </c>
      <c r="P14" s="381">
        <v>0</v>
      </c>
      <c r="Q14" s="382">
        <v>0</v>
      </c>
      <c r="R14" s="381">
        <v>0</v>
      </c>
      <c r="S14" s="382">
        <v>0</v>
      </c>
      <c r="T14" s="381">
        <v>0</v>
      </c>
      <c r="U14" s="382">
        <v>0</v>
      </c>
      <c r="V14" s="381">
        <v>0</v>
      </c>
      <c r="W14" s="382">
        <v>0</v>
      </c>
      <c r="X14" s="381">
        <v>0</v>
      </c>
      <c r="Y14" s="382">
        <v>0</v>
      </c>
      <c r="Z14" s="381">
        <v>58.188870000000001</v>
      </c>
      <c r="AA14" s="382">
        <v>7.0149106309793418E-3</v>
      </c>
      <c r="AB14" s="381">
        <v>0</v>
      </c>
      <c r="AC14" s="382">
        <v>0</v>
      </c>
      <c r="AD14" s="381">
        <v>0</v>
      </c>
      <c r="AE14" s="382">
        <v>0</v>
      </c>
      <c r="AF14" s="381">
        <v>0</v>
      </c>
      <c r="AG14" s="382">
        <v>0</v>
      </c>
      <c r="AH14" s="381">
        <v>0</v>
      </c>
      <c r="AI14" s="382">
        <v>0</v>
      </c>
      <c r="AJ14" s="381">
        <v>0</v>
      </c>
      <c r="AK14" s="382">
        <v>0</v>
      </c>
      <c r="AL14" s="381">
        <v>0</v>
      </c>
      <c r="AM14" s="382">
        <v>0</v>
      </c>
      <c r="AN14" s="381">
        <v>0</v>
      </c>
      <c r="AO14" s="382">
        <v>0</v>
      </c>
      <c r="AP14" s="381">
        <v>0</v>
      </c>
      <c r="AQ14" s="382">
        <v>0</v>
      </c>
      <c r="AR14" s="381">
        <v>58.188870000000001</v>
      </c>
      <c r="AS14" s="382">
        <v>3.0951517954015017E-4</v>
      </c>
    </row>
    <row r="15" spans="1:45" ht="19.5">
      <c r="A15" s="368" t="s">
        <v>430</v>
      </c>
      <c r="B15" s="381">
        <v>0</v>
      </c>
      <c r="C15" s="382">
        <v>0</v>
      </c>
      <c r="D15" s="381">
        <v>25.7468</v>
      </c>
      <c r="E15" s="382">
        <v>7.2103101060650536E-3</v>
      </c>
      <c r="F15" s="381">
        <v>29.636240000000001</v>
      </c>
      <c r="G15" s="382">
        <v>8.3796563181180866E-3</v>
      </c>
      <c r="H15" s="381">
        <v>38.582070000000002</v>
      </c>
      <c r="I15" s="382">
        <v>1.1052592616057641E-2</v>
      </c>
      <c r="J15" s="381">
        <v>114.39161999999999</v>
      </c>
      <c r="K15" s="382">
        <v>8.6960361866383843E-3</v>
      </c>
      <c r="L15" s="381">
        <v>0</v>
      </c>
      <c r="M15" s="382">
        <v>0</v>
      </c>
      <c r="N15" s="381">
        <v>286.56828000000002</v>
      </c>
      <c r="O15" s="382">
        <v>1.20063359696779E-2</v>
      </c>
      <c r="P15" s="381">
        <v>121.77344000000001</v>
      </c>
      <c r="Q15" s="382">
        <v>9.274052937212977E-3</v>
      </c>
      <c r="R15" s="381">
        <v>99.460369999999998</v>
      </c>
      <c r="S15" s="382">
        <v>2.4456542232385314E-2</v>
      </c>
      <c r="T15" s="381">
        <v>578.93943000000002</v>
      </c>
      <c r="U15" s="382">
        <v>5.2639377338781386E-2</v>
      </c>
      <c r="V15" s="381">
        <v>44.47589</v>
      </c>
      <c r="W15" s="382">
        <v>6.3830814638208408E-3</v>
      </c>
      <c r="X15" s="381">
        <v>116.61779</v>
      </c>
      <c r="Y15" s="382">
        <v>1.4235556965808163E-2</v>
      </c>
      <c r="Z15" s="381">
        <v>632.90135999999995</v>
      </c>
      <c r="AA15" s="382">
        <v>7.6298894936871656E-2</v>
      </c>
      <c r="AB15" s="381">
        <v>2233.9963499999999</v>
      </c>
      <c r="AC15" s="382">
        <v>6.6521555244939148E-2</v>
      </c>
      <c r="AD15" s="381">
        <v>1774.3508999999999</v>
      </c>
      <c r="AE15" s="382">
        <v>6.7185087416768055E-2</v>
      </c>
      <c r="AF15" s="381">
        <v>37.633420000000001</v>
      </c>
      <c r="AG15" s="382">
        <v>7.2094456388788917E-3</v>
      </c>
      <c r="AH15" s="381">
        <v>5.0864399999999996</v>
      </c>
      <c r="AI15" s="382">
        <v>1.1125846831515464E-2</v>
      </c>
      <c r="AJ15" s="381">
        <v>3.8958200000000001</v>
      </c>
      <c r="AK15" s="382">
        <v>1.260275961428598E-2</v>
      </c>
      <c r="AL15" s="381">
        <v>448.06865999999997</v>
      </c>
      <c r="AM15" s="382">
        <v>5.6714067357719729E-2</v>
      </c>
      <c r="AN15" s="381">
        <v>33.861910000000002</v>
      </c>
      <c r="AO15" s="382">
        <v>5.4881457430554096E-3</v>
      </c>
      <c r="AP15" s="381">
        <v>83.649230000000003</v>
      </c>
      <c r="AQ15" s="382">
        <v>1.1089489346493996E-2</v>
      </c>
      <c r="AR15" s="381">
        <v>6709.636019999999</v>
      </c>
      <c r="AS15" s="382">
        <v>3.5689543333275904E-2</v>
      </c>
    </row>
    <row r="16" spans="1:45" ht="19.5">
      <c r="A16" s="369" t="s">
        <v>431</v>
      </c>
      <c r="B16" s="381">
        <v>0</v>
      </c>
      <c r="C16" s="382">
        <v>0</v>
      </c>
      <c r="D16" s="381">
        <v>0</v>
      </c>
      <c r="E16" s="382">
        <v>0</v>
      </c>
      <c r="F16" s="381">
        <v>0</v>
      </c>
      <c r="G16" s="382">
        <v>0</v>
      </c>
      <c r="H16" s="381">
        <v>0</v>
      </c>
      <c r="I16" s="382">
        <v>0</v>
      </c>
      <c r="J16" s="381">
        <v>0</v>
      </c>
      <c r="K16" s="382">
        <v>0</v>
      </c>
      <c r="L16" s="381">
        <v>0</v>
      </c>
      <c r="M16" s="382">
        <v>0</v>
      </c>
      <c r="N16" s="381">
        <v>0</v>
      </c>
      <c r="O16" s="382">
        <v>0</v>
      </c>
      <c r="P16" s="381">
        <v>0</v>
      </c>
      <c r="Q16" s="382">
        <v>0</v>
      </c>
      <c r="R16" s="381">
        <v>0</v>
      </c>
      <c r="S16" s="382">
        <v>0</v>
      </c>
      <c r="T16" s="381">
        <v>0</v>
      </c>
      <c r="U16" s="382">
        <v>0</v>
      </c>
      <c r="V16" s="381">
        <v>0</v>
      </c>
      <c r="W16" s="382">
        <v>0</v>
      </c>
      <c r="X16" s="381">
        <v>0</v>
      </c>
      <c r="Y16" s="382">
        <v>0</v>
      </c>
      <c r="Z16" s="381">
        <v>0</v>
      </c>
      <c r="AA16" s="382">
        <v>0</v>
      </c>
      <c r="AB16" s="381">
        <v>0</v>
      </c>
      <c r="AC16" s="382">
        <v>0</v>
      </c>
      <c r="AD16" s="381">
        <v>0</v>
      </c>
      <c r="AE16" s="382">
        <v>0</v>
      </c>
      <c r="AF16" s="381">
        <v>0</v>
      </c>
      <c r="AG16" s="382">
        <v>0</v>
      </c>
      <c r="AH16" s="381">
        <v>0</v>
      </c>
      <c r="AI16" s="382">
        <v>0</v>
      </c>
      <c r="AJ16" s="381">
        <v>0</v>
      </c>
      <c r="AK16" s="382">
        <v>0</v>
      </c>
      <c r="AL16" s="381">
        <v>0</v>
      </c>
      <c r="AM16" s="382">
        <v>0</v>
      </c>
      <c r="AN16" s="381">
        <v>0</v>
      </c>
      <c r="AO16" s="382">
        <v>0</v>
      </c>
      <c r="AP16" s="381">
        <v>0</v>
      </c>
      <c r="AQ16" s="382">
        <v>0</v>
      </c>
      <c r="AR16" s="381">
        <v>0</v>
      </c>
      <c r="AS16" s="382">
        <v>0</v>
      </c>
    </row>
    <row r="17" spans="1:45" s="261" customFormat="1" ht="19.5">
      <c r="A17" s="369" t="s">
        <v>432</v>
      </c>
      <c r="B17" s="381">
        <v>16.768049999999999</v>
      </c>
      <c r="C17" s="382">
        <v>0.17205874113876524</v>
      </c>
      <c r="D17" s="381">
        <v>30.648199999999999</v>
      </c>
      <c r="E17" s="382">
        <v>8.5829317116186462E-3</v>
      </c>
      <c r="F17" s="381">
        <v>0</v>
      </c>
      <c r="G17" s="382">
        <v>0</v>
      </c>
      <c r="H17" s="381">
        <v>0</v>
      </c>
      <c r="I17" s="382">
        <v>0</v>
      </c>
      <c r="J17" s="381">
        <v>0</v>
      </c>
      <c r="K17" s="382">
        <v>0</v>
      </c>
      <c r="L17" s="381">
        <v>1.8123399999999998</v>
      </c>
      <c r="M17" s="382">
        <v>1.7451438133638819E-3</v>
      </c>
      <c r="N17" s="381">
        <v>0</v>
      </c>
      <c r="O17" s="382">
        <v>0</v>
      </c>
      <c r="P17" s="381">
        <v>0</v>
      </c>
      <c r="Q17" s="382">
        <v>0</v>
      </c>
      <c r="R17" s="381">
        <v>9.5295799999999993</v>
      </c>
      <c r="S17" s="382">
        <v>2.3432506407013612E-3</v>
      </c>
      <c r="T17" s="381">
        <v>184.4383</v>
      </c>
      <c r="U17" s="382">
        <v>1.6769832501170912E-2</v>
      </c>
      <c r="V17" s="381">
        <v>201.3638</v>
      </c>
      <c r="W17" s="382">
        <v>2.8899287664946718E-2</v>
      </c>
      <c r="X17" s="381">
        <v>0</v>
      </c>
      <c r="Y17" s="382">
        <v>0</v>
      </c>
      <c r="Z17" s="381">
        <v>95.917869999999994</v>
      </c>
      <c r="AA17" s="382">
        <v>1.1563298719564316E-2</v>
      </c>
      <c r="AB17" s="381">
        <v>525.63657999999998</v>
      </c>
      <c r="AC17" s="382">
        <v>1.5651844191791484E-2</v>
      </c>
      <c r="AD17" s="381">
        <v>372.48692</v>
      </c>
      <c r="AE17" s="382">
        <v>1.4104068300020414E-2</v>
      </c>
      <c r="AF17" s="381">
        <v>83.703000000000003</v>
      </c>
      <c r="AG17" s="382">
        <v>1.6035008997616475E-2</v>
      </c>
      <c r="AH17" s="381">
        <v>3.9141599999999999</v>
      </c>
      <c r="AI17" s="382">
        <v>8.5616550345712465E-3</v>
      </c>
      <c r="AJ17" s="381">
        <v>0</v>
      </c>
      <c r="AK17" s="382">
        <v>0</v>
      </c>
      <c r="AL17" s="381">
        <v>0</v>
      </c>
      <c r="AM17" s="382">
        <v>0</v>
      </c>
      <c r="AN17" s="381">
        <v>119.52119999999999</v>
      </c>
      <c r="AO17" s="382">
        <v>1.9371316177524366E-2</v>
      </c>
      <c r="AP17" s="381">
        <v>118.97847999999999</v>
      </c>
      <c r="AQ17" s="382">
        <v>1.577313486833111E-2</v>
      </c>
      <c r="AR17" s="381">
        <v>1764.71848</v>
      </c>
      <c r="AS17" s="382">
        <v>9.3867978047179959E-3</v>
      </c>
    </row>
    <row r="18" spans="1:45" ht="19.5">
      <c r="A18" s="370" t="s">
        <v>433</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c r="T18" s="381">
        <v>0</v>
      </c>
      <c r="U18" s="382">
        <v>0</v>
      </c>
      <c r="V18" s="381">
        <v>0</v>
      </c>
      <c r="W18" s="382">
        <v>0</v>
      </c>
      <c r="X18" s="381">
        <v>0</v>
      </c>
      <c r="Y18" s="382">
        <v>0</v>
      </c>
      <c r="Z18" s="381">
        <v>0</v>
      </c>
      <c r="AA18" s="382">
        <v>0</v>
      </c>
      <c r="AB18" s="381">
        <v>0</v>
      </c>
      <c r="AC18" s="382">
        <v>0</v>
      </c>
      <c r="AD18" s="381">
        <v>0</v>
      </c>
      <c r="AE18" s="382">
        <v>0</v>
      </c>
      <c r="AF18" s="381">
        <v>0</v>
      </c>
      <c r="AG18" s="382">
        <v>0</v>
      </c>
      <c r="AH18" s="381">
        <v>0</v>
      </c>
      <c r="AI18" s="382">
        <v>0</v>
      </c>
      <c r="AJ18" s="381">
        <v>0</v>
      </c>
      <c r="AK18" s="382">
        <v>0</v>
      </c>
      <c r="AL18" s="381">
        <v>0</v>
      </c>
      <c r="AM18" s="382">
        <v>0</v>
      </c>
      <c r="AN18" s="381">
        <v>0</v>
      </c>
      <c r="AO18" s="382">
        <v>0</v>
      </c>
      <c r="AP18" s="381">
        <v>0</v>
      </c>
      <c r="AQ18" s="382">
        <v>0</v>
      </c>
      <c r="AR18" s="381">
        <v>0</v>
      </c>
      <c r="AS18" s="382">
        <v>0</v>
      </c>
    </row>
    <row r="19" spans="1:45" ht="18.75">
      <c r="A19" s="361" t="s">
        <v>434</v>
      </c>
      <c r="B19" s="381">
        <v>0</v>
      </c>
      <c r="C19" s="382">
        <v>0</v>
      </c>
      <c r="D19" s="381">
        <v>71.051829999999995</v>
      </c>
      <c r="E19" s="382">
        <v>1.9897840815301944E-2</v>
      </c>
      <c r="F19" s="381">
        <v>138.06423000000001</v>
      </c>
      <c r="G19" s="382">
        <v>3.9037705094357743E-2</v>
      </c>
      <c r="H19" s="381">
        <v>0</v>
      </c>
      <c r="I19" s="382">
        <v>0</v>
      </c>
      <c r="J19" s="381">
        <v>285.18707000000001</v>
      </c>
      <c r="K19" s="382">
        <v>2.1679884249225373E-2</v>
      </c>
      <c r="L19" s="381">
        <v>73.112470000000002</v>
      </c>
      <c r="M19" s="382">
        <v>7.0401676672286889E-2</v>
      </c>
      <c r="N19" s="381">
        <v>443.30284999999998</v>
      </c>
      <c r="O19" s="382">
        <v>1.8573035904098409E-2</v>
      </c>
      <c r="P19" s="381">
        <v>0</v>
      </c>
      <c r="Q19" s="382">
        <v>0</v>
      </c>
      <c r="R19" s="381">
        <v>190.30132</v>
      </c>
      <c r="S19" s="382">
        <v>4.6793635188152549E-2</v>
      </c>
      <c r="T19" s="381">
        <v>0</v>
      </c>
      <c r="U19" s="382">
        <v>0</v>
      </c>
      <c r="V19" s="381">
        <v>300.42515000000003</v>
      </c>
      <c r="W19" s="382">
        <v>4.3116353742007098E-2</v>
      </c>
      <c r="X19" s="381">
        <v>370.57965999999999</v>
      </c>
      <c r="Y19" s="382">
        <v>4.5236733265995012E-2</v>
      </c>
      <c r="Z19" s="381">
        <v>0</v>
      </c>
      <c r="AA19" s="382">
        <v>0</v>
      </c>
      <c r="AB19" s="381">
        <v>0</v>
      </c>
      <c r="AC19" s="382">
        <v>0</v>
      </c>
      <c r="AD19" s="381">
        <v>0</v>
      </c>
      <c r="AE19" s="382">
        <v>0</v>
      </c>
      <c r="AF19" s="381">
        <v>237.12503000000001</v>
      </c>
      <c r="AG19" s="382">
        <v>4.5426113635235021E-2</v>
      </c>
      <c r="AH19" s="381">
        <v>20.03134</v>
      </c>
      <c r="AI19" s="382">
        <v>4.381563936073344E-2</v>
      </c>
      <c r="AJ19" s="381">
        <v>13.02036</v>
      </c>
      <c r="AK19" s="382">
        <v>4.2120135727899286E-2</v>
      </c>
      <c r="AL19" s="381">
        <v>0</v>
      </c>
      <c r="AM19" s="382">
        <v>0</v>
      </c>
      <c r="AN19" s="381">
        <v>255.54584</v>
      </c>
      <c r="AO19" s="382">
        <v>4.1417416027374677E-2</v>
      </c>
      <c r="AP19" s="381">
        <v>46.052</v>
      </c>
      <c r="AQ19" s="382">
        <v>6.1051747085387577E-3</v>
      </c>
      <c r="AR19" s="381">
        <v>2443.7991500000003</v>
      </c>
      <c r="AS19" s="382">
        <v>1.2998928019607812E-2</v>
      </c>
    </row>
    <row r="20" spans="1:45" ht="19.5">
      <c r="A20" s="368" t="s">
        <v>435</v>
      </c>
      <c r="B20" s="381">
        <v>46.306330000000003</v>
      </c>
      <c r="C20" s="382">
        <v>0.47515416798949428</v>
      </c>
      <c r="D20" s="381">
        <v>652.85527999999999</v>
      </c>
      <c r="E20" s="382">
        <v>0.18283006133507582</v>
      </c>
      <c r="F20" s="381">
        <v>614.65138999999999</v>
      </c>
      <c r="G20" s="382">
        <v>0.17379287668251989</v>
      </c>
      <c r="H20" s="381">
        <v>555.86496999999997</v>
      </c>
      <c r="I20" s="382">
        <v>0.15923845099413023</v>
      </c>
      <c r="J20" s="381">
        <v>2252.3752999999997</v>
      </c>
      <c r="K20" s="382">
        <v>0.17122527956759845</v>
      </c>
      <c r="L20" s="381">
        <v>59.257210000000001</v>
      </c>
      <c r="M20" s="382">
        <v>5.7060128578911441E-2</v>
      </c>
      <c r="N20" s="381">
        <v>4407.2367999999997</v>
      </c>
      <c r="O20" s="382">
        <v>0.18464976555928703</v>
      </c>
      <c r="P20" s="381">
        <v>2309.2354599999999</v>
      </c>
      <c r="Q20" s="382">
        <v>0.17586734759672845</v>
      </c>
      <c r="R20" s="381">
        <v>939.5154</v>
      </c>
      <c r="S20" s="382">
        <v>0.23101963181995383</v>
      </c>
      <c r="T20" s="381">
        <v>5612.4565400000001</v>
      </c>
      <c r="U20" s="382">
        <v>0.51030591854241369</v>
      </c>
      <c r="V20" s="381">
        <v>2270.6323600000001</v>
      </c>
      <c r="W20" s="382">
        <v>0.32587613937051674</v>
      </c>
      <c r="X20" s="381">
        <v>2479.9339199999999</v>
      </c>
      <c r="Y20" s="382">
        <v>0.30272602996163744</v>
      </c>
      <c r="Z20" s="381">
        <v>3645.7809700000003</v>
      </c>
      <c r="AA20" s="382">
        <v>0.43951408035033468</v>
      </c>
      <c r="AB20" s="381">
        <v>16693.27792</v>
      </c>
      <c r="AC20" s="382">
        <v>0.49707458536107407</v>
      </c>
      <c r="AD20" s="381">
        <v>13091.11433</v>
      </c>
      <c r="AE20" s="382">
        <v>0.49568981008432722</v>
      </c>
      <c r="AF20" s="381">
        <v>1816.9965</v>
      </c>
      <c r="AG20" s="382">
        <v>0.3480825684400517</v>
      </c>
      <c r="AH20" s="381">
        <v>155.07098999999999</v>
      </c>
      <c r="AI20" s="382">
        <v>0.339195209763895</v>
      </c>
      <c r="AJ20" s="381">
        <v>65.517899999999997</v>
      </c>
      <c r="AK20" s="382">
        <v>0.21194673884646298</v>
      </c>
      <c r="AL20" s="381">
        <v>1464.0688700000001</v>
      </c>
      <c r="AM20" s="382">
        <v>0.18531378764477888</v>
      </c>
      <c r="AN20" s="381">
        <v>2077.1146100000001</v>
      </c>
      <c r="AO20" s="382">
        <v>0.33664691993776186</v>
      </c>
      <c r="AP20" s="381">
        <v>2400.8687099999997</v>
      </c>
      <c r="AQ20" s="382">
        <v>0.31828634862360095</v>
      </c>
      <c r="AR20" s="381">
        <v>63610.131759999997</v>
      </c>
      <c r="AS20" s="382">
        <v>0.3383516702123448</v>
      </c>
    </row>
    <row r="21" spans="1:45" s="261" customFormat="1" ht="19.5">
      <c r="A21" s="368" t="s">
        <v>436</v>
      </c>
      <c r="B21" s="381">
        <v>0</v>
      </c>
      <c r="C21" s="382">
        <v>0</v>
      </c>
      <c r="D21" s="381">
        <v>243.70661999999999</v>
      </c>
      <c r="E21" s="382">
        <v>6.8249270010290825E-2</v>
      </c>
      <c r="F21" s="381">
        <v>252.29185999999999</v>
      </c>
      <c r="G21" s="382">
        <v>7.1335603931496142E-2</v>
      </c>
      <c r="H21" s="381">
        <v>251.23524</v>
      </c>
      <c r="I21" s="382">
        <v>7.1971274701369548E-2</v>
      </c>
      <c r="J21" s="381">
        <v>902.52190000000007</v>
      </c>
      <c r="K21" s="382">
        <v>6.8609598339752775E-2</v>
      </c>
      <c r="L21" s="381">
        <v>1.419</v>
      </c>
      <c r="M21" s="382">
        <v>1.366387692796798E-3</v>
      </c>
      <c r="N21" s="381">
        <v>1661.02008</v>
      </c>
      <c r="O21" s="382">
        <v>6.9591669855649282E-2</v>
      </c>
      <c r="P21" s="381">
        <v>922.82749000000001</v>
      </c>
      <c r="Q21" s="382">
        <v>7.0280933134313842E-2</v>
      </c>
      <c r="R21" s="381">
        <v>262.54899999999998</v>
      </c>
      <c r="S21" s="382">
        <v>6.4558785640657992E-2</v>
      </c>
      <c r="T21" s="381">
        <v>905.47013000000004</v>
      </c>
      <c r="U21" s="382">
        <v>8.2328791877356561E-2</v>
      </c>
      <c r="V21" s="381">
        <v>832.91261999999995</v>
      </c>
      <c r="W21" s="382">
        <v>0.11953777891132593</v>
      </c>
      <c r="X21" s="381">
        <v>581.03800000000001</v>
      </c>
      <c r="Y21" s="382">
        <v>7.0927424952052717E-2</v>
      </c>
      <c r="Z21" s="381">
        <v>643.26206999999999</v>
      </c>
      <c r="AA21" s="382">
        <v>7.7547921678987358E-2</v>
      </c>
      <c r="AB21" s="381">
        <v>2731.2086800000002</v>
      </c>
      <c r="AC21" s="382">
        <v>8.1327012504777516E-2</v>
      </c>
      <c r="AD21" s="381">
        <v>2075.3795800000003</v>
      </c>
      <c r="AE21" s="382">
        <v>7.8583418029249674E-2</v>
      </c>
      <c r="AF21" s="381">
        <v>678.08641</v>
      </c>
      <c r="AG21" s="382">
        <v>0.12990121842122093</v>
      </c>
      <c r="AH21" s="381">
        <v>31.14</v>
      </c>
      <c r="AI21" s="382">
        <v>6.8114215508959422E-2</v>
      </c>
      <c r="AJ21" s="381">
        <v>12.486799999999999</v>
      </c>
      <c r="AK21" s="382">
        <v>4.0394098996274511E-2</v>
      </c>
      <c r="AL21" s="381">
        <v>353.58459999999997</v>
      </c>
      <c r="AM21" s="382">
        <v>4.4754794546559867E-2</v>
      </c>
      <c r="AN21" s="381">
        <v>763.56368999999995</v>
      </c>
      <c r="AO21" s="382">
        <v>0.1237540592017751</v>
      </c>
      <c r="AP21" s="381">
        <v>634.15304000000003</v>
      </c>
      <c r="AQ21" s="382">
        <v>8.4070509449122019E-2</v>
      </c>
      <c r="AR21" s="381">
        <v>14739.856809999999</v>
      </c>
      <c r="AS21" s="382">
        <v>7.8403471779796619E-2</v>
      </c>
    </row>
    <row r="22" spans="1:45" s="261" customFormat="1" ht="19.5">
      <c r="A22" s="368" t="s">
        <v>437</v>
      </c>
      <c r="B22" s="381">
        <v>14.51366</v>
      </c>
      <c r="C22" s="382">
        <v>0.14892620602372078</v>
      </c>
      <c r="D22" s="381">
        <v>70.130099999999999</v>
      </c>
      <c r="E22" s="382">
        <v>1.9639713236959653E-2</v>
      </c>
      <c r="F22" s="381">
        <v>68.884990000000002</v>
      </c>
      <c r="G22" s="382">
        <v>1.9477252906475354E-2</v>
      </c>
      <c r="H22" s="381">
        <v>69.589889999999997</v>
      </c>
      <c r="I22" s="382">
        <v>1.9935392382167762E-2</v>
      </c>
      <c r="J22" s="381">
        <v>256.60860000000002</v>
      </c>
      <c r="K22" s="382">
        <v>1.9507352648757095E-2</v>
      </c>
      <c r="L22" s="381">
        <v>38.536830000000002</v>
      </c>
      <c r="M22" s="382">
        <v>3.7107998753631029E-2</v>
      </c>
      <c r="N22" s="381">
        <v>468.40870000000001</v>
      </c>
      <c r="O22" s="382">
        <v>1.9624894364861541E-2</v>
      </c>
      <c r="P22" s="381">
        <v>261.30356</v>
      </c>
      <c r="Q22" s="382">
        <v>1.9900423673029251E-2</v>
      </c>
      <c r="R22" s="381">
        <v>207.87945000000002</v>
      </c>
      <c r="S22" s="382">
        <v>5.11159625504111E-2</v>
      </c>
      <c r="T22" s="381">
        <v>2568.5328100000002</v>
      </c>
      <c r="U22" s="382">
        <v>0.23354078300147993</v>
      </c>
      <c r="V22" s="381">
        <v>463.81058000000002</v>
      </c>
      <c r="W22" s="382">
        <v>6.6565069657335552E-2</v>
      </c>
      <c r="X22" s="381">
        <v>563.36368999999991</v>
      </c>
      <c r="Y22" s="382">
        <v>6.8769918392921778E-2</v>
      </c>
      <c r="Z22" s="381">
        <v>1543.5778600000001</v>
      </c>
      <c r="AA22" s="382">
        <v>0.18608473991432284</v>
      </c>
      <c r="AB22" s="381">
        <v>7428.3188099999998</v>
      </c>
      <c r="AC22" s="382">
        <v>0.22119253690653326</v>
      </c>
      <c r="AD22" s="381">
        <v>6012.8325800000002</v>
      </c>
      <c r="AE22" s="382">
        <v>0.22767350162230651</v>
      </c>
      <c r="AF22" s="381">
        <v>368.01961999999997</v>
      </c>
      <c r="AG22" s="382">
        <v>7.05016297862609E-2</v>
      </c>
      <c r="AH22" s="381">
        <v>30.126580000000001</v>
      </c>
      <c r="AI22" s="382">
        <v>6.5897506829412547E-2</v>
      </c>
      <c r="AJ22" s="381">
        <v>14.169469999999999</v>
      </c>
      <c r="AK22" s="382">
        <v>4.5837442251396819E-2</v>
      </c>
      <c r="AL22" s="381">
        <v>546.97375999999997</v>
      </c>
      <c r="AM22" s="382">
        <v>6.9232931103784909E-2</v>
      </c>
      <c r="AN22" s="381">
        <v>408.39340999999996</v>
      </c>
      <c r="AO22" s="382">
        <v>6.6190080671272897E-2</v>
      </c>
      <c r="AP22" s="381">
        <v>617.93210999999997</v>
      </c>
      <c r="AQ22" s="382">
        <v>8.1920079248805469E-2</v>
      </c>
      <c r="AR22" s="381">
        <v>22021.907060000005</v>
      </c>
      <c r="AS22" s="382">
        <v>0.11713777080552348</v>
      </c>
    </row>
    <row r="23" spans="1:45" ht="19.5">
      <c r="A23" s="368" t="s">
        <v>429</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c r="T23" s="381">
        <v>0</v>
      </c>
      <c r="U23" s="382">
        <v>0</v>
      </c>
      <c r="V23" s="381">
        <v>0</v>
      </c>
      <c r="W23" s="382">
        <v>0</v>
      </c>
      <c r="X23" s="381">
        <v>0</v>
      </c>
      <c r="Y23" s="382">
        <v>0</v>
      </c>
      <c r="Z23" s="381">
        <v>0</v>
      </c>
      <c r="AA23" s="382">
        <v>0</v>
      </c>
      <c r="AB23" s="381">
        <v>0</v>
      </c>
      <c r="AC23" s="382">
        <v>0</v>
      </c>
      <c r="AD23" s="381">
        <v>0</v>
      </c>
      <c r="AE23" s="382">
        <v>0</v>
      </c>
      <c r="AF23" s="381">
        <v>0</v>
      </c>
      <c r="AG23" s="382">
        <v>0</v>
      </c>
      <c r="AH23" s="381">
        <v>0</v>
      </c>
      <c r="AI23" s="382">
        <v>0</v>
      </c>
      <c r="AJ23" s="381">
        <v>0</v>
      </c>
      <c r="AK23" s="382">
        <v>0</v>
      </c>
      <c r="AL23" s="381">
        <v>0</v>
      </c>
      <c r="AM23" s="382">
        <v>0</v>
      </c>
      <c r="AN23" s="381">
        <v>0</v>
      </c>
      <c r="AO23" s="382">
        <v>0</v>
      </c>
      <c r="AP23" s="381">
        <v>0</v>
      </c>
      <c r="AQ23" s="382">
        <v>0</v>
      </c>
      <c r="AR23" s="381">
        <v>0</v>
      </c>
      <c r="AS23" s="382">
        <v>0</v>
      </c>
    </row>
    <row r="24" spans="1:45" ht="19.5">
      <c r="A24" s="368" t="s">
        <v>438</v>
      </c>
      <c r="B24" s="381">
        <v>0</v>
      </c>
      <c r="C24" s="382">
        <v>0</v>
      </c>
      <c r="D24" s="381">
        <v>0</v>
      </c>
      <c r="E24" s="382">
        <v>0</v>
      </c>
      <c r="F24" s="381">
        <v>0</v>
      </c>
      <c r="G24" s="382">
        <v>0</v>
      </c>
      <c r="H24" s="381">
        <v>0</v>
      </c>
      <c r="I24" s="382">
        <v>0</v>
      </c>
      <c r="J24" s="381">
        <v>0</v>
      </c>
      <c r="K24" s="382">
        <v>0</v>
      </c>
      <c r="L24" s="381">
        <v>0</v>
      </c>
      <c r="M24" s="382">
        <v>0</v>
      </c>
      <c r="N24" s="381">
        <v>0</v>
      </c>
      <c r="O24" s="382">
        <v>0</v>
      </c>
      <c r="P24" s="381">
        <v>0</v>
      </c>
      <c r="Q24" s="382">
        <v>0</v>
      </c>
      <c r="R24" s="381">
        <v>0</v>
      </c>
      <c r="S24" s="382">
        <v>0</v>
      </c>
      <c r="T24" s="381">
        <v>308.8623</v>
      </c>
      <c r="U24" s="382">
        <v>2.8082936336576519E-2</v>
      </c>
      <c r="V24" s="381">
        <v>0</v>
      </c>
      <c r="W24" s="382">
        <v>0</v>
      </c>
      <c r="X24" s="381">
        <v>0</v>
      </c>
      <c r="Y24" s="382">
        <v>0</v>
      </c>
      <c r="Z24" s="381">
        <v>229.1559</v>
      </c>
      <c r="AA24" s="382">
        <v>2.7625698162924265E-2</v>
      </c>
      <c r="AB24" s="381">
        <v>946.51350000000002</v>
      </c>
      <c r="AC24" s="382">
        <v>2.8184267212581039E-2</v>
      </c>
      <c r="AD24" s="381">
        <v>747.24749999999995</v>
      </c>
      <c r="AE24" s="382">
        <v>2.829422782689793E-2</v>
      </c>
      <c r="AF24" s="381">
        <v>0</v>
      </c>
      <c r="AG24" s="382">
        <v>0</v>
      </c>
      <c r="AH24" s="381">
        <v>0</v>
      </c>
      <c r="AI24" s="382">
        <v>0</v>
      </c>
      <c r="AJ24" s="381">
        <v>0</v>
      </c>
      <c r="AK24" s="382">
        <v>0</v>
      </c>
      <c r="AL24" s="381">
        <v>0</v>
      </c>
      <c r="AM24" s="382">
        <v>0</v>
      </c>
      <c r="AN24" s="381">
        <v>0</v>
      </c>
      <c r="AO24" s="382">
        <v>0</v>
      </c>
      <c r="AP24" s="381">
        <v>0</v>
      </c>
      <c r="AQ24" s="382">
        <v>0</v>
      </c>
      <c r="AR24" s="381">
        <v>2231.7791999999999</v>
      </c>
      <c r="AS24" s="382">
        <v>1.1871162642992941E-2</v>
      </c>
    </row>
    <row r="25" spans="1:45" ht="19.5">
      <c r="A25" s="369" t="s">
        <v>431</v>
      </c>
      <c r="B25" s="381">
        <v>0</v>
      </c>
      <c r="C25" s="382">
        <v>0</v>
      </c>
      <c r="D25" s="381">
        <v>34.183019999999999</v>
      </c>
      <c r="E25" s="382">
        <v>9.5728468998797465E-3</v>
      </c>
      <c r="F25" s="381">
        <v>32.99615</v>
      </c>
      <c r="G25" s="382">
        <v>9.3296719429007205E-3</v>
      </c>
      <c r="H25" s="381">
        <v>33.413269999999997</v>
      </c>
      <c r="I25" s="382">
        <v>9.5718882185517849E-3</v>
      </c>
      <c r="J25" s="381">
        <v>125.33515</v>
      </c>
      <c r="K25" s="382">
        <v>9.5279619246387975E-3</v>
      </c>
      <c r="L25" s="381">
        <v>0</v>
      </c>
      <c r="M25" s="382">
        <v>0</v>
      </c>
      <c r="N25" s="381">
        <v>227.53489999999999</v>
      </c>
      <c r="O25" s="382">
        <v>9.5330175908759467E-3</v>
      </c>
      <c r="P25" s="381">
        <v>130.54386</v>
      </c>
      <c r="Q25" s="382">
        <v>9.9419928374210303E-3</v>
      </c>
      <c r="R25" s="381">
        <v>0</v>
      </c>
      <c r="S25" s="382">
        <v>0</v>
      </c>
      <c r="T25" s="381">
        <v>147.3092</v>
      </c>
      <c r="U25" s="382">
        <v>1.3393913356832536E-2</v>
      </c>
      <c r="V25" s="381">
        <v>0</v>
      </c>
      <c r="W25" s="382">
        <v>0</v>
      </c>
      <c r="X25" s="381">
        <v>0</v>
      </c>
      <c r="Y25" s="382">
        <v>0</v>
      </c>
      <c r="Z25" s="381">
        <v>0</v>
      </c>
      <c r="AA25" s="382">
        <v>0</v>
      </c>
      <c r="AB25" s="381">
        <v>446.05708000000004</v>
      </c>
      <c r="AC25" s="382">
        <v>1.3282210908543446E-2</v>
      </c>
      <c r="AD25" s="381">
        <v>342.7047</v>
      </c>
      <c r="AE25" s="382">
        <v>1.2976376447092439E-2</v>
      </c>
      <c r="AF25" s="381">
        <v>0</v>
      </c>
      <c r="AG25" s="382">
        <v>0</v>
      </c>
      <c r="AH25" s="381">
        <v>0</v>
      </c>
      <c r="AI25" s="382">
        <v>0</v>
      </c>
      <c r="AJ25" s="381">
        <v>0</v>
      </c>
      <c r="AK25" s="382">
        <v>0</v>
      </c>
      <c r="AL25" s="381">
        <v>0</v>
      </c>
      <c r="AM25" s="382">
        <v>0</v>
      </c>
      <c r="AN25" s="381">
        <v>0</v>
      </c>
      <c r="AO25" s="382">
        <v>0</v>
      </c>
      <c r="AP25" s="381">
        <v>0</v>
      </c>
      <c r="AQ25" s="382">
        <v>0</v>
      </c>
      <c r="AR25" s="381">
        <v>1520.0773300000001</v>
      </c>
      <c r="AS25" s="382">
        <v>8.08551545527284E-3</v>
      </c>
    </row>
    <row r="26" spans="1:45" ht="39">
      <c r="A26" s="369" t="s">
        <v>439</v>
      </c>
      <c r="B26" s="381">
        <v>31.792669999999998</v>
      </c>
      <c r="C26" s="382">
        <v>0.32622796196577342</v>
      </c>
      <c r="D26" s="381">
        <v>304.83553999999998</v>
      </c>
      <c r="E26" s="382">
        <v>8.5368231187945606E-2</v>
      </c>
      <c r="F26" s="381">
        <v>260.47838999999999</v>
      </c>
      <c r="G26" s="382">
        <v>7.3650347901647664E-2</v>
      </c>
      <c r="H26" s="381">
        <v>201.62657000000002</v>
      </c>
      <c r="I26" s="382">
        <v>5.7759895692041124E-2</v>
      </c>
      <c r="J26" s="381">
        <v>967.90965000000006</v>
      </c>
      <c r="K26" s="382">
        <v>7.3580366654449808E-2</v>
      </c>
      <c r="L26" s="381">
        <v>19.301380000000002</v>
      </c>
      <c r="M26" s="382">
        <v>1.8585742132483624E-2</v>
      </c>
      <c r="N26" s="381">
        <v>2050.2731200000003</v>
      </c>
      <c r="O26" s="382">
        <v>8.5900183747900274E-2</v>
      </c>
      <c r="P26" s="381">
        <v>994.56055000000003</v>
      </c>
      <c r="Q26" s="382">
        <v>7.5743997951964348E-2</v>
      </c>
      <c r="R26" s="381">
        <v>469.08695</v>
      </c>
      <c r="S26" s="382">
        <v>0.11534488362888473</v>
      </c>
      <c r="T26" s="381">
        <v>1682.2821000000001</v>
      </c>
      <c r="U26" s="382">
        <v>0.15295949397016811</v>
      </c>
      <c r="V26" s="381">
        <v>973.90916000000004</v>
      </c>
      <c r="W26" s="382">
        <v>0.13977329080185524</v>
      </c>
      <c r="X26" s="381">
        <v>1335.53223</v>
      </c>
      <c r="Y26" s="382">
        <v>0.16302868661666295</v>
      </c>
      <c r="Z26" s="381">
        <v>1229.78514</v>
      </c>
      <c r="AA26" s="382">
        <v>0.14825572059410017</v>
      </c>
      <c r="AB26" s="381">
        <v>5141.1798499999995</v>
      </c>
      <c r="AC26" s="382">
        <v>0.15308855782863875</v>
      </c>
      <c r="AD26" s="381">
        <v>3912.9499700000001</v>
      </c>
      <c r="AE26" s="382">
        <v>0.14816228615878063</v>
      </c>
      <c r="AF26" s="381">
        <v>770.89046999999994</v>
      </c>
      <c r="AG26" s="382">
        <v>0.14767972023256984</v>
      </c>
      <c r="AH26" s="381">
        <v>93.804410000000004</v>
      </c>
      <c r="AI26" s="382">
        <v>0.20518348742552309</v>
      </c>
      <c r="AJ26" s="381">
        <v>38.861629999999998</v>
      </c>
      <c r="AK26" s="382">
        <v>0.12571519759879163</v>
      </c>
      <c r="AL26" s="381">
        <v>563.51050999999995</v>
      </c>
      <c r="AM26" s="382">
        <v>7.1326061994434059E-2</v>
      </c>
      <c r="AN26" s="381">
        <v>905.15751</v>
      </c>
      <c r="AO26" s="382">
        <v>0.14670278006471385</v>
      </c>
      <c r="AP26" s="381">
        <v>1148.7835600000001</v>
      </c>
      <c r="AQ26" s="382">
        <v>0.15229575992567351</v>
      </c>
      <c r="AR26" s="381">
        <v>23096.51136</v>
      </c>
      <c r="AS26" s="382">
        <v>0.12285374952875898</v>
      </c>
    </row>
    <row r="27" spans="1:45" ht="19.5">
      <c r="A27" s="370" t="s">
        <v>433</v>
      </c>
      <c r="B27" s="381">
        <v>0</v>
      </c>
      <c r="C27" s="382">
        <v>0</v>
      </c>
      <c r="D27" s="381">
        <v>0</v>
      </c>
      <c r="E27" s="382">
        <v>0</v>
      </c>
      <c r="F27" s="381">
        <v>0</v>
      </c>
      <c r="G27" s="382">
        <v>0</v>
      </c>
      <c r="H27" s="381">
        <v>0</v>
      </c>
      <c r="I27" s="382">
        <v>0</v>
      </c>
      <c r="J27" s="381">
        <v>0</v>
      </c>
      <c r="K27" s="382">
        <v>0</v>
      </c>
      <c r="L27" s="381">
        <v>0</v>
      </c>
      <c r="M27" s="382">
        <v>0</v>
      </c>
      <c r="N27" s="381">
        <v>0</v>
      </c>
      <c r="O27" s="382">
        <v>0</v>
      </c>
      <c r="P27" s="381">
        <v>0</v>
      </c>
      <c r="Q27" s="382">
        <v>0</v>
      </c>
      <c r="R27" s="381">
        <v>0</v>
      </c>
      <c r="S27" s="382">
        <v>0</v>
      </c>
      <c r="T27" s="381">
        <v>0</v>
      </c>
      <c r="U27" s="382">
        <v>0</v>
      </c>
      <c r="V27" s="381">
        <v>0</v>
      </c>
      <c r="W27" s="382">
        <v>0</v>
      </c>
      <c r="X27" s="381">
        <v>0</v>
      </c>
      <c r="Y27" s="382">
        <v>0</v>
      </c>
      <c r="Z27" s="381">
        <v>0</v>
      </c>
      <c r="AA27" s="382">
        <v>0</v>
      </c>
      <c r="AB27" s="381">
        <v>0</v>
      </c>
      <c r="AC27" s="382">
        <v>0</v>
      </c>
      <c r="AD27" s="381">
        <v>0</v>
      </c>
      <c r="AE27" s="382">
        <v>0</v>
      </c>
      <c r="AF27" s="381">
        <v>0</v>
      </c>
      <c r="AG27" s="382">
        <v>0</v>
      </c>
      <c r="AH27" s="381">
        <v>0</v>
      </c>
      <c r="AI27" s="382">
        <v>0</v>
      </c>
      <c r="AJ27" s="381">
        <v>0</v>
      </c>
      <c r="AK27" s="382">
        <v>0</v>
      </c>
      <c r="AL27" s="381">
        <v>0</v>
      </c>
      <c r="AM27" s="382">
        <v>0</v>
      </c>
      <c r="AN27" s="381">
        <v>0</v>
      </c>
      <c r="AO27" s="382">
        <v>0</v>
      </c>
      <c r="AP27" s="381">
        <v>0</v>
      </c>
      <c r="AQ27" s="382">
        <v>0</v>
      </c>
      <c r="AR27" s="381">
        <v>0</v>
      </c>
      <c r="AS27" s="382">
        <v>0</v>
      </c>
    </row>
    <row r="28" spans="1:45" ht="19.5">
      <c r="A28" s="368" t="s">
        <v>434</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c r="T28" s="381">
        <v>0</v>
      </c>
      <c r="U28" s="382">
        <v>0</v>
      </c>
      <c r="V28" s="381">
        <v>0</v>
      </c>
      <c r="W28" s="382">
        <v>0</v>
      </c>
      <c r="X28" s="381">
        <v>0</v>
      </c>
      <c r="Y28" s="382">
        <v>0</v>
      </c>
      <c r="Z28" s="381">
        <v>0</v>
      </c>
      <c r="AA28" s="382">
        <v>0</v>
      </c>
      <c r="AB28" s="381">
        <v>0</v>
      </c>
      <c r="AC28" s="382">
        <v>0</v>
      </c>
      <c r="AD28" s="381">
        <v>0</v>
      </c>
      <c r="AE28" s="382">
        <v>0</v>
      </c>
      <c r="AF28" s="381">
        <v>0</v>
      </c>
      <c r="AG28" s="382">
        <v>0</v>
      </c>
      <c r="AH28" s="381">
        <v>0</v>
      </c>
      <c r="AI28" s="382">
        <v>0</v>
      </c>
      <c r="AJ28" s="381">
        <v>0</v>
      </c>
      <c r="AK28" s="382">
        <v>0</v>
      </c>
      <c r="AL28" s="381">
        <v>0</v>
      </c>
      <c r="AM28" s="382">
        <v>0</v>
      </c>
      <c r="AN28" s="381">
        <v>0</v>
      </c>
      <c r="AO28" s="382">
        <v>0</v>
      </c>
      <c r="AP28" s="381">
        <v>0</v>
      </c>
      <c r="AQ28" s="382">
        <v>0</v>
      </c>
      <c r="AR28" s="381">
        <v>0</v>
      </c>
      <c r="AS28" s="382">
        <v>0</v>
      </c>
    </row>
    <row r="29" spans="1:45" ht="19.5">
      <c r="A29" s="368" t="s">
        <v>440</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c r="T29" s="381">
        <v>0</v>
      </c>
      <c r="U29" s="382">
        <v>0</v>
      </c>
      <c r="V29" s="381">
        <v>0</v>
      </c>
      <c r="W29" s="382">
        <v>0</v>
      </c>
      <c r="X29" s="381">
        <v>0</v>
      </c>
      <c r="Y29" s="382">
        <v>0</v>
      </c>
      <c r="Z29" s="381">
        <v>0</v>
      </c>
      <c r="AA29" s="382">
        <v>0</v>
      </c>
      <c r="AB29" s="381">
        <v>0</v>
      </c>
      <c r="AC29" s="382">
        <v>0</v>
      </c>
      <c r="AD29" s="381">
        <v>0</v>
      </c>
      <c r="AE29" s="382">
        <v>0</v>
      </c>
      <c r="AF29" s="381">
        <v>0</v>
      </c>
      <c r="AG29" s="382">
        <v>0</v>
      </c>
      <c r="AH29" s="381">
        <v>0</v>
      </c>
      <c r="AI29" s="382">
        <v>0</v>
      </c>
      <c r="AJ29" s="381">
        <v>0</v>
      </c>
      <c r="AK29" s="382">
        <v>0</v>
      </c>
      <c r="AL29" s="381">
        <v>0</v>
      </c>
      <c r="AM29" s="382">
        <v>0</v>
      </c>
      <c r="AN29" s="381">
        <v>0</v>
      </c>
      <c r="AO29" s="382">
        <v>0</v>
      </c>
      <c r="AP29" s="381">
        <v>0</v>
      </c>
      <c r="AQ29" s="382">
        <v>0</v>
      </c>
      <c r="AR29" s="381">
        <v>0</v>
      </c>
      <c r="AS29" s="382">
        <v>0</v>
      </c>
    </row>
    <row r="30" spans="1:45" ht="18">
      <c r="A30" s="361" t="s">
        <v>441</v>
      </c>
      <c r="B30" s="379">
        <v>97.537490000000005</v>
      </c>
      <c r="C30" s="380">
        <v>1.0008425394267613</v>
      </c>
      <c r="D30" s="379">
        <v>3576.0573300000001</v>
      </c>
      <c r="E30" s="380">
        <v>1.0014635724193692</v>
      </c>
      <c r="F30" s="379">
        <v>3541.2446</v>
      </c>
      <c r="G30" s="380">
        <v>1.0012880408038116</v>
      </c>
      <c r="H30" s="379">
        <v>3495.2607699999999</v>
      </c>
      <c r="I30" s="380">
        <v>1.0012861771724</v>
      </c>
      <c r="J30" s="379">
        <v>13170.750810000001</v>
      </c>
      <c r="K30" s="380">
        <v>1.0012387764851729</v>
      </c>
      <c r="L30" s="379">
        <v>1039.29474</v>
      </c>
      <c r="M30" s="380">
        <v>1.0007607765499986</v>
      </c>
      <c r="N30" s="379">
        <v>23898.936890000001</v>
      </c>
      <c r="O30" s="380">
        <v>1.0012924864519865</v>
      </c>
      <c r="P30" s="379">
        <v>13147.879650000001</v>
      </c>
      <c r="Q30" s="380">
        <v>1.0013195971650732</v>
      </c>
      <c r="R30" s="379">
        <v>4073.4375599999998</v>
      </c>
      <c r="S30" s="380">
        <v>1.0016270572603398</v>
      </c>
      <c r="T30" s="379">
        <v>11020.648880000001</v>
      </c>
      <c r="U30" s="380">
        <v>1.0020393582667853</v>
      </c>
      <c r="V30" s="379">
        <v>6976.8334999999997</v>
      </c>
      <c r="W30" s="380">
        <v>1.0012997286847836</v>
      </c>
      <c r="X30" s="379">
        <v>8205.1060799999996</v>
      </c>
      <c r="Y30" s="380">
        <v>1.0015989413994117</v>
      </c>
      <c r="Z30" s="379">
        <v>8307.6327300000012</v>
      </c>
      <c r="AA30" s="380">
        <v>1.0015197262972959</v>
      </c>
      <c r="AB30" s="379">
        <v>33627.027110000003</v>
      </c>
      <c r="AC30" s="380">
        <v>1.0013096671446806</v>
      </c>
      <c r="AD30" s="379">
        <v>26447.957730000002</v>
      </c>
      <c r="AE30" s="380">
        <v>1.0014413451617923</v>
      </c>
      <c r="AF30" s="379">
        <v>5227.0592200000001</v>
      </c>
      <c r="AG30" s="380">
        <v>1.0013493139287022</v>
      </c>
      <c r="AH30" s="379">
        <v>457.59219999999999</v>
      </c>
      <c r="AI30" s="380">
        <v>1.0009163046248832</v>
      </c>
      <c r="AJ30" s="379">
        <v>310.05682999999999</v>
      </c>
      <c r="AK30" s="380">
        <v>1.0030164882508774</v>
      </c>
      <c r="AL30" s="379">
        <v>7920.6204000000007</v>
      </c>
      <c r="AM30" s="380">
        <v>1.0025485801228076</v>
      </c>
      <c r="AN30" s="379">
        <v>6177.2947300000005</v>
      </c>
      <c r="AO30" s="380">
        <v>1.0011807891535982</v>
      </c>
      <c r="AP30" s="379">
        <v>7550.7195099999999</v>
      </c>
      <c r="AQ30" s="380">
        <v>1.0010088982828576</v>
      </c>
      <c r="AR30" s="379">
        <v>188268.94876</v>
      </c>
      <c r="AS30" s="380">
        <v>1.0014302989091681</v>
      </c>
    </row>
    <row r="31" spans="1:45" ht="19.5">
      <c r="A31" s="368" t="s">
        <v>442</v>
      </c>
      <c r="B31" s="381">
        <v>8.2110000000000002E-2</v>
      </c>
      <c r="C31" s="382">
        <v>8.425394267612521E-4</v>
      </c>
      <c r="D31" s="381">
        <v>5.2261699999999998</v>
      </c>
      <c r="E31" s="382">
        <v>1.4635724193691644E-3</v>
      </c>
      <c r="F31" s="381">
        <v>4.5553999999999997</v>
      </c>
      <c r="G31" s="382">
        <v>1.2880408038116551E-3</v>
      </c>
      <c r="H31" s="381">
        <v>4.4897499999999999</v>
      </c>
      <c r="I31" s="382">
        <v>1.2861771724001535E-3</v>
      </c>
      <c r="J31" s="381">
        <v>16.29543</v>
      </c>
      <c r="K31" s="382">
        <v>1.2387764851728889E-3</v>
      </c>
      <c r="L31" s="381">
        <v>0.79007000000000005</v>
      </c>
      <c r="M31" s="382">
        <v>7.6077654999856666E-4</v>
      </c>
      <c r="N31" s="381">
        <v>30.84918</v>
      </c>
      <c r="O31" s="382">
        <v>1.2924864519864797E-3</v>
      </c>
      <c r="P31" s="381">
        <v>17.32704</v>
      </c>
      <c r="Q31" s="382">
        <v>1.3195971650731616E-3</v>
      </c>
      <c r="R31" s="381">
        <v>6.6169500000000001</v>
      </c>
      <c r="S31" s="382">
        <v>1.6270572603397917E-3</v>
      </c>
      <c r="T31" s="381">
        <v>22.429310000000001</v>
      </c>
      <c r="U31" s="382">
        <v>2.0393582667853575E-3</v>
      </c>
      <c r="V31" s="381">
        <v>9.0562199999999997</v>
      </c>
      <c r="W31" s="382">
        <v>1.299728684783679E-3</v>
      </c>
      <c r="X31" s="381">
        <v>13.098540000000002</v>
      </c>
      <c r="Y31" s="382">
        <v>1.5989413994118469E-3</v>
      </c>
      <c r="Z31" s="381">
        <v>12.606170000000001</v>
      </c>
      <c r="AA31" s="382">
        <v>1.5197262972959065E-3</v>
      </c>
      <c r="AB31" s="381">
        <v>43.982610000000001</v>
      </c>
      <c r="AC31" s="382">
        <v>1.3096671446807032E-3</v>
      </c>
      <c r="AD31" s="381">
        <v>38.065769999999993</v>
      </c>
      <c r="AE31" s="382">
        <v>1.4413451617921725E-3</v>
      </c>
      <c r="AF31" s="381">
        <v>7.0434399999999995</v>
      </c>
      <c r="AG31" s="382">
        <v>1.3493139287023379E-3</v>
      </c>
      <c r="AH31" s="381">
        <v>0.41891</v>
      </c>
      <c r="AI31" s="382">
        <v>9.1630462488305052E-4</v>
      </c>
      <c r="AJ31" s="381">
        <v>0.93247000000000002</v>
      </c>
      <c r="AK31" s="382">
        <v>3.0164882508774142E-3</v>
      </c>
      <c r="AL31" s="381">
        <v>20.135020000000001</v>
      </c>
      <c r="AM31" s="382">
        <v>2.5485801228075939E-3</v>
      </c>
      <c r="AN31" s="381">
        <v>7.2854799999999997</v>
      </c>
      <c r="AO31" s="382">
        <v>1.1807891535981084E-3</v>
      </c>
      <c r="AP31" s="381">
        <v>7.6102299999999996</v>
      </c>
      <c r="AQ31" s="382">
        <v>1.0088982828577024E-3</v>
      </c>
      <c r="AR31" s="381">
        <v>268.89626999999996</v>
      </c>
      <c r="AS31" s="382">
        <v>1.4302989091681394E-3</v>
      </c>
    </row>
    <row r="32" spans="1:45" ht="22.5" customHeight="1">
      <c r="A32" s="917" t="s">
        <v>443</v>
      </c>
      <c r="B32" s="918">
        <v>97.455380000000005</v>
      </c>
      <c r="C32" s="919">
        <v>1</v>
      </c>
      <c r="D32" s="918">
        <v>3570.8311600000002</v>
      </c>
      <c r="E32" s="919">
        <v>1</v>
      </c>
      <c r="F32" s="918">
        <v>3536.6892000000003</v>
      </c>
      <c r="G32" s="919">
        <v>1</v>
      </c>
      <c r="H32" s="918">
        <v>3490.7710200000001</v>
      </c>
      <c r="I32" s="919">
        <v>1</v>
      </c>
      <c r="J32" s="918">
        <v>13154.455380000001</v>
      </c>
      <c r="K32" s="919">
        <v>1</v>
      </c>
      <c r="L32" s="918">
        <v>1038.50467</v>
      </c>
      <c r="M32" s="919">
        <v>1</v>
      </c>
      <c r="N32" s="918">
        <v>23868.08771</v>
      </c>
      <c r="O32" s="919">
        <v>1</v>
      </c>
      <c r="P32" s="918">
        <v>13130.552609999999</v>
      </c>
      <c r="Q32" s="919">
        <v>1</v>
      </c>
      <c r="R32" s="918">
        <v>4066.8206099999998</v>
      </c>
      <c r="S32" s="919">
        <v>1</v>
      </c>
      <c r="T32" s="918">
        <v>10998.219570000001</v>
      </c>
      <c r="U32" s="919">
        <v>1</v>
      </c>
      <c r="V32" s="918">
        <v>6967.7772800000002</v>
      </c>
      <c r="W32" s="919">
        <v>1</v>
      </c>
      <c r="X32" s="918">
        <v>8192.0075400000005</v>
      </c>
      <c r="Y32" s="919">
        <v>1</v>
      </c>
      <c r="Z32" s="918">
        <v>8295.0265600000002</v>
      </c>
      <c r="AA32" s="919">
        <v>1</v>
      </c>
      <c r="AB32" s="918">
        <v>33583.044500000004</v>
      </c>
      <c r="AC32" s="919">
        <v>1</v>
      </c>
      <c r="AD32" s="918">
        <v>26409.891960000001</v>
      </c>
      <c r="AE32" s="919">
        <v>1</v>
      </c>
      <c r="AF32" s="918">
        <v>5220.0157800000006</v>
      </c>
      <c r="AG32" s="919">
        <v>1</v>
      </c>
      <c r="AH32" s="918">
        <v>457.17328999999995</v>
      </c>
      <c r="AI32" s="919">
        <v>1</v>
      </c>
      <c r="AJ32" s="918">
        <v>309.12435999999997</v>
      </c>
      <c r="AK32" s="919">
        <v>1</v>
      </c>
      <c r="AL32" s="918">
        <v>7900.4853800000001</v>
      </c>
      <c r="AM32" s="919">
        <v>1</v>
      </c>
      <c r="AN32" s="918">
        <v>6170.0092500000001</v>
      </c>
      <c r="AO32" s="919">
        <v>1</v>
      </c>
      <c r="AP32" s="918">
        <v>7543.1092800000006</v>
      </c>
      <c r="AQ32" s="919">
        <v>1</v>
      </c>
      <c r="AR32" s="918">
        <v>188000.05249</v>
      </c>
      <c r="AS32" s="919">
        <v>1</v>
      </c>
    </row>
    <row r="33" spans="1:45" ht="19.5">
      <c r="A33" s="370" t="s">
        <v>444</v>
      </c>
      <c r="B33" s="381">
        <v>0</v>
      </c>
      <c r="C33" s="382">
        <v>0</v>
      </c>
      <c r="D33" s="381">
        <v>0</v>
      </c>
      <c r="E33" s="382">
        <v>0</v>
      </c>
      <c r="F33" s="381">
        <v>0</v>
      </c>
      <c r="G33" s="382">
        <v>0</v>
      </c>
      <c r="H33" s="381">
        <v>0</v>
      </c>
      <c r="I33" s="382">
        <v>0</v>
      </c>
      <c r="J33" s="381">
        <v>0</v>
      </c>
      <c r="K33" s="382">
        <v>0</v>
      </c>
      <c r="L33" s="381">
        <v>0.62056</v>
      </c>
      <c r="M33" s="382">
        <v>5.9755147754896466E-4</v>
      </c>
      <c r="N33" s="381">
        <v>0</v>
      </c>
      <c r="O33" s="382">
        <v>0</v>
      </c>
      <c r="P33" s="381">
        <v>1.1446500000000002</v>
      </c>
      <c r="Q33" s="382">
        <v>8.7174548855487984E-5</v>
      </c>
      <c r="R33" s="381">
        <v>0</v>
      </c>
      <c r="S33" s="382">
        <v>0</v>
      </c>
      <c r="T33" s="381">
        <v>0</v>
      </c>
      <c r="U33" s="382">
        <v>0</v>
      </c>
      <c r="V33" s="381">
        <v>3.1726000000000001</v>
      </c>
      <c r="W33" s="382">
        <v>4.5532454217595198E-4</v>
      </c>
      <c r="X33" s="381">
        <v>0</v>
      </c>
      <c r="Y33" s="382">
        <v>0</v>
      </c>
      <c r="Z33" s="381">
        <v>0</v>
      </c>
      <c r="AA33" s="382">
        <v>0</v>
      </c>
      <c r="AB33" s="381">
        <v>0</v>
      </c>
      <c r="AC33" s="382">
        <v>0</v>
      </c>
      <c r="AD33" s="381">
        <v>0</v>
      </c>
      <c r="AE33" s="382">
        <v>0</v>
      </c>
      <c r="AF33" s="381">
        <v>3.3857199999999996</v>
      </c>
      <c r="AG33" s="382">
        <v>6.4860340326404128E-4</v>
      </c>
      <c r="AH33" s="381">
        <v>0</v>
      </c>
      <c r="AI33" s="382">
        <v>0</v>
      </c>
      <c r="AJ33" s="381">
        <v>0</v>
      </c>
      <c r="AK33" s="382">
        <v>0</v>
      </c>
      <c r="AL33" s="381">
        <v>0</v>
      </c>
      <c r="AM33" s="382">
        <v>0</v>
      </c>
      <c r="AN33" s="381">
        <v>8.8936200000000003</v>
      </c>
      <c r="AO33" s="382">
        <v>1.4414273365959704E-3</v>
      </c>
      <c r="AP33" s="381">
        <v>5.4880300000000002</v>
      </c>
      <c r="AQ33" s="382">
        <v>7.2755541465521496E-4</v>
      </c>
      <c r="AR33" s="381">
        <v>22.705179999999999</v>
      </c>
      <c r="AS33" s="382">
        <v>1.2077220032269788E-4</v>
      </c>
    </row>
    <row r="34" spans="1:45" ht="28.5">
      <c r="A34" s="370" t="s">
        <v>445</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c r="T34" s="381">
        <v>0</v>
      </c>
      <c r="U34" s="382">
        <v>0</v>
      </c>
      <c r="V34" s="381">
        <v>0</v>
      </c>
      <c r="W34" s="382">
        <v>0</v>
      </c>
      <c r="X34" s="381">
        <v>0</v>
      </c>
      <c r="Y34" s="382">
        <v>0</v>
      </c>
      <c r="Z34" s="381">
        <v>0</v>
      </c>
      <c r="AA34" s="382">
        <v>0</v>
      </c>
      <c r="AB34" s="381">
        <v>0</v>
      </c>
      <c r="AC34" s="382">
        <v>0</v>
      </c>
      <c r="AD34" s="381">
        <v>0</v>
      </c>
      <c r="AE34" s="382">
        <v>0</v>
      </c>
      <c r="AF34" s="381">
        <v>0</v>
      </c>
      <c r="AG34" s="382">
        <v>0</v>
      </c>
      <c r="AH34" s="381">
        <v>0</v>
      </c>
      <c r="AI34" s="382">
        <v>0</v>
      </c>
      <c r="AJ34" s="381">
        <v>0</v>
      </c>
      <c r="AK34" s="382">
        <v>0</v>
      </c>
      <c r="AL34" s="381">
        <v>0</v>
      </c>
      <c r="AM34" s="382">
        <v>0</v>
      </c>
      <c r="AN34" s="381">
        <v>0</v>
      </c>
      <c r="AO34" s="382">
        <v>0</v>
      </c>
      <c r="AP34" s="381">
        <v>0</v>
      </c>
      <c r="AQ34" s="382">
        <v>0</v>
      </c>
      <c r="AR34" s="381">
        <v>0</v>
      </c>
      <c r="AS34" s="382">
        <v>0</v>
      </c>
    </row>
    <row r="35" spans="1:45" ht="12.75" customHeight="1">
      <c r="A35" s="33" t="s">
        <v>533</v>
      </c>
      <c r="B35" s="33"/>
      <c r="C35" s="33"/>
    </row>
    <row r="37" spans="1:45">
      <c r="A37" s="613" t="s">
        <v>81</v>
      </c>
      <c r="B37" s="613"/>
      <c r="C37" s="613"/>
      <c r="AS37" s="24" t="s">
        <v>1009</v>
      </c>
    </row>
    <row r="39" spans="1:45" ht="12.75" customHeight="1"/>
    <row r="51" spans="1:3">
      <c r="A51" s="33"/>
      <c r="B51" s="33"/>
      <c r="C51" s="33"/>
    </row>
    <row r="52" spans="1:3">
      <c r="A52" s="536"/>
      <c r="B52" s="536"/>
      <c r="C52" s="536"/>
    </row>
  </sheetData>
  <mergeCells count="23">
    <mergeCell ref="A5:A7"/>
    <mergeCell ref="D5:E5"/>
    <mergeCell ref="F5:G5"/>
    <mergeCell ref="H5:I5"/>
    <mergeCell ref="J5:K5"/>
    <mergeCell ref="B5:C5"/>
    <mergeCell ref="L5:M5"/>
    <mergeCell ref="N5:O5"/>
    <mergeCell ref="P5:Q5"/>
    <mergeCell ref="R5:S5"/>
    <mergeCell ref="T5:U5"/>
    <mergeCell ref="V5:W5"/>
    <mergeCell ref="X5:Y5"/>
    <mergeCell ref="Z5:AA5"/>
    <mergeCell ref="AB5:AC5"/>
    <mergeCell ref="AN5:AO5"/>
    <mergeCell ref="AP5:AQ5"/>
    <mergeCell ref="AR5:AS5"/>
    <mergeCell ref="AD5:AE5"/>
    <mergeCell ref="AF5:AG5"/>
    <mergeCell ref="AH5:AI5"/>
    <mergeCell ref="AJ5:AK5"/>
    <mergeCell ref="AL5:AM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4" t="s">
        <v>1406</v>
      </c>
      <c r="B1" s="593"/>
      <c r="C1" s="593"/>
      <c r="D1" s="593"/>
      <c r="E1" s="593"/>
      <c r="F1" s="593"/>
      <c r="G1" s="549"/>
      <c r="H1" s="549"/>
      <c r="I1" s="549"/>
    </row>
    <row r="2" spans="1:9">
      <c r="A2" s="595" t="s">
        <v>1407</v>
      </c>
      <c r="B2" s="593"/>
      <c r="C2" s="593"/>
      <c r="D2" s="593"/>
      <c r="E2" s="593"/>
      <c r="F2" s="593"/>
      <c r="G2" s="549"/>
      <c r="H2" s="549"/>
      <c r="I2" s="549"/>
    </row>
    <row r="4" spans="1:9">
      <c r="A4" s="58" t="s">
        <v>83</v>
      </c>
      <c r="I4" s="59"/>
    </row>
    <row r="5" spans="1:9">
      <c r="A5" s="548" t="s">
        <v>84</v>
      </c>
      <c r="I5" s="60"/>
    </row>
    <row r="7" spans="1:9" ht="26.25" customHeight="1">
      <c r="A7" s="1194" t="s">
        <v>657</v>
      </c>
      <c r="B7" s="1194"/>
      <c r="C7" s="1194"/>
      <c r="D7" s="58"/>
      <c r="E7" s="1194" t="s">
        <v>659</v>
      </c>
      <c r="F7" s="1194"/>
      <c r="G7" s="1194"/>
      <c r="I7" s="58"/>
    </row>
    <row r="8" spans="1:9" ht="27.75" customHeight="1">
      <c r="A8" s="1195" t="s">
        <v>658</v>
      </c>
      <c r="B8" s="1195"/>
      <c r="C8" s="1195"/>
      <c r="E8" s="1195" t="s">
        <v>660</v>
      </c>
      <c r="F8" s="1195"/>
      <c r="G8" s="1195"/>
      <c r="H8" s="550"/>
    </row>
    <row r="9" spans="1:9">
      <c r="B9" s="549"/>
    </row>
    <row r="10" spans="1:9" ht="26.25" customHeight="1">
      <c r="A10" s="138" t="s">
        <v>529</v>
      </c>
      <c r="B10" s="138" t="s">
        <v>530</v>
      </c>
      <c r="C10" s="138" t="s">
        <v>531</v>
      </c>
      <c r="E10" s="138" t="s">
        <v>532</v>
      </c>
      <c r="F10" s="138" t="s">
        <v>530</v>
      </c>
      <c r="G10" s="138" t="s">
        <v>531</v>
      </c>
    </row>
    <row r="11" spans="1:9">
      <c r="A11" s="80" t="s">
        <v>229</v>
      </c>
      <c r="B11" s="81">
        <v>347</v>
      </c>
      <c r="C11" s="81">
        <v>343</v>
      </c>
      <c r="E11" s="82" t="s">
        <v>1431</v>
      </c>
      <c r="F11" s="81">
        <v>7820</v>
      </c>
      <c r="G11" s="81">
        <v>7813</v>
      </c>
    </row>
    <row r="12" spans="1:9">
      <c r="A12" s="80" t="s">
        <v>870</v>
      </c>
      <c r="B12" s="179">
        <v>1521</v>
      </c>
      <c r="C12" s="81">
        <v>1513</v>
      </c>
      <c r="E12" s="82" t="s">
        <v>1434</v>
      </c>
      <c r="F12" s="81">
        <v>8642</v>
      </c>
      <c r="G12" s="81">
        <v>8630</v>
      </c>
    </row>
    <row r="13" spans="1:9">
      <c r="A13" s="80" t="s">
        <v>1128</v>
      </c>
      <c r="B13" s="81">
        <v>4427</v>
      </c>
      <c r="C13" s="81">
        <v>4419</v>
      </c>
      <c r="E13" s="82" t="s">
        <v>1473</v>
      </c>
      <c r="F13" s="81">
        <v>9205</v>
      </c>
      <c r="G13" s="81">
        <v>9192</v>
      </c>
    </row>
    <row r="14" spans="1:9">
      <c r="A14" s="80" t="s">
        <v>1430</v>
      </c>
      <c r="B14" s="81">
        <v>7820</v>
      </c>
      <c r="C14" s="81">
        <v>7813</v>
      </c>
      <c r="E14" s="82" t="s">
        <v>1492</v>
      </c>
      <c r="F14" s="81">
        <v>10376</v>
      </c>
      <c r="G14" s="81">
        <v>10362</v>
      </c>
    </row>
    <row r="15" spans="1:9">
      <c r="A15" s="80" t="s">
        <v>1550</v>
      </c>
      <c r="B15" s="81">
        <v>11113</v>
      </c>
      <c r="C15" s="81">
        <v>11097</v>
      </c>
      <c r="E15" s="82" t="s">
        <v>1551</v>
      </c>
      <c r="F15" s="81">
        <v>11113</v>
      </c>
      <c r="G15" s="81">
        <v>11097</v>
      </c>
    </row>
    <row r="16" spans="1:9" ht="15">
      <c r="A16" s="33" t="s">
        <v>533</v>
      </c>
      <c r="E16" s="33" t="s">
        <v>528</v>
      </c>
      <c r="F16"/>
      <c r="G16"/>
    </row>
    <row r="17" spans="1:9">
      <c r="A17" s="33"/>
    </row>
    <row r="18" spans="1:9">
      <c r="A18" s="879"/>
    </row>
    <row r="19" spans="1:9">
      <c r="A19" s="880"/>
    </row>
    <row r="21" spans="1:9">
      <c r="A21" s="58" t="s">
        <v>85</v>
      </c>
    </row>
    <row r="22" spans="1:9">
      <c r="A22" s="548" t="s">
        <v>86</v>
      </c>
    </row>
    <row r="23" spans="1:9">
      <c r="E23" s="33"/>
    </row>
    <row r="24" spans="1:9" ht="29.25" customHeight="1">
      <c r="A24" s="1194" t="s">
        <v>661</v>
      </c>
      <c r="B24" s="1194"/>
      <c r="C24" s="1194"/>
      <c r="E24" s="1194" t="s">
        <v>663</v>
      </c>
      <c r="F24" s="1194"/>
      <c r="G24" s="1194"/>
    </row>
    <row r="25" spans="1:9" ht="27" customHeight="1">
      <c r="A25" s="1195" t="s">
        <v>662</v>
      </c>
      <c r="B25" s="1195"/>
      <c r="C25" s="1195"/>
      <c r="E25" s="1195" t="s">
        <v>664</v>
      </c>
      <c r="F25" s="1195"/>
      <c r="G25" s="1195"/>
      <c r="H25" s="1196"/>
      <c r="I25" s="1196"/>
    </row>
    <row r="26" spans="1:9">
      <c r="H26" s="74"/>
      <c r="I26" s="75"/>
    </row>
    <row r="27" spans="1:9" ht="25.5" customHeight="1">
      <c r="A27" s="138" t="s">
        <v>529</v>
      </c>
      <c r="B27" s="138" t="s">
        <v>530</v>
      </c>
      <c r="C27" s="138" t="s">
        <v>531</v>
      </c>
      <c r="E27" s="138" t="s">
        <v>532</v>
      </c>
      <c r="F27" s="138" t="s">
        <v>530</v>
      </c>
      <c r="G27" s="138" t="s">
        <v>531</v>
      </c>
    </row>
    <row r="28" spans="1:9">
      <c r="A28" s="80" t="s">
        <v>229</v>
      </c>
      <c r="B28" s="81">
        <v>10024</v>
      </c>
      <c r="C28" s="81">
        <v>10317</v>
      </c>
      <c r="E28" s="82" t="s">
        <v>1431</v>
      </c>
      <c r="F28" s="81">
        <v>5674</v>
      </c>
      <c r="G28" s="81">
        <v>5806</v>
      </c>
    </row>
    <row r="29" spans="1:9">
      <c r="A29" s="80" t="s">
        <v>870</v>
      </c>
      <c r="B29" s="81">
        <v>7714</v>
      </c>
      <c r="C29" s="81">
        <v>7908</v>
      </c>
      <c r="E29" s="82" t="s">
        <v>1434</v>
      </c>
      <c r="F29" s="81">
        <v>5471</v>
      </c>
      <c r="G29" s="81">
        <v>5604</v>
      </c>
    </row>
    <row r="30" spans="1:9">
      <c r="A30" s="80" t="s">
        <v>1128</v>
      </c>
      <c r="B30" s="81">
        <v>6273</v>
      </c>
      <c r="C30" s="81">
        <v>6390</v>
      </c>
      <c r="E30" s="82" t="s">
        <v>1473</v>
      </c>
      <c r="F30" s="81">
        <v>5394</v>
      </c>
      <c r="G30" s="81">
        <v>5534</v>
      </c>
    </row>
    <row r="31" spans="1:9">
      <c r="A31" s="80" t="s">
        <v>1430</v>
      </c>
      <c r="B31" s="81">
        <v>5674</v>
      </c>
      <c r="C31" s="81">
        <v>5806</v>
      </c>
      <c r="E31" s="82" t="s">
        <v>1492</v>
      </c>
      <c r="F31" s="81">
        <v>5308</v>
      </c>
      <c r="G31" s="81">
        <v>5447</v>
      </c>
    </row>
    <row r="32" spans="1:9">
      <c r="A32" s="80" t="s">
        <v>1550</v>
      </c>
      <c r="B32" s="81">
        <v>5232</v>
      </c>
      <c r="C32" s="81">
        <v>5366</v>
      </c>
      <c r="E32" s="82" t="s">
        <v>1551</v>
      </c>
      <c r="F32" s="81">
        <v>5232</v>
      </c>
      <c r="G32" s="81">
        <v>5366</v>
      </c>
    </row>
    <row r="33" spans="1:9" ht="15">
      <c r="A33" s="33" t="s">
        <v>528</v>
      </c>
      <c r="E33" s="33" t="s">
        <v>528</v>
      </c>
      <c r="F33" s="261"/>
      <c r="G33" s="261"/>
    </row>
    <row r="35" spans="1:9">
      <c r="A35" s="879"/>
    </row>
    <row r="36" spans="1:9">
      <c r="A36" s="880"/>
    </row>
    <row r="37" spans="1:9">
      <c r="A37" s="613"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1010</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F56"/>
  <sheetViews>
    <sheetView showGridLines="0" zoomScaleNormal="100" workbookViewId="0"/>
  </sheetViews>
  <sheetFormatPr defaultColWidth="9.140625" defaultRowHeight="14.25"/>
  <cols>
    <col min="1" max="1" width="50.140625" style="824" customWidth="1"/>
    <col min="2" max="2" width="14.28515625" style="824" bestFit="1" customWidth="1"/>
    <col min="3" max="3" width="12.5703125" style="824" customWidth="1"/>
    <col min="4" max="4" width="13.7109375" style="824" customWidth="1"/>
    <col min="5" max="16384" width="9.140625" style="824"/>
  </cols>
  <sheetData>
    <row r="1" spans="1:4">
      <c r="A1" s="148" t="s">
        <v>947</v>
      </c>
      <c r="B1" s="284"/>
      <c r="C1" s="284"/>
      <c r="D1" s="284"/>
    </row>
    <row r="2" spans="1:4">
      <c r="A2" s="524" t="s">
        <v>948</v>
      </c>
      <c r="B2" s="284"/>
      <c r="C2" s="284"/>
      <c r="D2" s="284"/>
    </row>
    <row r="3" spans="1:4">
      <c r="A3" s="284"/>
      <c r="B3" s="284"/>
      <c r="C3" s="284"/>
      <c r="D3" s="284"/>
    </row>
    <row r="4" spans="1:4">
      <c r="A4" s="284"/>
      <c r="B4" s="284"/>
      <c r="C4" s="284"/>
      <c r="D4" s="13" t="s">
        <v>1528</v>
      </c>
    </row>
    <row r="5" spans="1:4" ht="35.25" customHeight="1">
      <c r="A5" s="1197" t="s">
        <v>308</v>
      </c>
      <c r="B5" s="825" t="s">
        <v>949</v>
      </c>
      <c r="C5" s="1199" t="s">
        <v>346</v>
      </c>
      <c r="D5" s="1199"/>
    </row>
    <row r="6" spans="1:4" ht="22.5">
      <c r="A6" s="1198"/>
      <c r="B6" s="826" t="s">
        <v>1551</v>
      </c>
      <c r="C6" s="827" t="s">
        <v>347</v>
      </c>
      <c r="D6" s="827" t="s">
        <v>348</v>
      </c>
    </row>
    <row r="7" spans="1:4">
      <c r="A7" s="455" t="s">
        <v>950</v>
      </c>
      <c r="B7" s="456">
        <v>1046.5441767867806</v>
      </c>
      <c r="C7" s="457">
        <v>0.42116161956262693</v>
      </c>
      <c r="D7" s="456">
        <v>310.14364191386284</v>
      </c>
    </row>
    <row r="8" spans="1:4">
      <c r="A8" s="455" t="s">
        <v>993</v>
      </c>
      <c r="B8" s="456">
        <v>1505.9564921361737</v>
      </c>
      <c r="C8" s="457">
        <v>-4.8581449751415776E-2</v>
      </c>
      <c r="D8" s="456">
        <v>-76.897333598778815</v>
      </c>
    </row>
    <row r="9" spans="1:4">
      <c r="A9" s="455" t="s">
        <v>994</v>
      </c>
      <c r="B9" s="456">
        <v>322550.56671311968</v>
      </c>
      <c r="C9" s="457">
        <v>0.2567603411563924</v>
      </c>
      <c r="D9" s="456">
        <v>65898.159607140507</v>
      </c>
    </row>
    <row r="10" spans="1:4">
      <c r="A10" s="455" t="s">
        <v>951</v>
      </c>
      <c r="B10" s="456">
        <v>234.70593005507996</v>
      </c>
      <c r="C10" s="457">
        <v>26.523256979444</v>
      </c>
      <c r="D10" s="456">
        <v>226.17838078173733</v>
      </c>
    </row>
    <row r="11" spans="1:4">
      <c r="A11" s="455" t="s">
        <v>952</v>
      </c>
      <c r="B11" s="456">
        <v>314.3154051363727</v>
      </c>
      <c r="C11" s="457">
        <v>-0.75805459405773679</v>
      </c>
      <c r="D11" s="456">
        <v>-984.80165770787698</v>
      </c>
    </row>
    <row r="12" spans="1:4">
      <c r="A12" s="455" t="s">
        <v>995</v>
      </c>
      <c r="B12" s="456">
        <v>47445.907222775233</v>
      </c>
      <c r="C12" s="457">
        <v>2.2115365916934846</v>
      </c>
      <c r="D12" s="456">
        <v>32672.322719490348</v>
      </c>
    </row>
    <row r="13" spans="1:4" ht="22.5">
      <c r="A13" s="458" t="s">
        <v>996</v>
      </c>
      <c r="B13" s="456">
        <v>85.846880350388219</v>
      </c>
      <c r="C13" s="457">
        <v>-0.19160789290899863</v>
      </c>
      <c r="D13" s="456">
        <v>-20.347724467449719</v>
      </c>
    </row>
    <row r="14" spans="1:4">
      <c r="A14" s="828" t="s">
        <v>953</v>
      </c>
      <c r="B14" s="829">
        <v>373183.84282035968</v>
      </c>
      <c r="C14" s="830">
        <v>0.35624757789481176</v>
      </c>
      <c r="D14" s="829">
        <v>98024.757633552304</v>
      </c>
    </row>
    <row r="15" spans="1:4">
      <c r="A15" s="455" t="s">
        <v>997</v>
      </c>
      <c r="B15" s="456">
        <v>6.8138987324971794</v>
      </c>
      <c r="C15" s="457">
        <v>-0.99995593724441045</v>
      </c>
      <c r="D15" s="456">
        <v>-154633.96245139028</v>
      </c>
    </row>
    <row r="16" spans="1:4">
      <c r="A16" s="458" t="s">
        <v>998</v>
      </c>
      <c r="B16" s="456">
        <v>23250.492874112417</v>
      </c>
      <c r="C16" s="457">
        <v>0.70053166671970957</v>
      </c>
      <c r="D16" s="456">
        <v>9578.0083628641569</v>
      </c>
    </row>
    <row r="17" spans="1:4" ht="22.5">
      <c r="A17" s="458" t="s">
        <v>1000</v>
      </c>
      <c r="B17" s="456">
        <v>0</v>
      </c>
      <c r="C17" s="457">
        <v>0</v>
      </c>
      <c r="D17" s="456">
        <v>0</v>
      </c>
    </row>
    <row r="18" spans="1:4">
      <c r="A18" s="455" t="s">
        <v>1001</v>
      </c>
      <c r="B18" s="456">
        <v>0</v>
      </c>
      <c r="C18" s="457">
        <v>0</v>
      </c>
      <c r="D18" s="456">
        <v>0</v>
      </c>
    </row>
    <row r="19" spans="1:4">
      <c r="A19" s="455" t="s">
        <v>1002</v>
      </c>
      <c r="B19" s="456">
        <v>330439.26840135379</v>
      </c>
      <c r="C19" s="457">
        <v>0.38294425566433443</v>
      </c>
      <c r="D19" s="456">
        <v>91500.30390735947</v>
      </c>
    </row>
    <row r="20" spans="1:4">
      <c r="A20" s="455" t="s">
        <v>1003</v>
      </c>
      <c r="B20" s="456">
        <v>0</v>
      </c>
      <c r="C20" s="457">
        <v>-1</v>
      </c>
      <c r="D20" s="456">
        <v>-2262.6874855663946</v>
      </c>
    </row>
    <row r="21" spans="1:4">
      <c r="A21" s="455" t="s">
        <v>1004</v>
      </c>
      <c r="B21" s="456">
        <v>514.9349897139823</v>
      </c>
      <c r="C21" s="457">
        <v>-0.36725839420770534</v>
      </c>
      <c r="D21" s="456">
        <v>-298.88061052491861</v>
      </c>
    </row>
    <row r="22" spans="1:4">
      <c r="A22" s="455" t="s">
        <v>1005</v>
      </c>
      <c r="B22" s="456">
        <v>0</v>
      </c>
      <c r="C22" s="457">
        <v>-1</v>
      </c>
      <c r="D22" s="456">
        <v>-9.3479461145397842</v>
      </c>
    </row>
    <row r="23" spans="1:4">
      <c r="A23" s="458" t="s">
        <v>1006</v>
      </c>
      <c r="B23" s="456">
        <v>477.82751741986857</v>
      </c>
      <c r="C23" s="457">
        <v>-0.15482851431612676</v>
      </c>
      <c r="D23" s="456">
        <v>-87.534099143937866</v>
      </c>
    </row>
    <row r="24" spans="1:4" ht="22.5">
      <c r="A24" s="458" t="s">
        <v>1007</v>
      </c>
      <c r="B24" s="456">
        <v>18501.319037759637</v>
      </c>
      <c r="C24" s="457">
        <v>-2.0908956307544212E-2</v>
      </c>
      <c r="D24" s="456">
        <v>-395.10449399429325</v>
      </c>
    </row>
    <row r="25" spans="1:4">
      <c r="A25" s="828" t="s">
        <v>954</v>
      </c>
      <c r="B25" s="829">
        <v>373183.84282035968</v>
      </c>
      <c r="C25" s="830">
        <v>0.35624757790135364</v>
      </c>
      <c r="D25" s="829">
        <v>98024.757634879526</v>
      </c>
    </row>
    <row r="26" spans="1:4">
      <c r="A26" s="455" t="s">
        <v>1024</v>
      </c>
      <c r="B26" s="456">
        <v>6.8138987324971794</v>
      </c>
      <c r="C26" s="457">
        <v>-0.99995593724441045</v>
      </c>
      <c r="D26" s="456">
        <v>-154633.96245139028</v>
      </c>
    </row>
    <row r="27" spans="1:4">
      <c r="A27" s="33" t="s">
        <v>533</v>
      </c>
      <c r="B27" s="831"/>
      <c r="C27" s="831"/>
      <c r="D27" s="832"/>
    </row>
    <row r="28" spans="1:4">
      <c r="A28" s="879"/>
      <c r="B28" s="831"/>
      <c r="C28" s="831"/>
      <c r="D28" s="832"/>
    </row>
    <row r="29" spans="1:4">
      <c r="A29" s="880"/>
      <c r="B29" s="834"/>
      <c r="C29" s="834"/>
      <c r="D29" s="832"/>
    </row>
    <row r="30" spans="1:4">
      <c r="A30" s="880"/>
      <c r="B30" s="834"/>
      <c r="C30" s="834"/>
      <c r="D30" s="832"/>
    </row>
    <row r="31" spans="1:4">
      <c r="A31" s="148" t="s">
        <v>1013</v>
      </c>
      <c r="B31" s="834"/>
      <c r="C31" s="834"/>
      <c r="D31" s="832"/>
    </row>
    <row r="32" spans="1:4">
      <c r="A32" s="524" t="s">
        <v>1014</v>
      </c>
      <c r="B32" s="834"/>
      <c r="C32" s="834"/>
      <c r="D32" s="832"/>
    </row>
    <row r="33" spans="1:6">
      <c r="A33" s="833"/>
      <c r="B33" s="834"/>
      <c r="C33" s="834"/>
      <c r="D33" s="832"/>
    </row>
    <row r="34" spans="1:6">
      <c r="A34" s="835"/>
      <c r="B34" s="284"/>
      <c r="C34" s="284"/>
      <c r="D34" s="13" t="s">
        <v>1528</v>
      </c>
    </row>
    <row r="35" spans="1:6" ht="40.5" customHeight="1">
      <c r="A35" s="1197" t="s">
        <v>308</v>
      </c>
      <c r="B35" s="825" t="s">
        <v>309</v>
      </c>
      <c r="C35" s="1199" t="s">
        <v>366</v>
      </c>
      <c r="D35" s="1199"/>
    </row>
    <row r="36" spans="1:6" ht="24">
      <c r="A36" s="1200"/>
      <c r="B36" s="826" t="s">
        <v>1552</v>
      </c>
      <c r="C36" s="827" t="s">
        <v>347</v>
      </c>
      <c r="D36" s="827" t="s">
        <v>348</v>
      </c>
    </row>
    <row r="37" spans="1:6" ht="45">
      <c r="A37" s="79" t="s">
        <v>981</v>
      </c>
      <c r="B37" s="456">
        <v>118533.41562147455</v>
      </c>
      <c r="C37" s="457">
        <v>3.1873798247943182E-2</v>
      </c>
      <c r="D37" s="456">
        <v>3661.4072201207837</v>
      </c>
    </row>
    <row r="38" spans="1:6">
      <c r="A38" s="79" t="s">
        <v>982</v>
      </c>
      <c r="B38" s="456">
        <v>61257.09938283894</v>
      </c>
      <c r="C38" s="457">
        <v>1.6421681224021603</v>
      </c>
      <c r="D38" s="456">
        <v>38072.693037361467</v>
      </c>
    </row>
    <row r="39" spans="1:6">
      <c r="A39" s="79" t="s">
        <v>983</v>
      </c>
      <c r="B39" s="456">
        <v>0</v>
      </c>
      <c r="C39" s="457">
        <v>0</v>
      </c>
      <c r="D39" s="456">
        <v>0</v>
      </c>
    </row>
    <row r="40" spans="1:6">
      <c r="A40" s="79" t="s">
        <v>984</v>
      </c>
      <c r="B40" s="456">
        <v>54.753253699648283</v>
      </c>
      <c r="C40" s="457">
        <v>-0.80075040412751486</v>
      </c>
      <c r="D40" s="456">
        <v>-220.04405999070934</v>
      </c>
    </row>
    <row r="41" spans="1:6" ht="22.5">
      <c r="A41" s="79" t="s">
        <v>985</v>
      </c>
      <c r="B41" s="514">
        <v>-127153.91231800383</v>
      </c>
      <c r="C41" s="836">
        <v>0.12476276686558474</v>
      </c>
      <c r="D41" s="514">
        <v>-14104.37328289865</v>
      </c>
    </row>
    <row r="42" spans="1:6">
      <c r="A42" s="79" t="s">
        <v>986</v>
      </c>
      <c r="B42" s="514">
        <v>-6207.0014891499095</v>
      </c>
      <c r="C42" s="836">
        <v>1.3234479361336426</v>
      </c>
      <c r="D42" s="514">
        <v>-3535.5400836153685</v>
      </c>
    </row>
    <row r="43" spans="1:6">
      <c r="A43" s="79" t="s">
        <v>987</v>
      </c>
      <c r="B43" s="514">
        <v>-49035.447409914384</v>
      </c>
      <c r="C43" s="836">
        <v>1.2846323430365316</v>
      </c>
      <c r="D43" s="514">
        <v>-27572.279579268692</v>
      </c>
    </row>
    <row r="44" spans="1:6">
      <c r="A44" s="79" t="s">
        <v>988</v>
      </c>
      <c r="B44" s="514">
        <v>-8388.9201393589483</v>
      </c>
      <c r="C44" s="836">
        <v>24.111997066766985</v>
      </c>
      <c r="D44" s="514">
        <v>-8054.8598845311553</v>
      </c>
    </row>
    <row r="45" spans="1:6" ht="22.5">
      <c r="A45" s="79" t="s">
        <v>989</v>
      </c>
      <c r="B45" s="514">
        <v>-10940.013098413961</v>
      </c>
      <c r="C45" s="836">
        <v>-14.45662320993384</v>
      </c>
      <c r="D45" s="514">
        <v>-11752.996632822349</v>
      </c>
      <c r="E45" s="986"/>
      <c r="F45" s="986"/>
    </row>
    <row r="46" spans="1:6">
      <c r="A46" s="79" t="s">
        <v>990</v>
      </c>
      <c r="B46" s="514">
        <v>-8.5381578074192035</v>
      </c>
      <c r="C46" s="836">
        <v>-0.96236780683609335</v>
      </c>
      <c r="D46" s="514">
        <v>218.34624858982016</v>
      </c>
    </row>
    <row r="47" spans="1:6" ht="22.5">
      <c r="A47" s="79" t="s">
        <v>991</v>
      </c>
      <c r="B47" s="514">
        <v>-10948.551256221381</v>
      </c>
      <c r="C47" s="836">
        <v>-19.680374586759527</v>
      </c>
      <c r="D47" s="514">
        <v>-11534.650384232529</v>
      </c>
    </row>
    <row r="48" spans="1:6">
      <c r="A48" s="79" t="s">
        <v>992</v>
      </c>
      <c r="B48" s="514">
        <v>-47.948684053354569</v>
      </c>
      <c r="C48" s="836">
        <v>-0.4453553792640137</v>
      </c>
      <c r="D48" s="514">
        <v>38.500696794744179</v>
      </c>
    </row>
    <row r="49" spans="1:5" ht="21.75">
      <c r="A49" s="837" t="s">
        <v>999</v>
      </c>
      <c r="B49" s="838">
        <v>-10996.499940274734</v>
      </c>
      <c r="C49" s="839">
        <v>-23.008416901462507</v>
      </c>
      <c r="D49" s="838">
        <v>-11496.149687437784</v>
      </c>
    </row>
    <row r="50" spans="1:5">
      <c r="A50" s="33" t="s">
        <v>533</v>
      </c>
    </row>
    <row r="51" spans="1:5">
      <c r="A51" s="879"/>
    </row>
    <row r="52" spans="1:5">
      <c r="A52" s="880"/>
    </row>
    <row r="54" spans="1:5">
      <c r="A54" s="613" t="s">
        <v>81</v>
      </c>
    </row>
    <row r="56" spans="1:5">
      <c r="E56" s="61" t="s">
        <v>1071</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58"/>
  <sheetViews>
    <sheetView showGridLines="0" zoomScaleNormal="100" workbookViewId="0"/>
  </sheetViews>
  <sheetFormatPr defaultColWidth="9.140625" defaultRowHeight="14.25"/>
  <cols>
    <col min="1" max="1" width="57.140625" style="824" customWidth="1"/>
    <col min="2" max="2" width="13.140625" style="824" customWidth="1"/>
    <col min="3" max="3" width="13.42578125" style="824" customWidth="1"/>
    <col min="4" max="4" width="12.85546875" style="824" customWidth="1"/>
    <col min="5" max="5" width="12.7109375" style="824" bestFit="1" customWidth="1"/>
    <col min="6" max="6" width="15.7109375" style="824" bestFit="1" customWidth="1"/>
    <col min="7" max="16384" width="9.140625" style="824"/>
  </cols>
  <sheetData>
    <row r="1" spans="1:8">
      <c r="A1" s="840" t="s">
        <v>1016</v>
      </c>
      <c r="B1" s="841"/>
      <c r="C1" s="841"/>
      <c r="D1" s="842"/>
      <c r="E1" s="699" t="s">
        <v>1541</v>
      </c>
    </row>
    <row r="2" spans="1:8">
      <c r="A2" s="524" t="s">
        <v>1017</v>
      </c>
      <c r="B2" s="842"/>
      <c r="C2" s="842"/>
      <c r="D2" s="842"/>
      <c r="E2" s="529" t="s">
        <v>1542</v>
      </c>
    </row>
    <row r="3" spans="1:8">
      <c r="A3" s="842"/>
      <c r="B3" s="842"/>
      <c r="C3" s="13" t="s">
        <v>1528</v>
      </c>
      <c r="D3" s="842"/>
    </row>
    <row r="4" spans="1:8" ht="24">
      <c r="A4" s="825" t="s">
        <v>416</v>
      </c>
      <c r="B4" s="854" t="s">
        <v>955</v>
      </c>
      <c r="C4" s="854" t="s">
        <v>956</v>
      </c>
      <c r="D4" s="842"/>
      <c r="E4" s="1084"/>
      <c r="F4" s="1086"/>
      <c r="G4" s="1086"/>
      <c r="H4" s="1087"/>
    </row>
    <row r="5" spans="1:8" ht="15">
      <c r="A5" s="869" t="s">
        <v>1015</v>
      </c>
      <c r="B5" s="852">
        <v>14024.557498175063</v>
      </c>
      <c r="C5" s="853">
        <v>4.2421527282361461E-2</v>
      </c>
      <c r="D5" s="1090"/>
      <c r="E5" s="1084"/>
      <c r="F5" s="1085"/>
      <c r="G5" s="1085"/>
      <c r="H5" s="1086"/>
    </row>
    <row r="6" spans="1:8" ht="15">
      <c r="A6" s="79" t="s">
        <v>957</v>
      </c>
      <c r="B6" s="852">
        <v>0</v>
      </c>
      <c r="C6" s="853">
        <v>0</v>
      </c>
      <c r="D6" s="1090"/>
      <c r="E6" s="1084"/>
      <c r="F6" s="1085"/>
      <c r="G6" s="1085"/>
      <c r="H6" s="1086"/>
    </row>
    <row r="7" spans="1:8" ht="15">
      <c r="A7" s="79" t="s">
        <v>961</v>
      </c>
      <c r="B7" s="852">
        <v>0</v>
      </c>
      <c r="C7" s="853">
        <v>0</v>
      </c>
      <c r="D7" s="1090"/>
      <c r="E7" s="1084"/>
      <c r="F7" s="1085"/>
      <c r="G7" s="1085"/>
      <c r="H7" s="1086"/>
    </row>
    <row r="8" spans="1:8" ht="15">
      <c r="A8" s="79" t="s">
        <v>958</v>
      </c>
      <c r="B8" s="852">
        <v>264772.82726657373</v>
      </c>
      <c r="C8" s="853">
        <v>0.80088571186495561</v>
      </c>
      <c r="D8" s="1090"/>
      <c r="E8" s="43"/>
      <c r="F8" s="1085"/>
      <c r="G8" s="1085"/>
      <c r="H8" s="1087"/>
    </row>
    <row r="9" spans="1:8" ht="15">
      <c r="A9" s="79" t="s">
        <v>959</v>
      </c>
      <c r="B9" s="852">
        <v>162.10115601566127</v>
      </c>
      <c r="C9" s="853">
        <v>4.9032410564935948E-4</v>
      </c>
      <c r="D9" s="1090"/>
      <c r="E9" s="1084"/>
      <c r="F9" s="1085"/>
      <c r="G9" s="1085"/>
      <c r="H9" s="1086"/>
    </row>
    <row r="10" spans="1:8" ht="15">
      <c r="A10" s="79" t="s">
        <v>960</v>
      </c>
      <c r="B10" s="852">
        <v>20726.441790430687</v>
      </c>
      <c r="C10" s="853">
        <v>6.2693408757705446E-2</v>
      </c>
      <c r="D10" s="1090"/>
      <c r="E10" s="1084"/>
      <c r="F10" s="1085"/>
      <c r="G10" s="1085"/>
      <c r="H10" s="1086"/>
    </row>
    <row r="11" spans="1:8" ht="15">
      <c r="A11" s="79" t="s">
        <v>962</v>
      </c>
      <c r="B11" s="852">
        <v>0</v>
      </c>
      <c r="C11" s="853">
        <v>0</v>
      </c>
      <c r="D11" s="1090"/>
      <c r="E11" s="1084"/>
      <c r="F11" s="1085"/>
      <c r="G11" s="1085"/>
      <c r="H11" s="1086"/>
    </row>
    <row r="12" spans="1:8" ht="15">
      <c r="A12" s="851" t="s">
        <v>967</v>
      </c>
      <c r="B12" s="852">
        <v>15117.636884995687</v>
      </c>
      <c r="C12" s="853">
        <v>4.5727877378315074E-2</v>
      </c>
      <c r="D12" s="1090"/>
      <c r="E12" s="1084"/>
      <c r="F12" s="1085"/>
      <c r="G12" s="1085"/>
      <c r="H12" s="1086"/>
    </row>
    <row r="13" spans="1:8" ht="15">
      <c r="A13" s="79" t="s">
        <v>963</v>
      </c>
      <c r="B13" s="852">
        <v>15796.449043732166</v>
      </c>
      <c r="C13" s="853">
        <v>4.7781150611013165E-2</v>
      </c>
      <c r="D13" s="1090"/>
      <c r="E13" s="43"/>
      <c r="F13" s="1085"/>
      <c r="G13" s="1085"/>
      <c r="H13" s="1087"/>
    </row>
    <row r="14" spans="1:8" ht="21.75">
      <c r="A14" s="870" t="s">
        <v>1035</v>
      </c>
      <c r="B14" s="871">
        <v>330600.01363992295</v>
      </c>
      <c r="C14" s="872">
        <v>0.99999999999999989</v>
      </c>
      <c r="D14" s="1090"/>
      <c r="E14" s="1084"/>
      <c r="F14" s="1085"/>
      <c r="G14" s="1085"/>
      <c r="H14" s="1086"/>
    </row>
    <row r="15" spans="1:8">
      <c r="A15" s="33" t="s">
        <v>533</v>
      </c>
      <c r="B15" s="842"/>
      <c r="C15" s="842"/>
      <c r="D15" s="1090"/>
    </row>
    <row r="16" spans="1:8">
      <c r="A16" s="879"/>
      <c r="B16" s="842"/>
      <c r="C16" s="842"/>
      <c r="D16" s="842"/>
    </row>
    <row r="17" spans="1:5">
      <c r="A17" s="880"/>
      <c r="B17" s="842"/>
      <c r="C17" s="842"/>
      <c r="D17" s="842"/>
    </row>
    <row r="18" spans="1:5">
      <c r="A18" s="880"/>
      <c r="B18" s="842"/>
      <c r="C18" s="842"/>
      <c r="D18" s="842"/>
    </row>
    <row r="19" spans="1:5">
      <c r="A19" s="843" t="s">
        <v>1018</v>
      </c>
      <c r="B19" s="842"/>
      <c r="C19" s="842"/>
      <c r="E19" s="699" t="s">
        <v>1541</v>
      </c>
    </row>
    <row r="20" spans="1:5">
      <c r="A20" s="524" t="s">
        <v>1019</v>
      </c>
      <c r="B20" s="842"/>
      <c r="C20" s="842"/>
      <c r="E20" s="529" t="s">
        <v>1542</v>
      </c>
    </row>
    <row r="21" spans="1:5">
      <c r="A21" s="842"/>
      <c r="B21" s="13" t="s">
        <v>1528</v>
      </c>
      <c r="C21" s="842"/>
      <c r="D21" s="842"/>
    </row>
    <row r="22" spans="1:5" ht="24">
      <c r="A22" s="857" t="s">
        <v>972</v>
      </c>
      <c r="B22" s="858" t="s">
        <v>973</v>
      </c>
      <c r="C22" s="842"/>
      <c r="D22" s="842"/>
    </row>
    <row r="23" spans="1:5">
      <c r="A23" s="844" t="s">
        <v>964</v>
      </c>
      <c r="B23" s="845">
        <v>13066.38829915721</v>
      </c>
      <c r="C23" s="842"/>
      <c r="D23" s="842"/>
    </row>
    <row r="24" spans="1:5">
      <c r="A24" s="844" t="s">
        <v>965</v>
      </c>
      <c r="B24" s="845">
        <v>22203.948697325628</v>
      </c>
      <c r="C24" s="842"/>
      <c r="D24" s="842"/>
    </row>
    <row r="25" spans="1:5" ht="21.75">
      <c r="A25" s="855" t="s">
        <v>1038</v>
      </c>
      <c r="B25" s="847">
        <v>9137.5603981684253</v>
      </c>
      <c r="C25" s="842"/>
      <c r="D25" s="842"/>
    </row>
    <row r="26" spans="1:5">
      <c r="A26" s="844" t="s">
        <v>966</v>
      </c>
      <c r="B26" s="845">
        <v>4355.4627659433272</v>
      </c>
      <c r="C26" s="842"/>
      <c r="D26" s="842"/>
    </row>
    <row r="27" spans="1:5">
      <c r="A27" s="844" t="s">
        <v>976</v>
      </c>
      <c r="B27" s="845">
        <v>22203.948697325628</v>
      </c>
      <c r="C27" s="842"/>
      <c r="D27" s="842"/>
    </row>
    <row r="28" spans="1:5" ht="32.25">
      <c r="A28" s="855" t="s">
        <v>968</v>
      </c>
      <c r="B28" s="847">
        <v>17848.485931382307</v>
      </c>
      <c r="C28" s="842"/>
      <c r="D28" s="842"/>
    </row>
    <row r="29" spans="1:5" ht="22.5">
      <c r="A29" s="856" t="s">
        <v>969</v>
      </c>
      <c r="B29" s="845">
        <v>6131.7937487557238</v>
      </c>
      <c r="C29" s="842"/>
      <c r="D29" s="842"/>
    </row>
    <row r="30" spans="1:5">
      <c r="A30" s="844" t="s">
        <v>976</v>
      </c>
      <c r="B30" s="845">
        <v>22203.948697325628</v>
      </c>
      <c r="C30" s="842"/>
      <c r="D30" s="842"/>
    </row>
    <row r="31" spans="1:5" ht="32.25">
      <c r="A31" s="855" t="s">
        <v>970</v>
      </c>
      <c r="B31" s="847">
        <v>16072.154948569911</v>
      </c>
      <c r="C31" s="842"/>
      <c r="D31" s="842"/>
    </row>
    <row r="32" spans="1:5">
      <c r="A32" s="33" t="s">
        <v>533</v>
      </c>
      <c r="B32" s="842"/>
      <c r="C32" s="842"/>
      <c r="D32" s="842"/>
    </row>
    <row r="33" spans="1:4">
      <c r="A33" s="56" t="s">
        <v>1039</v>
      </c>
      <c r="B33" s="842"/>
      <c r="C33" s="842"/>
      <c r="D33" s="842"/>
    </row>
    <row r="34" spans="1:4">
      <c r="A34" s="879"/>
      <c r="B34" s="842"/>
      <c r="C34" s="842"/>
      <c r="D34" s="842"/>
    </row>
    <row r="35" spans="1:4">
      <c r="A35" s="880"/>
    </row>
    <row r="36" spans="1:4">
      <c r="A36" s="880"/>
    </row>
    <row r="37" spans="1:4">
      <c r="A37" s="843" t="s">
        <v>1020</v>
      </c>
      <c r="B37" s="842"/>
      <c r="C37" s="842"/>
      <c r="D37" s="842"/>
    </row>
    <row r="38" spans="1:4">
      <c r="A38" s="524" t="s">
        <v>1021</v>
      </c>
      <c r="B38" s="842"/>
      <c r="C38" s="842"/>
      <c r="D38" s="842"/>
    </row>
    <row r="39" spans="1:4">
      <c r="A39" s="842"/>
      <c r="C39" s="842"/>
      <c r="D39" s="13" t="s">
        <v>1528</v>
      </c>
    </row>
    <row r="40" spans="1:4" ht="78.75" customHeight="1">
      <c r="A40" s="866" t="s">
        <v>974</v>
      </c>
      <c r="B40" s="866" t="s">
        <v>949</v>
      </c>
      <c r="C40" s="1199" t="s">
        <v>346</v>
      </c>
      <c r="D40" s="1199"/>
    </row>
    <row r="41" spans="1:4" ht="22.5">
      <c r="A41" s="867"/>
      <c r="B41" s="881" t="s">
        <v>1551</v>
      </c>
      <c r="C41" s="868" t="s">
        <v>347</v>
      </c>
      <c r="D41" s="868" t="s">
        <v>348</v>
      </c>
    </row>
    <row r="42" spans="1:4">
      <c r="A42" s="844" t="s">
        <v>975</v>
      </c>
      <c r="B42" s="845">
        <v>1548.4789262724798</v>
      </c>
      <c r="C42" s="848">
        <v>0.30645825499786539</v>
      </c>
      <c r="D42" s="845">
        <v>363.22947773574896</v>
      </c>
    </row>
    <row r="43" spans="1:4">
      <c r="A43" s="844" t="s">
        <v>977</v>
      </c>
      <c r="B43" s="845">
        <v>393.19466321587362</v>
      </c>
      <c r="C43" s="848">
        <v>3.8435863260446679E-2</v>
      </c>
      <c r="D43" s="845">
        <v>14.553403676421711</v>
      </c>
    </row>
    <row r="44" spans="1:4">
      <c r="A44" s="844" t="s">
        <v>978</v>
      </c>
      <c r="B44" s="845">
        <v>256480.32417413231</v>
      </c>
      <c r="C44" s="848">
        <v>0.47173256484999015</v>
      </c>
      <c r="D44" s="845">
        <v>82209.311695533892</v>
      </c>
    </row>
    <row r="45" spans="1:4">
      <c r="A45" s="844" t="s">
        <v>979</v>
      </c>
      <c r="B45" s="845">
        <v>22032.731058464393</v>
      </c>
      <c r="C45" s="848">
        <v>6.1370399283521282E-2</v>
      </c>
      <c r="D45" s="845">
        <v>1273.9732550268757</v>
      </c>
    </row>
    <row r="46" spans="1:4">
      <c r="A46" s="844" t="s">
        <v>980</v>
      </c>
      <c r="B46" s="845">
        <v>46168.905796005041</v>
      </c>
      <c r="C46" s="848">
        <v>0.38559070461133205</v>
      </c>
      <c r="D46" s="845">
        <v>12848.167108633619</v>
      </c>
    </row>
    <row r="47" spans="1:4">
      <c r="A47" s="846" t="s">
        <v>1008</v>
      </c>
      <c r="B47" s="849">
        <v>326623.63461809012</v>
      </c>
      <c r="C47" s="850">
        <v>0.42063148317924903</v>
      </c>
      <c r="D47" s="849">
        <v>96709.234940606548</v>
      </c>
    </row>
    <row r="48" spans="1:4">
      <c r="A48" s="33" t="s">
        <v>533</v>
      </c>
    </row>
    <row r="49" spans="1:5">
      <c r="E49" s="824" t="s">
        <v>971</v>
      </c>
    </row>
    <row r="50" spans="1:5">
      <c r="A50" s="879"/>
    </row>
    <row r="51" spans="1:5">
      <c r="A51" s="880"/>
    </row>
    <row r="54" spans="1:5">
      <c r="A54" s="613" t="s">
        <v>81</v>
      </c>
    </row>
    <row r="58" spans="1:5">
      <c r="E58" s="61" t="s">
        <v>1072</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S115"/>
  <sheetViews>
    <sheetView showGridLines="0" zoomScaleNormal="100" workbookViewId="0"/>
  </sheetViews>
  <sheetFormatPr defaultRowHeight="15"/>
  <cols>
    <col min="1" max="1" width="29.140625" customWidth="1"/>
    <col min="2" max="2" width="23.28515625" style="261" bestFit="1" customWidth="1"/>
    <col min="3" max="4" width="10" customWidth="1"/>
    <col min="5" max="5" width="10.5703125" customWidth="1"/>
    <col min="6" max="9" width="10" customWidth="1"/>
    <col min="10" max="10" width="11" customWidth="1"/>
    <col min="11" max="14" width="10" customWidth="1"/>
    <col min="15" max="15" width="10.42578125" bestFit="1" customWidth="1"/>
    <col min="16" max="16" width="7.7109375" bestFit="1" customWidth="1"/>
    <col min="17" max="17" width="11.42578125" customWidth="1"/>
  </cols>
  <sheetData>
    <row r="1" spans="1:19" ht="18">
      <c r="A1" s="596" t="s">
        <v>87</v>
      </c>
      <c r="B1" s="596"/>
      <c r="C1" s="545"/>
      <c r="D1" s="545"/>
      <c r="E1" s="197"/>
      <c r="F1" s="197"/>
      <c r="G1" s="197"/>
      <c r="H1" s="197"/>
      <c r="I1" s="197"/>
      <c r="J1" s="197"/>
      <c r="K1" s="197"/>
      <c r="L1" s="197"/>
      <c r="M1" s="197"/>
      <c r="N1" s="197"/>
      <c r="O1" s="197"/>
      <c r="P1" s="197"/>
      <c r="Q1" s="197"/>
    </row>
    <row r="2" spans="1:19" ht="18">
      <c r="A2" s="597" t="s">
        <v>88</v>
      </c>
      <c r="B2" s="597"/>
      <c r="C2" s="545"/>
      <c r="D2" s="545"/>
      <c r="E2" s="197"/>
      <c r="F2" s="197"/>
      <c r="G2" s="197"/>
      <c r="H2" s="197"/>
      <c r="I2" s="197"/>
      <c r="J2" s="197"/>
      <c r="K2" s="197"/>
      <c r="L2" s="197"/>
      <c r="M2" s="197"/>
      <c r="N2" s="197"/>
      <c r="O2" s="197"/>
      <c r="P2" s="197"/>
      <c r="Q2" s="197"/>
    </row>
    <row r="3" spans="1:19" s="261" customFormat="1" ht="18">
      <c r="A3" s="546"/>
      <c r="B3" s="546"/>
      <c r="C3" s="545"/>
      <c r="D3" s="545"/>
      <c r="E3" s="197"/>
      <c r="F3" s="197"/>
      <c r="G3" s="197"/>
      <c r="H3" s="197"/>
      <c r="I3" s="197"/>
      <c r="J3" s="197"/>
      <c r="K3" s="197"/>
      <c r="L3" s="197"/>
      <c r="M3" s="197"/>
      <c r="N3" s="197"/>
      <c r="O3" s="197"/>
      <c r="P3" s="197"/>
      <c r="Q3" s="197"/>
    </row>
    <row r="4" spans="1:19" ht="12.6" customHeight="1">
      <c r="A4" s="148" t="s">
        <v>1614</v>
      </c>
      <c r="B4" s="148"/>
    </row>
    <row r="5" spans="1:19" ht="12.75" customHeight="1">
      <c r="A5" s="524" t="s">
        <v>1615</v>
      </c>
      <c r="B5" s="524"/>
      <c r="I5" s="52"/>
      <c r="K5" s="52"/>
    </row>
    <row r="6" spans="1:19" ht="12.75" customHeight="1">
      <c r="N6" s="991"/>
      <c r="O6" s="991"/>
      <c r="P6" s="991"/>
      <c r="Q6" s="24" t="s">
        <v>1553</v>
      </c>
    </row>
    <row r="7" spans="1:19" ht="24" customHeight="1">
      <c r="A7" s="965"/>
      <c r="B7" s="964"/>
      <c r="C7" s="1201" t="s">
        <v>522</v>
      </c>
      <c r="D7" s="1201"/>
      <c r="E7" s="1201"/>
      <c r="F7" s="1201"/>
      <c r="G7" s="1201"/>
      <c r="H7" s="1201" t="s">
        <v>523</v>
      </c>
      <c r="I7" s="1201"/>
      <c r="J7" s="1201"/>
      <c r="K7" s="1201"/>
      <c r="L7" s="1201"/>
      <c r="M7" s="1201" t="s">
        <v>524</v>
      </c>
      <c r="N7" s="1201"/>
      <c r="O7" s="1201"/>
      <c r="P7" s="1201"/>
      <c r="Q7" s="1201"/>
    </row>
    <row r="8" spans="1:19" ht="48" customHeight="1">
      <c r="A8" s="964" t="s">
        <v>1404</v>
      </c>
      <c r="B8" s="964" t="s">
        <v>1405</v>
      </c>
      <c r="C8" s="1202" t="s">
        <v>1566</v>
      </c>
      <c r="D8" s="1202"/>
      <c r="E8" s="1202"/>
      <c r="F8" s="1202" t="s">
        <v>525</v>
      </c>
      <c r="G8" s="1202"/>
      <c r="H8" s="1202" t="s">
        <v>1566</v>
      </c>
      <c r="I8" s="1202"/>
      <c r="J8" s="1202"/>
      <c r="K8" s="1202" t="s">
        <v>526</v>
      </c>
      <c r="L8" s="1202"/>
      <c r="M8" s="1202" t="s">
        <v>1566</v>
      </c>
      <c r="N8" s="1202"/>
      <c r="O8" s="1202"/>
      <c r="P8" s="1202" t="s">
        <v>526</v>
      </c>
      <c r="Q8" s="1202"/>
    </row>
    <row r="9" spans="1:19" ht="48">
      <c r="A9" s="965"/>
      <c r="B9" s="964"/>
      <c r="C9" s="803" t="s">
        <v>1616</v>
      </c>
      <c r="D9" s="803" t="s">
        <v>1617</v>
      </c>
      <c r="E9" s="383" t="s">
        <v>1618</v>
      </c>
      <c r="F9" s="803" t="s">
        <v>1616</v>
      </c>
      <c r="G9" s="803" t="s">
        <v>1617</v>
      </c>
      <c r="H9" s="803" t="s">
        <v>1616</v>
      </c>
      <c r="I9" s="803" t="s">
        <v>1617</v>
      </c>
      <c r="J9" s="1103" t="s">
        <v>1618</v>
      </c>
      <c r="K9" s="803" t="s">
        <v>1616</v>
      </c>
      <c r="L9" s="803" t="s">
        <v>1617</v>
      </c>
      <c r="M9" s="803" t="s">
        <v>1616</v>
      </c>
      <c r="N9" s="803" t="s">
        <v>1617</v>
      </c>
      <c r="O9" s="1103" t="s">
        <v>1618</v>
      </c>
      <c r="P9" s="803" t="s">
        <v>1616</v>
      </c>
      <c r="Q9" s="803" t="s">
        <v>1617</v>
      </c>
    </row>
    <row r="10" spans="1:19">
      <c r="A10" s="83" t="s">
        <v>1371</v>
      </c>
      <c r="B10" s="83" t="s">
        <v>1389</v>
      </c>
      <c r="C10" s="84">
        <v>40304.236280000005</v>
      </c>
      <c r="D10" s="84">
        <v>47313.85413</v>
      </c>
      <c r="E10" s="85">
        <v>117.39176448178563</v>
      </c>
      <c r="F10" s="86">
        <v>0.13519018708703751</v>
      </c>
      <c r="G10" s="87">
        <v>0.14097007678204262</v>
      </c>
      <c r="H10" s="84">
        <v>0</v>
      </c>
      <c r="I10" s="84">
        <v>0</v>
      </c>
      <c r="J10" s="85" t="s">
        <v>139</v>
      </c>
      <c r="K10" s="86">
        <v>0</v>
      </c>
      <c r="L10" s="87">
        <v>0</v>
      </c>
      <c r="M10" s="84">
        <v>40304.236280000005</v>
      </c>
      <c r="N10" s="84">
        <v>47313.85413</v>
      </c>
      <c r="O10" s="88">
        <v>117.39176448178563</v>
      </c>
      <c r="P10" s="89">
        <v>9.952339187425141E-2</v>
      </c>
      <c r="Q10" s="87">
        <v>0.11507418946866256</v>
      </c>
      <c r="R10" s="63"/>
    </row>
    <row r="11" spans="1:19">
      <c r="A11" s="83" t="s">
        <v>1372</v>
      </c>
      <c r="B11" s="83" t="s">
        <v>1390</v>
      </c>
      <c r="C11" s="84">
        <v>3147.6788400000005</v>
      </c>
      <c r="D11" s="84">
        <v>3771.1205</v>
      </c>
      <c r="E11" s="85">
        <v>119.80639359001439</v>
      </c>
      <c r="F11" s="86">
        <v>1.055807851842787E-2</v>
      </c>
      <c r="G11" s="87">
        <v>1.1235929860599901E-2</v>
      </c>
      <c r="H11" s="84">
        <v>10990.771379999998</v>
      </c>
      <c r="I11" s="84">
        <v>11007.90099</v>
      </c>
      <c r="J11" s="85">
        <v>100.15585448380058</v>
      </c>
      <c r="K11" s="86">
        <v>0.10286881280014665</v>
      </c>
      <c r="L11" s="87">
        <v>0.14574385491667191</v>
      </c>
      <c r="M11" s="84">
        <v>14138.450219999999</v>
      </c>
      <c r="N11" s="84">
        <v>14779.021490000001</v>
      </c>
      <c r="O11" s="88">
        <v>104.53070357806162</v>
      </c>
      <c r="P11" s="89">
        <v>3.4912124670078371E-2</v>
      </c>
      <c r="Q11" s="87">
        <v>3.5944734377987474E-2</v>
      </c>
      <c r="R11" s="63"/>
      <c r="S11" s="261"/>
    </row>
    <row r="12" spans="1:19">
      <c r="A12" s="83" t="s">
        <v>1373</v>
      </c>
      <c r="B12" s="83" t="s">
        <v>1391</v>
      </c>
      <c r="C12" s="84">
        <v>27480.416420465855</v>
      </c>
      <c r="D12" s="84">
        <v>29963.68691</v>
      </c>
      <c r="E12" s="85">
        <v>109.03650967852418</v>
      </c>
      <c r="F12" s="86">
        <v>9.2175983966132025E-2</v>
      </c>
      <c r="G12" s="87">
        <v>8.9275822526948004E-2</v>
      </c>
      <c r="H12" s="84">
        <v>25745.934539783659</v>
      </c>
      <c r="I12" s="84">
        <v>10138.376269999999</v>
      </c>
      <c r="J12" s="85">
        <v>39.37855219174029</v>
      </c>
      <c r="K12" s="86">
        <v>0.24097068613011541</v>
      </c>
      <c r="L12" s="87">
        <v>0.13423140719814097</v>
      </c>
      <c r="M12" s="84">
        <v>53226.350960249511</v>
      </c>
      <c r="N12" s="84">
        <v>40102.063179999997</v>
      </c>
      <c r="O12" s="88">
        <v>75.342499450974969</v>
      </c>
      <c r="P12" s="89">
        <v>0.1314320149339237</v>
      </c>
      <c r="Q12" s="87">
        <v>9.7534062724633844E-2</v>
      </c>
      <c r="R12" s="63"/>
      <c r="S12" s="261"/>
    </row>
    <row r="13" spans="1:19">
      <c r="A13" s="83" t="s">
        <v>1374</v>
      </c>
      <c r="B13" s="83" t="s">
        <v>1392</v>
      </c>
      <c r="C13" s="84">
        <v>83111.597209999993</v>
      </c>
      <c r="D13" s="84">
        <v>99640.663489999992</v>
      </c>
      <c r="E13" s="85">
        <v>119.88779765384081</v>
      </c>
      <c r="F13" s="86">
        <v>0.27877646155766339</v>
      </c>
      <c r="G13" s="87">
        <v>0.29687608927831327</v>
      </c>
      <c r="H13" s="84">
        <v>15288.079819999997</v>
      </c>
      <c r="I13" s="84">
        <v>8296.6343799999995</v>
      </c>
      <c r="J13" s="85">
        <v>54.26864902383798</v>
      </c>
      <c r="K13" s="87">
        <v>0.14308974017411319</v>
      </c>
      <c r="L13" s="87">
        <v>0.1098468707589086</v>
      </c>
      <c r="M13" s="84">
        <v>98399.677029999992</v>
      </c>
      <c r="N13" s="84">
        <v>107937.29787000001</v>
      </c>
      <c r="O13" s="88">
        <v>109.69273591933863</v>
      </c>
      <c r="P13" s="89">
        <v>0.24297866728753861</v>
      </c>
      <c r="Q13" s="87">
        <v>0.26251924080630479</v>
      </c>
      <c r="R13" s="63"/>
      <c r="S13" s="261"/>
    </row>
    <row r="14" spans="1:19">
      <c r="A14" s="83" t="s">
        <v>1375</v>
      </c>
      <c r="B14" s="83" t="s">
        <v>1393</v>
      </c>
      <c r="C14" s="84">
        <v>46041.24871</v>
      </c>
      <c r="D14" s="84">
        <v>51488.732539999997</v>
      </c>
      <c r="E14" s="85">
        <v>111.83174649391476</v>
      </c>
      <c r="F14" s="86">
        <v>0.15443351868980568</v>
      </c>
      <c r="G14" s="87">
        <v>0.15340899009475506</v>
      </c>
      <c r="H14" s="84">
        <v>0</v>
      </c>
      <c r="I14" s="84">
        <v>0</v>
      </c>
      <c r="J14" s="85" t="s">
        <v>139</v>
      </c>
      <c r="K14" s="86">
        <v>0</v>
      </c>
      <c r="L14" s="87">
        <v>0</v>
      </c>
      <c r="M14" s="84">
        <v>46041.24871</v>
      </c>
      <c r="N14" s="84">
        <v>51488.732539999997</v>
      </c>
      <c r="O14" s="88">
        <v>111.83174649391476</v>
      </c>
      <c r="P14" s="89">
        <v>0.11368981677042714</v>
      </c>
      <c r="Q14" s="87">
        <v>0.12522810227062875</v>
      </c>
      <c r="R14" s="63"/>
      <c r="S14" s="261"/>
    </row>
    <row r="15" spans="1:19">
      <c r="A15" s="83" t="s">
        <v>1376</v>
      </c>
      <c r="B15" s="83" t="s">
        <v>1394</v>
      </c>
      <c r="C15" s="84">
        <v>21539.962749999999</v>
      </c>
      <c r="D15" s="84">
        <v>21592.351070000001</v>
      </c>
      <c r="E15" s="85">
        <v>100.24321453387843</v>
      </c>
      <c r="F15" s="86">
        <v>7.2250261083977516E-2</v>
      </c>
      <c r="G15" s="87">
        <v>6.4333701919089895E-2</v>
      </c>
      <c r="H15" s="84">
        <v>8411.8443599999991</v>
      </c>
      <c r="I15" s="84">
        <v>9221.2084300000006</v>
      </c>
      <c r="J15" s="85">
        <v>109.6217195107495</v>
      </c>
      <c r="K15" s="86">
        <v>7.8731183904655958E-2</v>
      </c>
      <c r="L15" s="87">
        <v>0.12208816783501175</v>
      </c>
      <c r="M15" s="84">
        <v>29951.807109999998</v>
      </c>
      <c r="N15" s="84">
        <v>30813.559499999999</v>
      </c>
      <c r="O15" s="88">
        <v>102.87712987345023</v>
      </c>
      <c r="P15" s="89">
        <v>7.3960102249343976E-2</v>
      </c>
      <c r="Q15" s="87">
        <v>7.4943067930257984E-2</v>
      </c>
      <c r="R15" s="63"/>
      <c r="S15" s="261"/>
    </row>
    <row r="16" spans="1:19">
      <c r="A16" s="83" t="s">
        <v>1377</v>
      </c>
      <c r="B16" s="83" t="s">
        <v>1395</v>
      </c>
      <c r="C16" s="84">
        <v>6611.1784399999997</v>
      </c>
      <c r="D16" s="84">
        <v>7620.0920199999991</v>
      </c>
      <c r="E16" s="85">
        <v>115.26072226239894</v>
      </c>
      <c r="F16" s="86">
        <v>2.2175496490251041E-2</v>
      </c>
      <c r="G16" s="87">
        <v>2.270381428226359E-2</v>
      </c>
      <c r="H16" s="84">
        <v>9047.2913570907149</v>
      </c>
      <c r="I16" s="84">
        <v>8400.6780099999996</v>
      </c>
      <c r="J16" s="85">
        <v>92.852962046105219</v>
      </c>
      <c r="K16" s="86">
        <v>8.4678689855611347E-2</v>
      </c>
      <c r="L16" s="87">
        <v>0.11122440129170494</v>
      </c>
      <c r="M16" s="84">
        <v>15658.469797090715</v>
      </c>
      <c r="N16" s="84">
        <v>16020.77003</v>
      </c>
      <c r="O16" s="88">
        <v>102.31376525039886</v>
      </c>
      <c r="P16" s="89">
        <v>3.8665514338012637E-2</v>
      </c>
      <c r="Q16" s="87">
        <v>3.8964847818160418E-2</v>
      </c>
      <c r="R16" s="63"/>
      <c r="S16" s="261"/>
    </row>
    <row r="17" spans="1:19">
      <c r="A17" s="83" t="s">
        <v>1378</v>
      </c>
      <c r="B17" s="83" t="s">
        <v>1396</v>
      </c>
      <c r="C17" s="84">
        <v>0</v>
      </c>
      <c r="D17" s="84">
        <v>0</v>
      </c>
      <c r="E17" s="85" t="s">
        <v>139</v>
      </c>
      <c r="F17" s="86">
        <v>0</v>
      </c>
      <c r="G17" s="87">
        <v>0</v>
      </c>
      <c r="H17" s="84">
        <v>1522.724982414228</v>
      </c>
      <c r="I17" s="84">
        <v>2077.8246300000001</v>
      </c>
      <c r="J17" s="85">
        <v>136.4543600450871</v>
      </c>
      <c r="K17" s="86">
        <v>1.4252039801966642E-2</v>
      </c>
      <c r="L17" s="87">
        <v>2.7510255741953898E-2</v>
      </c>
      <c r="M17" s="84">
        <v>1522.724982414228</v>
      </c>
      <c r="N17" s="84">
        <v>2077.8246300000001</v>
      </c>
      <c r="O17" s="88">
        <v>136.4543600450871</v>
      </c>
      <c r="P17" s="89">
        <v>3.7600701347794844E-3</v>
      </c>
      <c r="Q17" s="87">
        <v>5.0535723532120057E-3</v>
      </c>
      <c r="R17" s="63"/>
      <c r="S17" s="261"/>
    </row>
    <row r="18" spans="1:19">
      <c r="A18" s="83" t="s">
        <v>1379</v>
      </c>
      <c r="B18" s="83" t="s">
        <v>1397</v>
      </c>
      <c r="C18" s="84">
        <v>7998.4843800000017</v>
      </c>
      <c r="D18" s="84">
        <v>9830.0071800000005</v>
      </c>
      <c r="E18" s="85">
        <v>122.89837315403996</v>
      </c>
      <c r="F18" s="86">
        <v>2.6828857200837834E-2</v>
      </c>
      <c r="G18" s="87">
        <v>2.9288184030097537E-2</v>
      </c>
      <c r="H18" s="84">
        <v>0</v>
      </c>
      <c r="I18" s="84">
        <v>0</v>
      </c>
      <c r="J18" s="85" t="s">
        <v>139</v>
      </c>
      <c r="K18" s="86">
        <v>0</v>
      </c>
      <c r="L18" s="87">
        <v>0</v>
      </c>
      <c r="M18" s="84">
        <v>7998.4843800000017</v>
      </c>
      <c r="N18" s="84">
        <v>9830.0071800000005</v>
      </c>
      <c r="O18" s="88">
        <v>122.89837315403996</v>
      </c>
      <c r="P18" s="89">
        <v>1.9750685506620867E-2</v>
      </c>
      <c r="Q18" s="87">
        <v>2.3908010233146343E-2</v>
      </c>
      <c r="R18" s="63"/>
      <c r="S18" s="261"/>
    </row>
    <row r="19" spans="1:19">
      <c r="A19" s="83" t="s">
        <v>1380</v>
      </c>
      <c r="B19" s="83" t="s">
        <v>1398</v>
      </c>
      <c r="C19" s="84">
        <v>625.17234999999994</v>
      </c>
      <c r="D19" s="84">
        <v>583.4700600000001</v>
      </c>
      <c r="E19" s="85">
        <v>93.329473064507766</v>
      </c>
      <c r="F19" s="86">
        <v>2.0969797410621692E-3</v>
      </c>
      <c r="G19" s="87">
        <v>1.7384299096037947E-3</v>
      </c>
      <c r="H19" s="84">
        <v>0</v>
      </c>
      <c r="I19" s="84">
        <v>0</v>
      </c>
      <c r="J19" s="85" t="s">
        <v>139</v>
      </c>
      <c r="K19" s="86">
        <v>0</v>
      </c>
      <c r="L19" s="87">
        <v>0</v>
      </c>
      <c r="M19" s="84">
        <v>625.17234999999994</v>
      </c>
      <c r="N19" s="84">
        <v>583.4700600000001</v>
      </c>
      <c r="O19" s="88">
        <v>93.329473064507766</v>
      </c>
      <c r="P19" s="89">
        <v>1.5437402744899909E-3</v>
      </c>
      <c r="Q19" s="87">
        <v>1.4190842295208285E-3</v>
      </c>
      <c r="R19" s="63"/>
      <c r="S19" s="261"/>
    </row>
    <row r="20" spans="1:19">
      <c r="A20" s="83" t="s">
        <v>1381</v>
      </c>
      <c r="B20" s="83" t="s">
        <v>1399</v>
      </c>
      <c r="C20" s="84">
        <v>1095.4454599999999</v>
      </c>
      <c r="D20" s="84">
        <v>1274.2588000000001</v>
      </c>
      <c r="E20" s="85">
        <v>116.32334484274554</v>
      </c>
      <c r="F20" s="86">
        <v>3.6743898495487344E-3</v>
      </c>
      <c r="G20" s="87">
        <v>3.7966123068865604E-3</v>
      </c>
      <c r="H20" s="84">
        <v>6836.3399800000007</v>
      </c>
      <c r="I20" s="84">
        <v>7417.2987999999996</v>
      </c>
      <c r="J20" s="85">
        <v>108.49809725232534</v>
      </c>
      <c r="K20" s="86">
        <v>6.398515202677052E-2</v>
      </c>
      <c r="L20" s="87">
        <v>9.8204527926155027E-2</v>
      </c>
      <c r="M20" s="84">
        <v>7931.7854400000006</v>
      </c>
      <c r="N20" s="84">
        <v>8691.5576000000001</v>
      </c>
      <c r="O20" s="88">
        <v>109.57882895026974</v>
      </c>
      <c r="P20" s="89">
        <v>1.9585985580362463E-2</v>
      </c>
      <c r="Q20" s="87">
        <v>2.1139134920019547E-2</v>
      </c>
      <c r="R20" s="63"/>
      <c r="S20" s="261"/>
    </row>
    <row r="21" spans="1:19">
      <c r="A21" s="83" t="s">
        <v>1382</v>
      </c>
      <c r="B21" s="83" t="s">
        <v>1400</v>
      </c>
      <c r="C21" s="84">
        <v>21489.670610000001</v>
      </c>
      <c r="D21" s="84">
        <v>21219.521350000003</v>
      </c>
      <c r="E21" s="85">
        <v>98.742887851085598</v>
      </c>
      <c r="F21" s="86">
        <v>7.2081569044550861E-2</v>
      </c>
      <c r="G21" s="87">
        <v>6.3222867994831289E-2</v>
      </c>
      <c r="H21" s="84">
        <v>1984.5335799999998</v>
      </c>
      <c r="I21" s="84">
        <v>2020.8112699999999</v>
      </c>
      <c r="J21" s="85">
        <v>101.82802097004577</v>
      </c>
      <c r="K21" s="85">
        <v>1.8574366282253143E-2</v>
      </c>
      <c r="L21" s="87">
        <v>2.6755402761744453E-2</v>
      </c>
      <c r="M21" s="84">
        <v>23474.204189999997</v>
      </c>
      <c r="N21" s="84">
        <v>23240.332620000001</v>
      </c>
      <c r="O21" s="88">
        <v>99.00370820622058</v>
      </c>
      <c r="P21" s="89">
        <v>5.7964934661145349E-2</v>
      </c>
      <c r="Q21" s="87">
        <v>5.6523876323423476E-2</v>
      </c>
      <c r="R21" s="63"/>
      <c r="S21" s="261"/>
    </row>
    <row r="22" spans="1:19">
      <c r="A22" s="83" t="s">
        <v>1383</v>
      </c>
      <c r="B22" s="83" t="s">
        <v>1401</v>
      </c>
      <c r="C22" s="84">
        <v>15568.495220000415</v>
      </c>
      <c r="D22" s="84">
        <v>17897.214059999998</v>
      </c>
      <c r="E22" s="85">
        <v>114.95789289261522</v>
      </c>
      <c r="F22" s="86">
        <v>5.2220510192371901E-2</v>
      </c>
      <c r="G22" s="87">
        <v>5.3324162375162069E-2</v>
      </c>
      <c r="H22" s="84">
        <v>6162.1462599999995</v>
      </c>
      <c r="I22" s="84">
        <v>5492.5399800000005</v>
      </c>
      <c r="J22" s="85">
        <v>89.133554256143228</v>
      </c>
      <c r="K22" s="85">
        <v>5.7674993697036013E-2</v>
      </c>
      <c r="L22" s="87">
        <v>7.272085302151142E-2</v>
      </c>
      <c r="M22" s="84">
        <v>21730.641480000413</v>
      </c>
      <c r="N22" s="84">
        <v>23389.75404</v>
      </c>
      <c r="O22" s="88">
        <v>107.63489914242308</v>
      </c>
      <c r="P22" s="89">
        <v>5.3659549151812973E-2</v>
      </c>
      <c r="Q22" s="87">
        <v>5.6887290995762632E-2</v>
      </c>
      <c r="R22" s="63"/>
      <c r="S22" s="261"/>
    </row>
    <row r="23" spans="1:19" ht="24">
      <c r="A23" s="83" t="s">
        <v>1384</v>
      </c>
      <c r="B23" s="83" t="s">
        <v>1402</v>
      </c>
      <c r="C23" s="84">
        <v>23116.308320000095</v>
      </c>
      <c r="D23" s="84">
        <v>23435.505010000001</v>
      </c>
      <c r="E23" s="85">
        <v>101.38082900427375</v>
      </c>
      <c r="F23" s="86">
        <v>7.7537706578333268E-2</v>
      </c>
      <c r="G23" s="87">
        <v>6.98253186394064E-2</v>
      </c>
      <c r="H23" s="84">
        <v>19058.392199999998</v>
      </c>
      <c r="I23" s="84">
        <v>9689.65985</v>
      </c>
      <c r="J23" s="85">
        <v>50.841958483780182</v>
      </c>
      <c r="K23" s="85">
        <v>0.1783782149323149</v>
      </c>
      <c r="L23" s="87">
        <v>0.12829043254051842</v>
      </c>
      <c r="M23" s="84">
        <v>42174.700520000093</v>
      </c>
      <c r="N23" s="84">
        <v>33125.164859999997</v>
      </c>
      <c r="O23" s="88">
        <v>78.542738778409046</v>
      </c>
      <c r="P23" s="89">
        <v>0.10414213577628331</v>
      </c>
      <c r="Q23" s="87">
        <v>8.0565229093509119E-2</v>
      </c>
      <c r="R23" s="63"/>
      <c r="S23" s="261"/>
    </row>
    <row r="24" spans="1:19" s="261" customFormat="1">
      <c r="A24" s="83" t="s">
        <v>1385</v>
      </c>
      <c r="B24" s="83" t="s">
        <v>1403</v>
      </c>
      <c r="C24" s="84">
        <v>0</v>
      </c>
      <c r="D24" s="84">
        <v>0</v>
      </c>
      <c r="E24" s="85" t="s">
        <v>139</v>
      </c>
      <c r="F24" s="86">
        <v>0</v>
      </c>
      <c r="G24" s="87">
        <v>0</v>
      </c>
      <c r="H24" s="84">
        <v>1794.5411666334865</v>
      </c>
      <c r="I24" s="84">
        <v>1766.15914</v>
      </c>
      <c r="J24" s="85">
        <v>98.418424321425263</v>
      </c>
      <c r="K24" s="85">
        <v>1.679612039501607E-2</v>
      </c>
      <c r="L24" s="87">
        <v>2.3383826007678691E-2</v>
      </c>
      <c r="M24" s="84">
        <v>1794.5411666334865</v>
      </c>
      <c r="N24" s="84">
        <v>1766.15914</v>
      </c>
      <c r="O24" s="88">
        <v>98.418424321425263</v>
      </c>
      <c r="P24" s="89">
        <v>4.4312667909295203E-3</v>
      </c>
      <c r="Q24" s="87">
        <v>4.2955564547700505E-3</v>
      </c>
      <c r="R24" s="63"/>
    </row>
    <row r="25" spans="1:19" ht="18.75" customHeight="1">
      <c r="A25" s="384" t="s">
        <v>527</v>
      </c>
      <c r="B25" s="384"/>
      <c r="C25" s="385">
        <v>298129.89499046642</v>
      </c>
      <c r="D25" s="385">
        <v>335630.47712</v>
      </c>
      <c r="E25" s="386">
        <v>112.57860508444909</v>
      </c>
      <c r="F25" s="387">
        <v>1</v>
      </c>
      <c r="G25" s="388">
        <v>1</v>
      </c>
      <c r="H25" s="389">
        <v>106842.5996259221</v>
      </c>
      <c r="I25" s="385">
        <v>75529.091749999992</v>
      </c>
      <c r="J25" s="386">
        <v>70.691926267652477</v>
      </c>
      <c r="K25" s="387">
        <v>1</v>
      </c>
      <c r="L25" s="388">
        <v>1</v>
      </c>
      <c r="M25" s="390">
        <v>404972.49461638852</v>
      </c>
      <c r="N25" s="391">
        <v>411159.56887000008</v>
      </c>
      <c r="O25" s="392">
        <v>101.52777641342587</v>
      </c>
      <c r="P25" s="393">
        <v>1</v>
      </c>
      <c r="Q25" s="388">
        <v>1</v>
      </c>
      <c r="S25" s="261" t="str">
        <f t="shared" ref="S25:S26" si="0">IF(A25=R25,"OK","")</f>
        <v/>
      </c>
    </row>
    <row r="26" spans="1:19" ht="12.75" customHeight="1">
      <c r="A26" s="33" t="s">
        <v>528</v>
      </c>
      <c r="B26" s="33"/>
      <c r="S26" s="261" t="str">
        <f t="shared" si="0"/>
        <v/>
      </c>
    </row>
    <row r="27" spans="1:19" ht="12.75" customHeight="1">
      <c r="N27" s="76"/>
    </row>
    <row r="28" spans="1:19" ht="12.75" customHeight="1">
      <c r="A28" s="1094" t="s">
        <v>1569</v>
      </c>
      <c r="B28" s="286"/>
    </row>
    <row r="29" spans="1:19" ht="12.75" customHeight="1">
      <c r="A29" s="1095" t="s">
        <v>1570</v>
      </c>
      <c r="B29" s="875"/>
    </row>
    <row r="30" spans="1:19">
      <c r="A30" s="547"/>
      <c r="B30" s="960"/>
    </row>
    <row r="31" spans="1:19" ht="12.75" customHeight="1">
      <c r="A31" s="613" t="s">
        <v>81</v>
      </c>
      <c r="B31" s="547"/>
    </row>
    <row r="32" spans="1:19" ht="12.75" customHeight="1">
      <c r="B32" s="876"/>
    </row>
    <row r="33" spans="1:2" ht="12.75" customHeight="1">
      <c r="A33" s="876"/>
      <c r="B33" s="876"/>
    </row>
    <row r="34" spans="1:2" ht="12.75" customHeight="1">
      <c r="A34" s="876"/>
      <c r="B34" s="876"/>
    </row>
    <row r="35" spans="1:2" ht="12.75" customHeight="1"/>
    <row r="36" spans="1:2" ht="12.75" customHeight="1">
      <c r="B36" s="613"/>
    </row>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row r="51" spans="17:17" ht="12.75" customHeight="1">
      <c r="Q51" s="24" t="s">
        <v>1073</v>
      </c>
    </row>
    <row r="103" spans="1:2">
      <c r="A103" s="643"/>
      <c r="B103" s="643"/>
    </row>
    <row r="105" spans="1:2">
      <c r="A105" s="644"/>
      <c r="B105" s="644"/>
    </row>
    <row r="107" spans="1:2">
      <c r="A107" s="644"/>
      <c r="B107" s="644"/>
    </row>
    <row r="109" spans="1:2">
      <c r="A109" s="644"/>
      <c r="B109" s="644"/>
    </row>
    <row r="111" spans="1:2">
      <c r="A111" s="644"/>
      <c r="B111" s="644"/>
    </row>
    <row r="113" spans="1:2">
      <c r="A113" s="644"/>
      <c r="B113" s="644"/>
    </row>
    <row r="115" spans="1:2">
      <c r="A115" s="644"/>
      <c r="B115" s="644"/>
    </row>
  </sheetData>
  <mergeCells count="9">
    <mergeCell ref="C7:G7"/>
    <mergeCell ref="H7:L7"/>
    <mergeCell ref="M7:Q7"/>
    <mergeCell ref="C8:E8"/>
    <mergeCell ref="F8:G8"/>
    <mergeCell ref="H8:J8"/>
    <mergeCell ref="K8:L8"/>
    <mergeCell ref="M8:O8"/>
    <mergeCell ref="P8:Q8"/>
  </mergeCells>
  <hyperlinks>
    <hyperlink ref="A31"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1023</v>
      </c>
    </row>
    <row r="2" spans="1:1">
      <c r="A2" s="1"/>
    </row>
    <row r="3" spans="1:1">
      <c r="A3" s="662" t="s">
        <v>621</v>
      </c>
    </row>
    <row r="4" spans="1:1">
      <c r="A4" s="630"/>
    </row>
    <row r="5" spans="1:1">
      <c r="A5" s="812" t="s">
        <v>761</v>
      </c>
    </row>
    <row r="6" spans="1:1">
      <c r="A6" s="813" t="s">
        <v>938</v>
      </c>
    </row>
    <row r="7" spans="1:1">
      <c r="A7" s="812" t="s">
        <v>639</v>
      </c>
    </row>
    <row r="8" spans="1:1">
      <c r="A8" s="813" t="s">
        <v>640</v>
      </c>
    </row>
    <row r="9" spans="1:1">
      <c r="A9" s="812" t="s">
        <v>728</v>
      </c>
    </row>
    <row r="10" spans="1:1">
      <c r="A10" s="813" t="s">
        <v>729</v>
      </c>
    </row>
    <row r="11" spans="1:1">
      <c r="A11" s="812" t="s">
        <v>641</v>
      </c>
    </row>
    <row r="12" spans="1:1" s="261" customFormat="1">
      <c r="A12" s="813" t="s">
        <v>771</v>
      </c>
    </row>
    <row r="13" spans="1:1">
      <c r="A13" s="812" t="s">
        <v>732</v>
      </c>
    </row>
    <row r="14" spans="1:1">
      <c r="A14" s="813" t="s">
        <v>939</v>
      </c>
    </row>
    <row r="15" spans="1:1">
      <c r="A15" s="812" t="s">
        <v>643</v>
      </c>
    </row>
    <row r="16" spans="1:1">
      <c r="A16" s="813" t="s">
        <v>940</v>
      </c>
    </row>
    <row r="17" spans="1:2">
      <c r="A17" s="812" t="s">
        <v>644</v>
      </c>
    </row>
    <row r="18" spans="1:2">
      <c r="A18" s="813" t="s">
        <v>645</v>
      </c>
      <c r="B18" s="150"/>
    </row>
    <row r="19" spans="1:2">
      <c r="A19" s="812" t="s">
        <v>646</v>
      </c>
      <c r="B19" s="551"/>
    </row>
    <row r="20" spans="1:2">
      <c r="A20" s="813" t="s">
        <v>647</v>
      </c>
      <c r="B20" s="338"/>
    </row>
    <row r="21" spans="1:2">
      <c r="A21" s="812" t="s">
        <v>648</v>
      </c>
      <c r="B21" s="150"/>
    </row>
    <row r="22" spans="1:2">
      <c r="A22" s="813" t="s">
        <v>923</v>
      </c>
      <c r="B22" s="551"/>
    </row>
    <row r="23" spans="1:2">
      <c r="A23" s="812" t="s">
        <v>649</v>
      </c>
      <c r="B23" s="150"/>
    </row>
    <row r="24" spans="1:2">
      <c r="A24" s="813" t="s">
        <v>924</v>
      </c>
      <c r="B24" s="551"/>
    </row>
    <row r="25" spans="1:2">
      <c r="A25" s="812" t="s">
        <v>780</v>
      </c>
      <c r="B25" s="306"/>
    </row>
    <row r="26" spans="1:2">
      <c r="A26" s="813" t="s">
        <v>941</v>
      </c>
      <c r="B26" s="556"/>
    </row>
    <row r="27" spans="1:2">
      <c r="A27" s="812" t="s">
        <v>652</v>
      </c>
      <c r="B27" s="136"/>
    </row>
    <row r="28" spans="1:2">
      <c r="A28" s="813" t="s">
        <v>651</v>
      </c>
      <c r="B28" s="527"/>
    </row>
    <row r="29" spans="1:2">
      <c r="A29" s="812" t="s">
        <v>730</v>
      </c>
      <c r="B29" s="151"/>
    </row>
    <row r="30" spans="1:2">
      <c r="A30" s="813" t="s">
        <v>942</v>
      </c>
      <c r="B30" s="554"/>
    </row>
    <row r="31" spans="1:2">
      <c r="A31" s="812" t="s">
        <v>654</v>
      </c>
      <c r="B31" s="150"/>
    </row>
    <row r="32" spans="1:2">
      <c r="A32" s="813" t="s">
        <v>927</v>
      </c>
      <c r="B32" s="551"/>
    </row>
    <row r="33" spans="1:2">
      <c r="A33" s="812" t="s">
        <v>655</v>
      </c>
      <c r="B33" s="136"/>
    </row>
    <row r="34" spans="1:2">
      <c r="A34" s="813" t="s">
        <v>928</v>
      </c>
      <c r="B34" s="527"/>
    </row>
    <row r="35" spans="1:2">
      <c r="A35" s="812" t="s">
        <v>731</v>
      </c>
      <c r="B35" s="136"/>
    </row>
    <row r="36" spans="1:2">
      <c r="A36" s="813" t="s">
        <v>943</v>
      </c>
      <c r="B36" s="527"/>
    </row>
    <row r="37" spans="1:2">
      <c r="A37" s="812" t="s">
        <v>656</v>
      </c>
      <c r="B37" s="150"/>
    </row>
    <row r="38" spans="1:2">
      <c r="A38" s="813" t="s">
        <v>929</v>
      </c>
      <c r="B38" s="553"/>
    </row>
    <row r="39" spans="1:2">
      <c r="A39" s="812" t="s">
        <v>1084</v>
      </c>
      <c r="B39" s="152"/>
    </row>
    <row r="40" spans="1:2">
      <c r="A40" s="813" t="s">
        <v>1085</v>
      </c>
      <c r="B40" s="553"/>
    </row>
    <row r="41" spans="1:2">
      <c r="A41" s="812" t="s">
        <v>1086</v>
      </c>
      <c r="B41" s="151"/>
    </row>
    <row r="42" spans="1:2">
      <c r="A42" s="813" t="s">
        <v>1087</v>
      </c>
      <c r="B42" s="527"/>
    </row>
    <row r="43" spans="1:2">
      <c r="A43" s="812" t="s">
        <v>1088</v>
      </c>
      <c r="B43" s="151"/>
    </row>
    <row r="44" spans="1:2">
      <c r="A44" s="813" t="s">
        <v>1089</v>
      </c>
      <c r="B44" s="527"/>
    </row>
    <row r="45" spans="1:2" s="261" customFormat="1">
      <c r="A45" s="812" t="s">
        <v>1090</v>
      </c>
      <c r="B45" s="527"/>
    </row>
    <row r="46" spans="1:2" s="261" customFormat="1">
      <c r="A46" s="813" t="s">
        <v>930</v>
      </c>
      <c r="B46" s="527"/>
    </row>
    <row r="47" spans="1:2" s="261" customFormat="1">
      <c r="A47" s="812" t="s">
        <v>1064</v>
      </c>
      <c r="B47" s="527"/>
    </row>
    <row r="48" spans="1:2" s="261" customFormat="1">
      <c r="A48" s="813" t="s">
        <v>1065</v>
      </c>
      <c r="B48" s="527"/>
    </row>
    <row r="49" spans="1:5" s="261" customFormat="1">
      <c r="A49" s="812" t="s">
        <v>1067</v>
      </c>
      <c r="B49" s="527"/>
    </row>
    <row r="50" spans="1:5" s="261" customFormat="1">
      <c r="A50" s="813" t="s">
        <v>1068</v>
      </c>
      <c r="B50" s="527"/>
    </row>
    <row r="51" spans="1:5" s="261" customFormat="1">
      <c r="A51" s="812" t="s">
        <v>1091</v>
      </c>
      <c r="B51" s="527"/>
    </row>
    <row r="52" spans="1:5" s="261" customFormat="1">
      <c r="A52" s="813" t="s">
        <v>1092</v>
      </c>
      <c r="B52" s="527"/>
    </row>
    <row r="53" spans="1:5">
      <c r="A53" s="632"/>
      <c r="B53" s="551"/>
    </row>
    <row r="54" spans="1:5">
      <c r="A54" s="640" t="s">
        <v>622</v>
      </c>
      <c r="B54" s="136"/>
    </row>
    <row r="55" spans="1:5">
      <c r="A55" s="631"/>
      <c r="B55" s="527"/>
    </row>
    <row r="56" spans="1:5">
      <c r="A56" s="814" t="s">
        <v>83</v>
      </c>
      <c r="B56" s="153"/>
    </row>
    <row r="57" spans="1:5">
      <c r="A57" s="815" t="s">
        <v>84</v>
      </c>
      <c r="B57" s="527"/>
    </row>
    <row r="58" spans="1:5" ht="15" customHeight="1">
      <c r="A58" s="859" t="s">
        <v>657</v>
      </c>
      <c r="C58" s="738"/>
      <c r="D58" s="58"/>
      <c r="E58" s="58"/>
    </row>
    <row r="59" spans="1:5">
      <c r="A59" s="815" t="s">
        <v>733</v>
      </c>
      <c r="C59" s="739"/>
    </row>
    <row r="60" spans="1:5">
      <c r="A60" s="859" t="s">
        <v>659</v>
      </c>
      <c r="C60" s="739"/>
    </row>
    <row r="61" spans="1:5">
      <c r="A61" s="815" t="s">
        <v>734</v>
      </c>
      <c r="C61" s="739"/>
    </row>
    <row r="62" spans="1:5">
      <c r="A62" s="859" t="s">
        <v>85</v>
      </c>
    </row>
    <row r="63" spans="1:5">
      <c r="A63" s="815" t="s">
        <v>86</v>
      </c>
    </row>
    <row r="64" spans="1:5">
      <c r="A64" s="859" t="s">
        <v>661</v>
      </c>
    </row>
    <row r="65" spans="1:1">
      <c r="A65" s="815" t="s">
        <v>735</v>
      </c>
    </row>
    <row r="66" spans="1:1">
      <c r="A66" s="859" t="s">
        <v>663</v>
      </c>
    </row>
    <row r="67" spans="1:1">
      <c r="A67" s="815" t="s">
        <v>736</v>
      </c>
    </row>
    <row r="68" spans="1:1" s="261" customFormat="1">
      <c r="A68" s="859" t="s">
        <v>947</v>
      </c>
    </row>
    <row r="69" spans="1:1" s="261" customFormat="1">
      <c r="A69" s="815" t="s">
        <v>948</v>
      </c>
    </row>
    <row r="70" spans="1:1" s="261" customFormat="1">
      <c r="A70" s="859" t="s">
        <v>1013</v>
      </c>
    </row>
    <row r="71" spans="1:1" s="261" customFormat="1">
      <c r="A71" s="815" t="s">
        <v>1014</v>
      </c>
    </row>
    <row r="72" spans="1:1" s="261" customFormat="1">
      <c r="A72" s="859" t="s">
        <v>1016</v>
      </c>
    </row>
    <row r="73" spans="1:1" s="261" customFormat="1">
      <c r="A73" s="815" t="s">
        <v>1017</v>
      </c>
    </row>
    <row r="74" spans="1:1" s="261" customFormat="1">
      <c r="A74" s="859" t="s">
        <v>1018</v>
      </c>
    </row>
    <row r="75" spans="1:1" s="261" customFormat="1">
      <c r="A75" s="815" t="s">
        <v>1019</v>
      </c>
    </row>
    <row r="76" spans="1:1" s="261" customFormat="1">
      <c r="A76" s="859" t="s">
        <v>1020</v>
      </c>
    </row>
    <row r="77" spans="1:1" s="261" customFormat="1">
      <c r="A77" s="815" t="s">
        <v>1021</v>
      </c>
    </row>
    <row r="78" spans="1:1">
      <c r="A78" s="631"/>
    </row>
    <row r="79" spans="1:1">
      <c r="A79" s="641" t="s">
        <v>623</v>
      </c>
    </row>
    <row r="80" spans="1:1">
      <c r="A80" s="633"/>
    </row>
    <row r="81" spans="1:1">
      <c r="A81" s="861" t="s">
        <v>737</v>
      </c>
    </row>
    <row r="82" spans="1:1">
      <c r="A82" s="862" t="s">
        <v>738</v>
      </c>
    </row>
    <row r="83" spans="1:1">
      <c r="A83" s="861" t="s">
        <v>739</v>
      </c>
    </row>
    <row r="84" spans="1:1">
      <c r="A84" s="862" t="s">
        <v>740</v>
      </c>
    </row>
    <row r="85" spans="1:1">
      <c r="A85" s="634"/>
    </row>
    <row r="86" spans="1:1">
      <c r="A86" s="642" t="s">
        <v>624</v>
      </c>
    </row>
    <row r="87" spans="1:1">
      <c r="A87" s="635"/>
    </row>
    <row r="88" spans="1:1">
      <c r="A88" s="817" t="s">
        <v>665</v>
      </c>
    </row>
    <row r="89" spans="1:1">
      <c r="A89" s="860" t="s">
        <v>666</v>
      </c>
    </row>
    <row r="90" spans="1:1" s="261" customFormat="1">
      <c r="A90" s="817" t="s">
        <v>667</v>
      </c>
    </row>
    <row r="91" spans="1:1" s="261" customFormat="1">
      <c r="A91" s="860" t="s">
        <v>668</v>
      </c>
    </row>
    <row r="92" spans="1:1">
      <c r="A92" s="817" t="s">
        <v>896</v>
      </c>
    </row>
    <row r="93" spans="1:1">
      <c r="A93" s="860" t="s">
        <v>897</v>
      </c>
    </row>
    <row r="94" spans="1:1">
      <c r="A94" s="817" t="s">
        <v>906</v>
      </c>
    </row>
    <row r="95" spans="1:1">
      <c r="A95" s="860" t="s">
        <v>907</v>
      </c>
    </row>
    <row r="96" spans="1:1">
      <c r="A96" s="817" t="s">
        <v>908</v>
      </c>
    </row>
    <row r="97" spans="1:5">
      <c r="A97" s="860" t="s">
        <v>909</v>
      </c>
    </row>
    <row r="98" spans="1:5">
      <c r="A98" s="817" t="s">
        <v>910</v>
      </c>
    </row>
    <row r="99" spans="1:5">
      <c r="A99" s="860" t="s">
        <v>911</v>
      </c>
    </row>
    <row r="100" spans="1:5">
      <c r="A100" s="817" t="s">
        <v>912</v>
      </c>
    </row>
    <row r="101" spans="1:5">
      <c r="A101" s="860" t="s">
        <v>913</v>
      </c>
    </row>
    <row r="102" spans="1:5" s="261" customFormat="1">
      <c r="A102" s="817" t="s">
        <v>1050</v>
      </c>
    </row>
    <row r="103" spans="1:5" s="261" customFormat="1">
      <c r="A103" s="860" t="s">
        <v>1051</v>
      </c>
    </row>
    <row r="104" spans="1:5">
      <c r="A104" s="636"/>
    </row>
    <row r="105" spans="1:5" s="261" customFormat="1">
      <c r="A105" s="740" t="s">
        <v>744</v>
      </c>
    </row>
    <row r="106" spans="1:5" s="261" customFormat="1">
      <c r="A106" s="636"/>
    </row>
    <row r="107" spans="1:5" s="261" customFormat="1">
      <c r="A107" s="863" t="s">
        <v>672</v>
      </c>
      <c r="E107" s="148"/>
    </row>
    <row r="108" spans="1:5" s="261" customFormat="1">
      <c r="A108" s="860" t="s">
        <v>673</v>
      </c>
      <c r="E108" s="148"/>
    </row>
    <row r="109" spans="1:5" s="261" customFormat="1">
      <c r="A109" s="863" t="s">
        <v>674</v>
      </c>
      <c r="E109" s="148"/>
    </row>
    <row r="110" spans="1:5" s="261" customFormat="1">
      <c r="A110" s="860" t="s">
        <v>675</v>
      </c>
      <c r="E110" s="148"/>
    </row>
    <row r="111" spans="1:5" s="261" customFormat="1">
      <c r="A111" s="863" t="s">
        <v>676</v>
      </c>
      <c r="E111" s="148"/>
    </row>
    <row r="112" spans="1:5" s="261" customFormat="1">
      <c r="A112" s="860" t="s">
        <v>677</v>
      </c>
      <c r="E112" s="717"/>
    </row>
    <row r="113" spans="1:5" s="261" customFormat="1">
      <c r="A113" s="863" t="s">
        <v>871</v>
      </c>
      <c r="E113" s="717"/>
    </row>
    <row r="114" spans="1:5" s="261" customFormat="1">
      <c r="A114" s="860" t="s">
        <v>872</v>
      </c>
      <c r="E114" s="717"/>
    </row>
    <row r="115" spans="1:5" s="261" customFormat="1">
      <c r="A115" s="636"/>
      <c r="E115" s="717"/>
    </row>
    <row r="116" spans="1:5">
      <c r="A116" s="661" t="s">
        <v>741</v>
      </c>
      <c r="E116" s="148"/>
    </row>
    <row r="117" spans="1:5">
      <c r="A117" s="633"/>
      <c r="E117" s="717"/>
    </row>
    <row r="118" spans="1:5">
      <c r="A118" s="864" t="s">
        <v>745</v>
      </c>
    </row>
    <row r="119" spans="1:5">
      <c r="A119" s="860" t="s">
        <v>746</v>
      </c>
    </row>
    <row r="120" spans="1:5">
      <c r="A120" s="864" t="s">
        <v>747</v>
      </c>
    </row>
    <row r="121" spans="1:5">
      <c r="A121" s="860" t="s">
        <v>748</v>
      </c>
      <c r="C121" s="645"/>
    </row>
    <row r="122" spans="1:5">
      <c r="A122" s="864" t="s">
        <v>711</v>
      </c>
    </row>
    <row r="123" spans="1:5">
      <c r="A123" s="860" t="s">
        <v>712</v>
      </c>
    </row>
    <row r="124" spans="1:5">
      <c r="A124" s="864" t="s">
        <v>749</v>
      </c>
    </row>
    <row r="125" spans="1:5">
      <c r="A125" s="860" t="s">
        <v>750</v>
      </c>
    </row>
    <row r="126" spans="1:5">
      <c r="A126" s="864" t="s">
        <v>751</v>
      </c>
    </row>
    <row r="127" spans="1:5">
      <c r="A127" s="860" t="s">
        <v>752</v>
      </c>
    </row>
    <row r="128" spans="1:5">
      <c r="A128" s="864" t="s">
        <v>753</v>
      </c>
    </row>
    <row r="129" spans="1:1">
      <c r="A129" s="860" t="s">
        <v>821</v>
      </c>
    </row>
    <row r="130" spans="1:1">
      <c r="A130" s="864" t="s">
        <v>718</v>
      </c>
    </row>
    <row r="131" spans="1:1">
      <c r="A131" s="860" t="s">
        <v>817</v>
      </c>
    </row>
    <row r="132" spans="1:1">
      <c r="A132" s="864" t="s">
        <v>719</v>
      </c>
    </row>
    <row r="133" spans="1:1">
      <c r="A133" s="860" t="s">
        <v>819</v>
      </c>
    </row>
    <row r="134" spans="1:1">
      <c r="A134" s="864" t="s">
        <v>720</v>
      </c>
    </row>
    <row r="135" spans="1:1">
      <c r="A135" s="860" t="s">
        <v>754</v>
      </c>
    </row>
    <row r="136" spans="1:1">
      <c r="A136" s="864" t="s">
        <v>755</v>
      </c>
    </row>
    <row r="137" spans="1:1">
      <c r="A137" s="860" t="s">
        <v>756</v>
      </c>
    </row>
    <row r="138" spans="1:1">
      <c r="A138" s="864" t="s">
        <v>757</v>
      </c>
    </row>
    <row r="139" spans="1:1">
      <c r="A139" s="860" t="s">
        <v>758</v>
      </c>
    </row>
    <row r="140" spans="1:1">
      <c r="A140" s="864" t="s">
        <v>759</v>
      </c>
    </row>
    <row r="141" spans="1:1">
      <c r="A141" s="860" t="s">
        <v>760</v>
      </c>
    </row>
    <row r="142" spans="1:1">
      <c r="A142" s="646"/>
    </row>
    <row r="143" spans="1:1">
      <c r="A143" s="647" t="s">
        <v>742</v>
      </c>
    </row>
    <row r="144" spans="1:1">
      <c r="A144" s="636"/>
    </row>
    <row r="145" spans="1:1">
      <c r="A145" s="865" t="s">
        <v>686</v>
      </c>
    </row>
    <row r="146" spans="1:1">
      <c r="A146" s="860" t="s">
        <v>687</v>
      </c>
    </row>
    <row r="147" spans="1:1">
      <c r="A147" s="865" t="s">
        <v>688</v>
      </c>
    </row>
    <row r="148" spans="1:1">
      <c r="A148" s="860" t="s">
        <v>689</v>
      </c>
    </row>
    <row r="149" spans="1:1">
      <c r="A149" s="865" t="s">
        <v>690</v>
      </c>
    </row>
    <row r="150" spans="1:1">
      <c r="A150" s="860" t="s">
        <v>691</v>
      </c>
    </row>
    <row r="151" spans="1:1">
      <c r="A151" s="865" t="s">
        <v>692</v>
      </c>
    </row>
    <row r="152" spans="1:1">
      <c r="A152" s="860" t="s">
        <v>1022</v>
      </c>
    </row>
    <row r="153" spans="1:1">
      <c r="A153" s="865" t="s">
        <v>693</v>
      </c>
    </row>
    <row r="154" spans="1:1">
      <c r="A154" s="860" t="s">
        <v>694</v>
      </c>
    </row>
    <row r="155" spans="1:1">
      <c r="A155" s="865" t="s">
        <v>695</v>
      </c>
    </row>
    <row r="156" spans="1:1">
      <c r="A156" s="860" t="s">
        <v>696</v>
      </c>
    </row>
    <row r="157" spans="1:1">
      <c r="A157" s="865" t="s">
        <v>697</v>
      </c>
    </row>
    <row r="158" spans="1:1">
      <c r="A158" s="860" t="s">
        <v>698</v>
      </c>
    </row>
    <row r="159" spans="1:1" s="261" customFormat="1">
      <c r="A159" s="865" t="s">
        <v>831</v>
      </c>
    </row>
    <row r="160" spans="1:1" s="261" customFormat="1">
      <c r="A160" s="860" t="s">
        <v>832</v>
      </c>
    </row>
    <row r="161" spans="1:8">
      <c r="A161" s="648"/>
    </row>
    <row r="162" spans="1:8">
      <c r="A162" s="629" t="s">
        <v>743</v>
      </c>
    </row>
    <row r="163" spans="1:8">
      <c r="A163" s="188"/>
      <c r="B163" s="188"/>
      <c r="C163" s="188"/>
      <c r="D163" s="188"/>
      <c r="E163" s="188"/>
    </row>
    <row r="164" spans="1:8">
      <c r="A164" s="62" t="s">
        <v>701</v>
      </c>
    </row>
    <row r="165" spans="1:8">
      <c r="A165" s="860" t="s">
        <v>702</v>
      </c>
    </row>
    <row r="166" spans="1:8">
      <c r="A166" s="62" t="s">
        <v>703</v>
      </c>
    </row>
    <row r="167" spans="1:8">
      <c r="A167" s="860" t="s">
        <v>704</v>
      </c>
      <c r="H167" s="234"/>
    </row>
    <row r="168" spans="1:8">
      <c r="A168" s="62" t="s">
        <v>705</v>
      </c>
    </row>
    <row r="169" spans="1:8">
      <c r="A169" s="860" t="s">
        <v>706</v>
      </c>
      <c r="F169" s="62"/>
    </row>
    <row r="170" spans="1:8">
      <c r="A170" s="62" t="s">
        <v>707</v>
      </c>
    </row>
    <row r="171" spans="1:8">
      <c r="A171" s="860" t="s">
        <v>708</v>
      </c>
    </row>
    <row r="172" spans="1:8">
      <c r="A172" s="62" t="s">
        <v>709</v>
      </c>
    </row>
    <row r="173" spans="1:8" s="261" customFormat="1">
      <c r="A173" s="860" t="s">
        <v>710</v>
      </c>
    </row>
    <row r="174" spans="1:8">
      <c r="A174" s="62" t="s">
        <v>836</v>
      </c>
    </row>
    <row r="175" spans="1:8" s="261" customFormat="1">
      <c r="A175" s="860" t="s">
        <v>837</v>
      </c>
    </row>
    <row r="176" spans="1:8" s="261" customFormat="1">
      <c r="A176" s="637"/>
    </row>
    <row r="177" spans="1:1">
      <c r="A177" s="638"/>
    </row>
    <row r="178" spans="1:1">
      <c r="A178" s="25" t="s">
        <v>4</v>
      </c>
    </row>
    <row r="179" spans="1:1">
      <c r="A179" s="639" t="s">
        <v>5</v>
      </c>
    </row>
    <row r="180" spans="1:1">
      <c r="A180" s="637"/>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1.19'!A1" display="Tablica 1.18: Članstvo ZDMF-ova"/>
    <hyperlink ref="A40" location="'12 Tablice 1.18, 1.19'!A2" display="Table 1.18: CVPFs' Membership"/>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1.19'!A32" display="Tablica 1.19: Struktura članova ZDMF- ova prema dobi i spolu "/>
    <hyperlink ref="A42" location="'12 Tablice 1.18, 1.19'!A33" display="Table 1.19: Closed voluntary pension funds members age and gender structure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7" t="s">
        <v>1619</v>
      </c>
      <c r="F1" s="197"/>
    </row>
    <row r="2" spans="1:8">
      <c r="A2" s="544" t="s">
        <v>1620</v>
      </c>
    </row>
    <row r="3" spans="1:8" ht="12.75" customHeight="1"/>
    <row r="4" spans="1:8" ht="12.75" customHeight="1">
      <c r="B4" s="802"/>
      <c r="C4" s="801"/>
      <c r="D4" s="801"/>
      <c r="E4" s="801"/>
      <c r="F4" s="24" t="s">
        <v>1568</v>
      </c>
    </row>
    <row r="5" spans="1:8">
      <c r="A5" s="1203" t="s">
        <v>490</v>
      </c>
      <c r="B5" s="1203" t="s">
        <v>491</v>
      </c>
      <c r="C5" s="1204" t="s">
        <v>874</v>
      </c>
      <c r="D5" s="1204"/>
      <c r="E5" s="1205" t="s">
        <v>875</v>
      </c>
      <c r="F5" s="1205"/>
    </row>
    <row r="6" spans="1:8" ht="65.25">
      <c r="A6" s="1203"/>
      <c r="B6" s="1203"/>
      <c r="C6" s="394" t="s">
        <v>492</v>
      </c>
      <c r="D6" s="394" t="s">
        <v>1567</v>
      </c>
      <c r="E6" s="394" t="s">
        <v>493</v>
      </c>
      <c r="F6" s="394" t="s">
        <v>494</v>
      </c>
    </row>
    <row r="7" spans="1:8" ht="22.5">
      <c r="A7" s="90">
        <v>1</v>
      </c>
      <c r="B7" s="91" t="s">
        <v>495</v>
      </c>
      <c r="C7" s="882">
        <v>729386</v>
      </c>
      <c r="D7" s="882">
        <v>17524.940439999998</v>
      </c>
      <c r="E7" s="882">
        <v>3675</v>
      </c>
      <c r="F7" s="882">
        <v>2778.7249699999998</v>
      </c>
      <c r="G7" s="52"/>
    </row>
    <row r="8" spans="1:8" ht="22.5">
      <c r="A8" s="90">
        <v>2</v>
      </c>
      <c r="B8" s="91" t="s">
        <v>497</v>
      </c>
      <c r="C8" s="882">
        <v>161720</v>
      </c>
      <c r="D8" s="882">
        <v>27802.489810000003</v>
      </c>
      <c r="E8" s="882">
        <v>1449376</v>
      </c>
      <c r="F8" s="882">
        <v>15804.54205</v>
      </c>
      <c r="G8" s="52"/>
    </row>
    <row r="9" spans="1:8" ht="22.5">
      <c r="A9" s="90">
        <v>3</v>
      </c>
      <c r="B9" s="91" t="s">
        <v>496</v>
      </c>
      <c r="C9" s="882">
        <v>218853</v>
      </c>
      <c r="D9" s="882">
        <v>59332.018600000003</v>
      </c>
      <c r="E9" s="882">
        <v>30041</v>
      </c>
      <c r="F9" s="882">
        <v>34512.524829999995</v>
      </c>
      <c r="G9" s="52"/>
    </row>
    <row r="10" spans="1:8" ht="22.5">
      <c r="A10" s="90">
        <v>4</v>
      </c>
      <c r="B10" s="91" t="s">
        <v>498</v>
      </c>
      <c r="C10" s="882">
        <v>17</v>
      </c>
      <c r="D10" s="882">
        <v>128.17852999999999</v>
      </c>
      <c r="E10" s="882">
        <v>25</v>
      </c>
      <c r="F10" s="882">
        <v>85.581940000000003</v>
      </c>
    </row>
    <row r="11" spans="1:8" ht="22.5">
      <c r="A11" s="90">
        <v>5</v>
      </c>
      <c r="B11" s="91" t="s">
        <v>499</v>
      </c>
      <c r="C11" s="882">
        <v>43</v>
      </c>
      <c r="D11" s="882">
        <v>501.01806000000005</v>
      </c>
      <c r="E11" s="882">
        <v>4</v>
      </c>
      <c r="F11" s="185">
        <v>77.350549999999998</v>
      </c>
    </row>
    <row r="12" spans="1:8" ht="22.5">
      <c r="A12" s="90">
        <v>6</v>
      </c>
      <c r="B12" s="91" t="s">
        <v>500</v>
      </c>
      <c r="C12" s="882">
        <v>4824</v>
      </c>
      <c r="D12" s="882">
        <v>7678.9523800000006</v>
      </c>
      <c r="E12" s="882">
        <v>355</v>
      </c>
      <c r="F12" s="882">
        <v>4057.7413200000001</v>
      </c>
    </row>
    <row r="13" spans="1:8" ht="22.5">
      <c r="A13" s="90">
        <v>7</v>
      </c>
      <c r="B13" s="91" t="s">
        <v>501</v>
      </c>
      <c r="C13" s="882">
        <v>4298</v>
      </c>
      <c r="D13" s="882">
        <v>1733.4713300000001</v>
      </c>
      <c r="E13" s="882">
        <v>542</v>
      </c>
      <c r="F13" s="882">
        <v>476.63169000000005</v>
      </c>
    </row>
    <row r="14" spans="1:8" ht="22.5">
      <c r="A14" s="90">
        <v>8</v>
      </c>
      <c r="B14" s="91" t="s">
        <v>502</v>
      </c>
      <c r="C14" s="882">
        <v>210481</v>
      </c>
      <c r="D14" s="882">
        <v>33309.80831</v>
      </c>
      <c r="E14" s="882">
        <v>7237</v>
      </c>
      <c r="F14" s="882">
        <v>8523.85743</v>
      </c>
      <c r="H14" s="261"/>
    </row>
    <row r="15" spans="1:8" ht="22.5">
      <c r="A15" s="90">
        <v>9</v>
      </c>
      <c r="B15" s="91" t="s">
        <v>503</v>
      </c>
      <c r="C15" s="882">
        <v>207771</v>
      </c>
      <c r="D15" s="882">
        <v>32115.438190000001</v>
      </c>
      <c r="E15" s="882">
        <v>16043</v>
      </c>
      <c r="F15" s="882">
        <v>14979.690430000001</v>
      </c>
    </row>
    <row r="16" spans="1:8" ht="22.5">
      <c r="A16" s="90">
        <v>10</v>
      </c>
      <c r="B16" s="91" t="s">
        <v>504</v>
      </c>
      <c r="C16" s="882">
        <v>867243</v>
      </c>
      <c r="D16" s="882">
        <v>116613.50173</v>
      </c>
      <c r="E16" s="882">
        <v>33102</v>
      </c>
      <c r="F16" s="882">
        <v>70607.223310000001</v>
      </c>
    </row>
    <row r="17" spans="1:6" ht="22.5">
      <c r="A17" s="90">
        <v>11</v>
      </c>
      <c r="B17" s="91" t="s">
        <v>505</v>
      </c>
      <c r="C17" s="882">
        <v>686</v>
      </c>
      <c r="D17" s="882">
        <v>187.67927000000003</v>
      </c>
      <c r="E17" s="882">
        <v>3</v>
      </c>
      <c r="F17" s="882">
        <v>32.481880000000004</v>
      </c>
    </row>
    <row r="18" spans="1:6" ht="22.5">
      <c r="A18" s="90">
        <v>12</v>
      </c>
      <c r="B18" s="91" t="s">
        <v>506</v>
      </c>
      <c r="C18" s="882">
        <v>8824</v>
      </c>
      <c r="D18" s="882">
        <v>1005.65735</v>
      </c>
      <c r="E18" s="882">
        <v>70</v>
      </c>
      <c r="F18" s="882">
        <v>279.71393</v>
      </c>
    </row>
    <row r="19" spans="1:6" ht="22.5">
      <c r="A19" s="90">
        <v>13</v>
      </c>
      <c r="B19" s="91" t="s">
        <v>507</v>
      </c>
      <c r="C19" s="882">
        <v>99512</v>
      </c>
      <c r="D19" s="882">
        <v>18688.804120000001</v>
      </c>
      <c r="E19" s="882">
        <v>2689</v>
      </c>
      <c r="F19" s="882">
        <v>7347.4032200000001</v>
      </c>
    </row>
    <row r="20" spans="1:6" ht="22.5">
      <c r="A20" s="90">
        <v>14</v>
      </c>
      <c r="B20" s="91" t="s">
        <v>508</v>
      </c>
      <c r="C20" s="882">
        <v>9537</v>
      </c>
      <c r="D20" s="882">
        <v>4317.3816000000006</v>
      </c>
      <c r="E20" s="882">
        <v>290</v>
      </c>
      <c r="F20" s="882">
        <v>-1585.7859100000001</v>
      </c>
    </row>
    <row r="21" spans="1:6" ht="22.5">
      <c r="A21" s="90">
        <v>15</v>
      </c>
      <c r="B21" s="91" t="s">
        <v>509</v>
      </c>
      <c r="C21" s="882">
        <v>666</v>
      </c>
      <c r="D21" s="882">
        <v>442.77949999999993</v>
      </c>
      <c r="E21" s="882">
        <v>137</v>
      </c>
      <c r="F21" s="882">
        <v>77.699799999999982</v>
      </c>
    </row>
    <row r="22" spans="1:6" ht="22.5">
      <c r="A22" s="90">
        <v>16</v>
      </c>
      <c r="B22" s="91" t="s">
        <v>510</v>
      </c>
      <c r="C22" s="882">
        <v>89046</v>
      </c>
      <c r="D22" s="882">
        <v>8140.4752699999999</v>
      </c>
      <c r="E22" s="882">
        <v>1752</v>
      </c>
      <c r="F22" s="882">
        <v>1329.47938</v>
      </c>
    </row>
    <row r="23" spans="1:6" ht="22.5">
      <c r="A23" s="90">
        <v>17</v>
      </c>
      <c r="B23" s="91" t="s">
        <v>511</v>
      </c>
      <c r="C23" s="882">
        <v>4885</v>
      </c>
      <c r="D23" s="882">
        <v>123.27095000000001</v>
      </c>
      <c r="E23" s="882">
        <v>6</v>
      </c>
      <c r="F23" s="882">
        <v>33.344559999999994</v>
      </c>
    </row>
    <row r="24" spans="1:6" ht="22.5">
      <c r="A24" s="90">
        <v>18</v>
      </c>
      <c r="B24" s="91" t="s">
        <v>512</v>
      </c>
      <c r="C24" s="882">
        <v>299020</v>
      </c>
      <c r="D24" s="882">
        <v>5984.61168</v>
      </c>
      <c r="E24" s="882">
        <v>92209</v>
      </c>
      <c r="F24" s="882">
        <v>2478.1796400000003</v>
      </c>
    </row>
    <row r="25" spans="1:6" ht="22.5">
      <c r="A25" s="90">
        <v>19</v>
      </c>
      <c r="B25" s="91" t="s">
        <v>513</v>
      </c>
      <c r="C25" s="882">
        <v>773593</v>
      </c>
      <c r="D25" s="882">
        <v>61933.179019999996</v>
      </c>
      <c r="E25" s="882">
        <v>19323</v>
      </c>
      <c r="F25" s="882">
        <v>109879.69131000001</v>
      </c>
    </row>
    <row r="26" spans="1:6" ht="22.5">
      <c r="A26" s="90">
        <v>20</v>
      </c>
      <c r="B26" s="91" t="s">
        <v>514</v>
      </c>
      <c r="C26" s="882">
        <v>3352</v>
      </c>
      <c r="D26" s="882">
        <v>719.27970999999991</v>
      </c>
      <c r="E26" s="882">
        <v>1335</v>
      </c>
      <c r="F26" s="882">
        <v>846.67768999999998</v>
      </c>
    </row>
    <row r="27" spans="1:6" ht="33.75">
      <c r="A27" s="90">
        <v>21</v>
      </c>
      <c r="B27" s="91" t="s">
        <v>515</v>
      </c>
      <c r="C27" s="882">
        <v>518855</v>
      </c>
      <c r="D27" s="882">
        <v>3971.11303</v>
      </c>
      <c r="E27" s="882">
        <v>534</v>
      </c>
      <c r="F27" s="882">
        <v>476.19761999999986</v>
      </c>
    </row>
    <row r="28" spans="1:6" ht="22.5">
      <c r="A28" s="90">
        <v>22</v>
      </c>
      <c r="B28" s="91" t="s">
        <v>516</v>
      </c>
      <c r="C28" s="882">
        <v>1736</v>
      </c>
      <c r="D28" s="882">
        <v>89.851319999999987</v>
      </c>
      <c r="E28" s="882">
        <v>64</v>
      </c>
      <c r="F28" s="882">
        <v>378.45632000000001</v>
      </c>
    </row>
    <row r="29" spans="1:6" ht="45">
      <c r="A29" s="90">
        <v>23</v>
      </c>
      <c r="B29" s="91" t="s">
        <v>517</v>
      </c>
      <c r="C29" s="882">
        <v>77365</v>
      </c>
      <c r="D29" s="882">
        <v>8815.6686699999991</v>
      </c>
      <c r="E29" s="882">
        <v>1842</v>
      </c>
      <c r="F29" s="882">
        <v>10052.541719999999</v>
      </c>
    </row>
    <row r="30" spans="1:6" ht="22.5">
      <c r="A30" s="90">
        <v>24</v>
      </c>
      <c r="B30" s="91" t="s">
        <v>518</v>
      </c>
      <c r="C30" s="882">
        <v>0</v>
      </c>
      <c r="D30" s="882">
        <v>0</v>
      </c>
      <c r="E30" s="882">
        <v>0</v>
      </c>
      <c r="F30" s="882">
        <v>0</v>
      </c>
    </row>
    <row r="31" spans="1:6" ht="22.5">
      <c r="A31" s="90">
        <v>25</v>
      </c>
      <c r="B31" s="91" t="s">
        <v>519</v>
      </c>
      <c r="C31" s="882">
        <v>0</v>
      </c>
      <c r="D31" s="882">
        <v>0</v>
      </c>
      <c r="E31" s="882">
        <v>0</v>
      </c>
      <c r="F31" s="882">
        <v>0</v>
      </c>
    </row>
    <row r="32" spans="1:6" ht="22.5">
      <c r="A32" s="397"/>
      <c r="B32" s="398" t="s">
        <v>520</v>
      </c>
      <c r="C32" s="883">
        <v>2916812</v>
      </c>
      <c r="D32" s="883">
        <v>335630.47712</v>
      </c>
      <c r="E32" s="883">
        <v>1637556</v>
      </c>
      <c r="F32" s="883">
        <v>161896.38502000005</v>
      </c>
    </row>
    <row r="33" spans="1:7" ht="22.5">
      <c r="A33" s="397"/>
      <c r="B33" s="398" t="s">
        <v>521</v>
      </c>
      <c r="C33" s="883">
        <v>1374901</v>
      </c>
      <c r="D33" s="883">
        <v>75529.091750000007</v>
      </c>
      <c r="E33" s="883">
        <v>23098</v>
      </c>
      <c r="F33" s="883">
        <v>121633.56465</v>
      </c>
    </row>
    <row r="34" spans="1:7">
      <c r="A34" s="395"/>
      <c r="B34" s="396" t="s">
        <v>279</v>
      </c>
      <c r="C34" s="884">
        <v>4291713</v>
      </c>
      <c r="D34" s="884">
        <v>411159.56887000002</v>
      </c>
      <c r="E34" s="884">
        <v>1660654</v>
      </c>
      <c r="F34" s="884">
        <v>283529.94966999994</v>
      </c>
    </row>
    <row r="35" spans="1:7" ht="12.75" customHeight="1">
      <c r="A35" s="33" t="s">
        <v>489</v>
      </c>
      <c r="F35" s="261"/>
    </row>
    <row r="36" spans="1:7" ht="12.75" customHeight="1">
      <c r="G36" s="76"/>
    </row>
    <row r="37" spans="1:7" s="1084" customFormat="1" ht="12.75" customHeight="1">
      <c r="A37" s="286" t="s">
        <v>1571</v>
      </c>
      <c r="G37" s="76"/>
    </row>
    <row r="38" spans="1:7" s="1084" customFormat="1" ht="12.75" customHeight="1">
      <c r="A38" s="1096" t="s">
        <v>1572</v>
      </c>
      <c r="G38" s="76"/>
    </row>
    <row r="39" spans="1:7" ht="12.75" customHeight="1"/>
    <row r="40" spans="1:7" ht="12.75" customHeight="1">
      <c r="A40" s="613" t="s">
        <v>81</v>
      </c>
      <c r="F40" s="34" t="s">
        <v>1074</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8" t="s">
        <v>89</v>
      </c>
      <c r="B1" s="197"/>
      <c r="C1" s="197"/>
      <c r="D1" s="197"/>
      <c r="E1" s="197"/>
      <c r="F1" s="197"/>
      <c r="G1" s="197"/>
    </row>
    <row r="2" spans="1:7">
      <c r="A2" s="599" t="s">
        <v>90</v>
      </c>
      <c r="B2" s="197"/>
      <c r="C2" s="197"/>
      <c r="D2" s="197"/>
      <c r="E2" s="197"/>
      <c r="F2" s="197"/>
      <c r="G2" s="197"/>
    </row>
    <row r="3" spans="1:7" s="261" customFormat="1">
      <c r="A3" s="543"/>
      <c r="B3" s="197"/>
      <c r="C3" s="197"/>
      <c r="D3" s="197"/>
      <c r="E3" s="197"/>
      <c r="F3" s="197"/>
      <c r="G3" s="197"/>
    </row>
    <row r="4" spans="1:7" ht="12.75" customHeight="1">
      <c r="A4" s="23" t="s">
        <v>665</v>
      </c>
    </row>
    <row r="5" spans="1:7" ht="12.75" customHeight="1">
      <c r="A5" s="525" t="s">
        <v>666</v>
      </c>
      <c r="B5" s="197"/>
    </row>
    <row r="6" spans="1:7" ht="53.25" customHeight="1">
      <c r="A6" s="806" t="s">
        <v>1531</v>
      </c>
      <c r="B6" s="1211" t="s">
        <v>471</v>
      </c>
      <c r="C6" s="1212"/>
      <c r="D6" s="1213"/>
      <c r="E6" s="1211" t="s">
        <v>848</v>
      </c>
      <c r="F6" s="1212"/>
      <c r="G6" s="1213"/>
    </row>
    <row r="7" spans="1:7" s="261" customFormat="1">
      <c r="A7" s="1207" t="s">
        <v>859</v>
      </c>
      <c r="B7" s="406" t="str">
        <f>Naslovnica!A20</f>
        <v>Ožujak 2023.</v>
      </c>
      <c r="C7" s="1214" t="s">
        <v>860</v>
      </c>
      <c r="D7" s="1215" t="s">
        <v>855</v>
      </c>
      <c r="E7" s="406" t="str">
        <f>$B$7</f>
        <v>Ožujak 2023.</v>
      </c>
      <c r="F7" s="1214" t="s">
        <v>860</v>
      </c>
      <c r="G7" s="1215" t="s">
        <v>855</v>
      </c>
    </row>
    <row r="8" spans="1:7" s="261" customFormat="1">
      <c r="A8" s="1207"/>
      <c r="B8" s="792" t="str">
        <f>Naslovnica!A24</f>
        <v>March 2023</v>
      </c>
      <c r="C8" s="1206"/>
      <c r="D8" s="1207"/>
      <c r="E8" s="792" t="str">
        <f>$B$8</f>
        <v>March 2023</v>
      </c>
      <c r="F8" s="1206"/>
      <c r="G8" s="1207"/>
    </row>
    <row r="9" spans="1:7" ht="25.5">
      <c r="A9" s="241" t="s">
        <v>475</v>
      </c>
      <c r="B9" s="249">
        <v>27429673.239999998</v>
      </c>
      <c r="C9" s="245">
        <v>65857069.190000005</v>
      </c>
      <c r="D9" s="252">
        <v>0.29366957606893318</v>
      </c>
      <c r="E9" s="249">
        <v>323950.5</v>
      </c>
      <c r="F9" s="244">
        <v>377274.9</v>
      </c>
      <c r="G9" s="255">
        <v>7.3549244847009305</v>
      </c>
    </row>
    <row r="10" spans="1:7">
      <c r="A10" s="92" t="s">
        <v>477</v>
      </c>
      <c r="B10" s="250">
        <v>25025510.059999999</v>
      </c>
      <c r="C10" s="190">
        <v>59123382.900000006</v>
      </c>
      <c r="D10" s="253">
        <v>0.21510599805921249</v>
      </c>
      <c r="E10" s="250">
        <v>323950.5</v>
      </c>
      <c r="F10" s="191">
        <v>377274.9</v>
      </c>
      <c r="G10" s="253">
        <v>7.3549244847009305</v>
      </c>
    </row>
    <row r="11" spans="1:7">
      <c r="A11" s="92" t="s">
        <v>476</v>
      </c>
      <c r="B11" s="250">
        <v>2052794.2</v>
      </c>
      <c r="C11" s="190">
        <v>5083033.63</v>
      </c>
      <c r="D11" s="253">
        <v>1</v>
      </c>
      <c r="E11" s="250"/>
      <c r="F11" s="191"/>
      <c r="G11" s="253"/>
    </row>
    <row r="12" spans="1:7">
      <c r="A12" s="92" t="s">
        <v>478</v>
      </c>
      <c r="B12" s="250"/>
      <c r="C12" s="191"/>
      <c r="D12" s="254"/>
      <c r="E12" s="250"/>
      <c r="F12" s="191"/>
      <c r="G12" s="253"/>
    </row>
    <row r="13" spans="1:7">
      <c r="A13" s="92" t="s">
        <v>849</v>
      </c>
      <c r="B13" s="250"/>
      <c r="C13" s="191"/>
      <c r="D13" s="254"/>
      <c r="E13" s="250"/>
      <c r="F13" s="191"/>
      <c r="G13" s="253"/>
    </row>
    <row r="14" spans="1:7">
      <c r="A14" s="92" t="s">
        <v>479</v>
      </c>
      <c r="B14" s="250"/>
      <c r="C14" s="191"/>
      <c r="D14" s="254"/>
      <c r="E14" s="250"/>
      <c r="F14" s="191"/>
      <c r="G14" s="253"/>
    </row>
    <row r="15" spans="1:7" s="261" customFormat="1">
      <c r="A15" s="92" t="s">
        <v>1046</v>
      </c>
      <c r="B15" s="250">
        <v>351368.98</v>
      </c>
      <c r="C15" s="191">
        <v>1650652.66</v>
      </c>
      <c r="D15" s="254">
        <v>-0.42177379093769762</v>
      </c>
      <c r="E15" s="250"/>
      <c r="F15" s="191"/>
      <c r="G15" s="253"/>
    </row>
    <row r="16" spans="1:7">
      <c r="A16" s="885" t="s">
        <v>1042</v>
      </c>
      <c r="B16" s="886">
        <v>663258</v>
      </c>
      <c r="C16" s="887">
        <v>3694570.8</v>
      </c>
      <c r="D16" s="888">
        <v>0.25831531018782017</v>
      </c>
      <c r="E16" s="250"/>
      <c r="F16" s="191"/>
      <c r="G16" s="253"/>
    </row>
    <row r="17" spans="1:10">
      <c r="A17" s="885" t="s">
        <v>1043</v>
      </c>
      <c r="B17" s="886"/>
      <c r="C17" s="887"/>
      <c r="D17" s="888"/>
      <c r="E17" s="250"/>
      <c r="F17" s="191"/>
      <c r="G17" s="253"/>
    </row>
    <row r="18" spans="1:10" ht="18.75" customHeight="1">
      <c r="A18" s="399" t="s">
        <v>480</v>
      </c>
      <c r="B18" s="400">
        <v>28092931.239999998</v>
      </c>
      <c r="C18" s="401">
        <v>69551639.99000001</v>
      </c>
      <c r="D18" s="402">
        <v>0.29281199900349275</v>
      </c>
      <c r="E18" s="400">
        <v>323950.5</v>
      </c>
      <c r="F18" s="762">
        <v>377274.9</v>
      </c>
      <c r="G18" s="402">
        <v>7.3549244847009305</v>
      </c>
      <c r="J18" s="76"/>
    </row>
    <row r="19" spans="1:10" ht="15" customHeight="1">
      <c r="A19" s="1210" t="s">
        <v>858</v>
      </c>
      <c r="B19" s="403" t="str">
        <f>B7</f>
        <v>Ožujak 2023.</v>
      </c>
      <c r="C19" s="1206" t="s">
        <v>860</v>
      </c>
      <c r="D19" s="1207" t="s">
        <v>855</v>
      </c>
      <c r="E19" s="793" t="str">
        <f>E7</f>
        <v>Ožujak 2023.</v>
      </c>
      <c r="F19" s="1206" t="s">
        <v>860</v>
      </c>
      <c r="G19" s="1207" t="s">
        <v>855</v>
      </c>
    </row>
    <row r="20" spans="1:10" s="261" customFormat="1">
      <c r="A20" s="1210"/>
      <c r="B20" s="792" t="str">
        <f>B8</f>
        <v>March 2023</v>
      </c>
      <c r="C20" s="1206"/>
      <c r="D20" s="1207"/>
      <c r="E20" s="795" t="str">
        <f>E8</f>
        <v>March 2023</v>
      </c>
      <c r="F20" s="1206"/>
      <c r="G20" s="1207"/>
    </row>
    <row r="21" spans="1:10" ht="25.5">
      <c r="A21" s="242" t="s">
        <v>481</v>
      </c>
      <c r="B21" s="249">
        <v>8574639</v>
      </c>
      <c r="C21" s="244">
        <v>17767878</v>
      </c>
      <c r="D21" s="255">
        <v>4.9461701584695055</v>
      </c>
      <c r="E21" s="249">
        <v>3501</v>
      </c>
      <c r="F21" s="244">
        <v>4777</v>
      </c>
      <c r="G21" s="255">
        <v>2.3924418604651163</v>
      </c>
    </row>
    <row r="22" spans="1:10">
      <c r="A22" s="92" t="s">
        <v>477</v>
      </c>
      <c r="B22" s="250">
        <v>1550378</v>
      </c>
      <c r="C22" s="191">
        <v>3921362</v>
      </c>
      <c r="D22" s="253">
        <v>9.9484786486016885E-2</v>
      </c>
      <c r="E22" s="250">
        <v>3501</v>
      </c>
      <c r="F22" s="191">
        <v>4777</v>
      </c>
      <c r="G22" s="253">
        <v>2.3924418604651163</v>
      </c>
    </row>
    <row r="23" spans="1:10">
      <c r="A23" s="92" t="s">
        <v>476</v>
      </c>
      <c r="B23" s="250">
        <v>7005426</v>
      </c>
      <c r="C23" s="191">
        <v>13755426</v>
      </c>
      <c r="D23" s="253">
        <v>1</v>
      </c>
      <c r="E23" s="250"/>
      <c r="F23" s="191"/>
      <c r="G23" s="253"/>
    </row>
    <row r="24" spans="1:10">
      <c r="A24" s="92" t="s">
        <v>478</v>
      </c>
      <c r="B24" s="250"/>
      <c r="C24" s="191"/>
      <c r="D24" s="254">
        <v>0</v>
      </c>
      <c r="E24" s="250"/>
      <c r="F24" s="191"/>
      <c r="G24" s="253"/>
    </row>
    <row r="25" spans="1:10">
      <c r="A25" s="92" t="s">
        <v>849</v>
      </c>
      <c r="B25" s="250"/>
      <c r="C25" s="191"/>
      <c r="D25" s="254">
        <v>0</v>
      </c>
      <c r="E25" s="250"/>
      <c r="F25" s="191"/>
      <c r="G25" s="253"/>
    </row>
    <row r="26" spans="1:10">
      <c r="A26" s="92" t="s">
        <v>479</v>
      </c>
      <c r="B26" s="250"/>
      <c r="C26" s="191"/>
      <c r="D26" s="254">
        <v>0</v>
      </c>
      <c r="E26" s="250"/>
      <c r="F26" s="191"/>
      <c r="G26" s="253"/>
    </row>
    <row r="27" spans="1:10" s="261" customFormat="1">
      <c r="A27" s="92" t="s">
        <v>1046</v>
      </c>
      <c r="B27" s="250">
        <v>18835</v>
      </c>
      <c r="C27" s="191">
        <v>91090</v>
      </c>
      <c r="D27" s="254">
        <v>-0.41046668127327934</v>
      </c>
      <c r="E27" s="250"/>
      <c r="F27" s="191"/>
      <c r="G27" s="253"/>
    </row>
    <row r="28" spans="1:10">
      <c r="A28" s="885" t="s">
        <v>1044</v>
      </c>
      <c r="B28" s="886">
        <v>47070</v>
      </c>
      <c r="C28" s="887">
        <v>123814</v>
      </c>
      <c r="D28" s="939">
        <v>1.2414285714285715</v>
      </c>
      <c r="E28" s="250"/>
      <c r="F28" s="191"/>
      <c r="G28" s="253"/>
    </row>
    <row r="29" spans="1:10">
      <c r="A29" s="885" t="s">
        <v>1045</v>
      </c>
      <c r="B29" s="886"/>
      <c r="C29" s="887"/>
      <c r="D29" s="888"/>
      <c r="E29" s="250"/>
      <c r="F29" s="191"/>
      <c r="G29" s="253"/>
    </row>
    <row r="30" spans="1:10" ht="18.75" customHeight="1">
      <c r="A30" s="399" t="s">
        <v>482</v>
      </c>
      <c r="B30" s="400">
        <v>8621709</v>
      </c>
      <c r="C30" s="404">
        <v>17891692</v>
      </c>
      <c r="D30" s="402">
        <v>4.892993648858134</v>
      </c>
      <c r="E30" s="400">
        <v>3501</v>
      </c>
      <c r="F30" s="404">
        <v>4777</v>
      </c>
      <c r="G30" s="402">
        <v>2.3924418604651163</v>
      </c>
    </row>
    <row r="31" spans="1:10" ht="18.75" customHeight="1">
      <c r="A31" s="407" t="s">
        <v>483</v>
      </c>
      <c r="B31" s="249">
        <v>8084</v>
      </c>
      <c r="C31" s="408">
        <v>20415</v>
      </c>
      <c r="D31" s="409">
        <v>9.0958164642375161E-2</v>
      </c>
      <c r="E31" s="249">
        <v>112</v>
      </c>
      <c r="F31" s="408">
        <v>147</v>
      </c>
      <c r="G31" s="409">
        <v>3.8695652173913047</v>
      </c>
    </row>
    <row r="32" spans="1:10" ht="15" customHeight="1">
      <c r="A32" s="1210" t="s">
        <v>857</v>
      </c>
      <c r="B32" s="403" t="str">
        <f>B7</f>
        <v>Ožujak 2023.</v>
      </c>
      <c r="C32" s="1206" t="s">
        <v>860</v>
      </c>
      <c r="D32" s="1207" t="s">
        <v>855</v>
      </c>
      <c r="E32" s="403" t="str">
        <f>E7</f>
        <v>Ožujak 2023.</v>
      </c>
      <c r="F32" s="1206" t="s">
        <v>860</v>
      </c>
      <c r="G32" s="1207" t="s">
        <v>855</v>
      </c>
    </row>
    <row r="33" spans="1:7" s="261" customFormat="1">
      <c r="A33" s="1210"/>
      <c r="B33" s="792" t="str">
        <f>B8</f>
        <v>March 2023</v>
      </c>
      <c r="C33" s="1206"/>
      <c r="D33" s="1207"/>
      <c r="E33" s="792" t="str">
        <f>E8</f>
        <v>March 2023</v>
      </c>
      <c r="F33" s="1206"/>
      <c r="G33" s="1207"/>
    </row>
    <row r="34" spans="1:7" ht="17.25" customHeight="1">
      <c r="A34" s="243" t="s">
        <v>484</v>
      </c>
      <c r="B34" s="250">
        <v>168130919.44</v>
      </c>
      <c r="C34" s="191">
        <v>368819151.31</v>
      </c>
      <c r="D34" s="253">
        <v>1.4050468904462812</v>
      </c>
      <c r="E34" s="250"/>
      <c r="F34" s="191"/>
      <c r="G34" s="253"/>
    </row>
    <row r="35" spans="1:7" ht="17.25" customHeight="1">
      <c r="A35" s="243" t="s">
        <v>485</v>
      </c>
      <c r="B35" s="250">
        <v>173378662.44</v>
      </c>
      <c r="C35" s="259">
        <v>409977042.25999999</v>
      </c>
      <c r="D35" s="253">
        <v>1.0594627183415048</v>
      </c>
      <c r="E35" s="250"/>
      <c r="F35" s="191"/>
      <c r="G35" s="253"/>
    </row>
    <row r="36" spans="1:7">
      <c r="A36" s="1210" t="s">
        <v>853</v>
      </c>
      <c r="B36" s="794" t="str">
        <f>B7</f>
        <v>Ožujak 2023.</v>
      </c>
      <c r="C36" s="1208" t="s">
        <v>854</v>
      </c>
      <c r="D36" s="1207" t="s">
        <v>855</v>
      </c>
      <c r="E36" s="405"/>
      <c r="F36" s="1208"/>
      <c r="G36" s="1207"/>
    </row>
    <row r="37" spans="1:7" s="261" customFormat="1" ht="21" customHeight="1">
      <c r="A37" s="1210"/>
      <c r="B37" s="792" t="str">
        <f>B8</f>
        <v>March 2023</v>
      </c>
      <c r="C37" s="1208"/>
      <c r="D37" s="1207"/>
      <c r="E37" s="405"/>
      <c r="F37" s="1208"/>
      <c r="G37" s="1207"/>
    </row>
    <row r="38" spans="1:7">
      <c r="A38" s="192" t="s">
        <v>62</v>
      </c>
      <c r="B38" s="251">
        <v>2237.4299999999998</v>
      </c>
      <c r="C38" s="93">
        <v>0.13008364143281392</v>
      </c>
      <c r="D38" s="253">
        <v>4.390276749040245E-3</v>
      </c>
      <c r="E38" s="251"/>
      <c r="F38" s="93"/>
      <c r="G38" s="253"/>
    </row>
    <row r="39" spans="1:7">
      <c r="A39" s="94" t="s">
        <v>111</v>
      </c>
      <c r="B39" s="251">
        <v>1599.14</v>
      </c>
      <c r="C39" s="93">
        <v>0.12936806124466793</v>
      </c>
      <c r="D39" s="253">
        <v>4.3524409468600478E-3</v>
      </c>
      <c r="E39" s="251"/>
      <c r="F39" s="93"/>
      <c r="G39" s="253"/>
    </row>
    <row r="40" spans="1:7">
      <c r="A40" s="94" t="s">
        <v>63</v>
      </c>
      <c r="B40" s="251">
        <v>1274.8699999999999</v>
      </c>
      <c r="C40" s="93">
        <v>0.10268563767677197</v>
      </c>
      <c r="D40" s="253">
        <v>-1.7695927587639826E-3</v>
      </c>
      <c r="E40" s="251"/>
      <c r="F40" s="93"/>
      <c r="G40" s="253"/>
    </row>
    <row r="41" spans="1:7" s="261" customFormat="1">
      <c r="A41" s="94" t="s">
        <v>1032</v>
      </c>
      <c r="B41" s="251">
        <v>1347.18</v>
      </c>
      <c r="C41" s="93">
        <v>0.10208689534436632</v>
      </c>
      <c r="D41" s="253">
        <v>-1.7857275172458165E-3</v>
      </c>
      <c r="E41" s="251"/>
      <c r="F41" s="93"/>
      <c r="G41" s="253"/>
    </row>
    <row r="42" spans="1:7">
      <c r="A42" s="94" t="s">
        <v>815</v>
      </c>
      <c r="B42" s="251">
        <v>1262.51</v>
      </c>
      <c r="C42" s="93">
        <v>9.8178560244946089E-2</v>
      </c>
      <c r="D42" s="253">
        <v>-2.2838628101786718E-3</v>
      </c>
      <c r="E42" s="251"/>
      <c r="F42" s="93"/>
      <c r="G42" s="253"/>
    </row>
    <row r="43" spans="1:7" s="261" customFormat="1">
      <c r="A43" s="94" t="s">
        <v>91</v>
      </c>
      <c r="B43" s="251">
        <v>1603.78</v>
      </c>
      <c r="C43" s="93">
        <v>0.17850476904310519</v>
      </c>
      <c r="D43" s="253">
        <v>1.5725640457265877E-2</v>
      </c>
      <c r="E43" s="251"/>
      <c r="F43" s="93"/>
      <c r="G43" s="253"/>
    </row>
    <row r="44" spans="1:7">
      <c r="A44" s="94" t="s">
        <v>92</v>
      </c>
      <c r="B44" s="251">
        <v>1311.7</v>
      </c>
      <c r="C44" s="93">
        <v>0.25100141151337119</v>
      </c>
      <c r="D44" s="253">
        <v>5.4158529626861629E-2</v>
      </c>
      <c r="E44" s="251"/>
      <c r="F44" s="93"/>
      <c r="G44" s="253"/>
    </row>
    <row r="45" spans="1:7">
      <c r="A45" s="94" t="s">
        <v>93</v>
      </c>
      <c r="B45" s="251">
        <v>512.70000000000005</v>
      </c>
      <c r="C45" s="93">
        <v>-7.4899406362209264E-2</v>
      </c>
      <c r="D45" s="253">
        <v>-0.11331327176507211</v>
      </c>
      <c r="E45" s="251"/>
      <c r="F45" s="93"/>
      <c r="G45" s="253"/>
    </row>
    <row r="46" spans="1:7">
      <c r="A46" s="94" t="s">
        <v>94</v>
      </c>
      <c r="B46" s="251">
        <v>786.59</v>
      </c>
      <c r="C46" s="93">
        <v>8.2711631108052242E-2</v>
      </c>
      <c r="D46" s="253">
        <v>-2.0301660252338372E-2</v>
      </c>
      <c r="E46" s="251"/>
      <c r="F46" s="93"/>
      <c r="G46" s="253"/>
    </row>
    <row r="47" spans="1:7">
      <c r="A47" s="94" t="s">
        <v>95</v>
      </c>
      <c r="B47" s="251">
        <v>1616.8</v>
      </c>
      <c r="C47" s="93">
        <v>0.3101682279342648</v>
      </c>
      <c r="D47" s="253">
        <v>6.0009047578461594E-2</v>
      </c>
      <c r="E47" s="251"/>
      <c r="F47" s="93"/>
      <c r="G47" s="253"/>
    </row>
    <row r="48" spans="1:7">
      <c r="A48" s="94" t="s">
        <v>96</v>
      </c>
      <c r="B48" s="251">
        <v>4090.42</v>
      </c>
      <c r="C48" s="93">
        <v>0.15988623506693478</v>
      </c>
      <c r="D48" s="253">
        <v>-2.382816406068855E-3</v>
      </c>
      <c r="E48" s="251"/>
      <c r="F48" s="93"/>
      <c r="G48" s="253"/>
    </row>
    <row r="49" spans="1:7">
      <c r="A49" s="192" t="s">
        <v>64</v>
      </c>
      <c r="B49" s="251">
        <v>94.159700000000001</v>
      </c>
      <c r="C49" s="93">
        <v>-2.5530237015480184E-2</v>
      </c>
      <c r="D49" s="253">
        <v>-6.5841244017095235E-5</v>
      </c>
      <c r="E49" s="251"/>
      <c r="F49" s="93"/>
      <c r="G49" s="253"/>
    </row>
    <row r="50" spans="1:7">
      <c r="A50" s="192" t="s">
        <v>82</v>
      </c>
      <c r="B50" s="251">
        <v>165.333</v>
      </c>
      <c r="C50" s="93">
        <v>-1.8740511340098465E-2</v>
      </c>
      <c r="D50" s="253">
        <v>2.2836351203319172E-3</v>
      </c>
      <c r="E50" s="251"/>
      <c r="F50" s="93"/>
      <c r="G50" s="253"/>
    </row>
    <row r="51" spans="1:7" ht="15" customHeight="1">
      <c r="A51" s="1210" t="s">
        <v>856</v>
      </c>
      <c r="B51" s="403" t="str">
        <f>B7</f>
        <v>Ožujak 2023.</v>
      </c>
      <c r="C51" s="1209"/>
      <c r="D51" s="1207" t="s">
        <v>855</v>
      </c>
      <c r="E51" s="403" t="str">
        <f>E7</f>
        <v>Ožujak 2023.</v>
      </c>
      <c r="F51" s="1209"/>
      <c r="G51" s="1207" t="s">
        <v>855</v>
      </c>
    </row>
    <row r="52" spans="1:7" s="261" customFormat="1">
      <c r="A52" s="1210"/>
      <c r="B52" s="792" t="str">
        <f>B8</f>
        <v>March 2023</v>
      </c>
      <c r="C52" s="1209"/>
      <c r="D52" s="1207"/>
      <c r="E52" s="792" t="str">
        <f>E8</f>
        <v>March 2023</v>
      </c>
      <c r="F52" s="1209"/>
      <c r="G52" s="1207"/>
    </row>
    <row r="53" spans="1:7">
      <c r="A53" s="92" t="s">
        <v>477</v>
      </c>
      <c r="B53" s="250">
        <v>19855.115764939997</v>
      </c>
      <c r="C53" s="191"/>
      <c r="D53" s="253">
        <v>4.7924723996184415E-3</v>
      </c>
      <c r="E53" s="250">
        <v>39.973703999999998</v>
      </c>
      <c r="F53" s="191"/>
      <c r="G53" s="253">
        <v>-2.1051347797018671E-2</v>
      </c>
    </row>
    <row r="54" spans="1:7">
      <c r="A54" s="92" t="s">
        <v>476</v>
      </c>
      <c r="B54" s="250">
        <v>17851.552646709999</v>
      </c>
      <c r="C54" s="191"/>
      <c r="D54" s="253">
        <v>0.11714353059963756</v>
      </c>
      <c r="E54" s="250"/>
      <c r="F54" s="191"/>
      <c r="G54" s="253"/>
    </row>
    <row r="55" spans="1:7">
      <c r="A55" s="92" t="s">
        <v>478</v>
      </c>
      <c r="B55" s="250"/>
      <c r="C55" s="191"/>
      <c r="D55" s="254"/>
      <c r="E55" s="250"/>
      <c r="F55" s="191"/>
      <c r="G55" s="253"/>
    </row>
    <row r="56" spans="1:7">
      <c r="A56" s="92" t="s">
        <v>486</v>
      </c>
      <c r="B56" s="250"/>
      <c r="C56" s="191"/>
      <c r="D56" s="254"/>
      <c r="E56" s="250"/>
      <c r="F56" s="191"/>
      <c r="G56" s="253"/>
    </row>
    <row r="57" spans="1:7" s="261" customFormat="1">
      <c r="A57" s="92" t="s">
        <v>1046</v>
      </c>
      <c r="B57" s="250">
        <v>8.5014743100000008</v>
      </c>
      <c r="C57" s="191"/>
      <c r="D57" s="253">
        <v>4.6428323518965531E-3</v>
      </c>
      <c r="E57" s="250"/>
      <c r="F57" s="191"/>
      <c r="G57" s="253"/>
    </row>
    <row r="58" spans="1:7" ht="18.75" customHeight="1">
      <c r="A58" s="399" t="s">
        <v>487</v>
      </c>
      <c r="B58" s="400">
        <v>37715.169885959993</v>
      </c>
      <c r="C58" s="404"/>
      <c r="D58" s="402">
        <v>5.5013528525269972E-2</v>
      </c>
      <c r="E58" s="400">
        <v>39.973703999999998</v>
      </c>
      <c r="F58" s="404"/>
      <c r="G58" s="402">
        <v>-2.1051347797018671E-2</v>
      </c>
    </row>
    <row r="59" spans="1:7" s="197" customFormat="1">
      <c r="A59" s="19" t="s">
        <v>488</v>
      </c>
      <c r="B59" s="256"/>
      <c r="C59" s="237"/>
      <c r="D59" s="237"/>
    </row>
    <row r="60" spans="1:7" s="197" customFormat="1">
      <c r="A60" s="287"/>
      <c r="B60" s="257"/>
      <c r="C60" s="239"/>
      <c r="D60" s="240"/>
    </row>
    <row r="61" spans="1:7" s="197" customFormat="1">
      <c r="B61" s="238"/>
      <c r="C61" s="239"/>
      <c r="D61" s="240"/>
    </row>
    <row r="62" spans="1:7" s="197" customFormat="1">
      <c r="A62" s="613" t="s">
        <v>81</v>
      </c>
      <c r="B62" s="238"/>
      <c r="C62" s="239"/>
      <c r="D62" s="240"/>
    </row>
    <row r="63" spans="1:7" ht="12.75" customHeight="1">
      <c r="B63" s="35"/>
      <c r="C63" s="35"/>
      <c r="D63" s="35"/>
    </row>
    <row r="64" spans="1:7" ht="12.75" customHeight="1">
      <c r="B64" s="51"/>
      <c r="C64" s="51"/>
      <c r="G64" s="13" t="s">
        <v>1075</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3"/>
    </row>
    <row r="118" spans="1:1">
      <c r="A118" s="644"/>
    </row>
    <row r="120" spans="1:1">
      <c r="A120" s="644"/>
    </row>
    <row r="122" spans="1:1">
      <c r="A122" s="644"/>
    </row>
    <row r="124" spans="1:1">
      <c r="A124" s="644"/>
    </row>
    <row r="126" spans="1:1">
      <c r="A126" s="644"/>
    </row>
    <row r="128" spans="1:1">
      <c r="A128" s="644"/>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667</v>
      </c>
      <c r="E1" s="137" t="str">
        <f>Naslovnica!A20</f>
        <v>Ožujak 2023.</v>
      </c>
      <c r="G1" s="139" t="s">
        <v>896</v>
      </c>
      <c r="H1" s="261"/>
      <c r="I1" s="261"/>
      <c r="J1" s="261"/>
      <c r="K1" s="137" t="str">
        <f>E1</f>
        <v>Ožujak 2023.</v>
      </c>
    </row>
    <row r="2" spans="1:18" ht="12.75" customHeight="1">
      <c r="A2" s="531" t="s">
        <v>668</v>
      </c>
      <c r="E2" s="541" t="str">
        <f>Naslovnica!A24</f>
        <v>March 2023</v>
      </c>
      <c r="G2" s="531" t="s">
        <v>897</v>
      </c>
      <c r="H2" s="261"/>
      <c r="I2" s="261"/>
      <c r="J2" s="261"/>
      <c r="K2" s="529" t="str">
        <f>E2</f>
        <v>March 2023</v>
      </c>
    </row>
    <row r="3" spans="1:18" ht="12.75" customHeight="1">
      <c r="A3" s="38" t="s">
        <v>1529</v>
      </c>
      <c r="G3" s="38" t="s">
        <v>1529</v>
      </c>
      <c r="H3" s="261"/>
      <c r="I3" s="261"/>
      <c r="J3" s="261"/>
      <c r="K3" s="261"/>
    </row>
    <row r="4" spans="1:18" ht="45" customHeight="1">
      <c r="A4" s="410" t="s">
        <v>458</v>
      </c>
      <c r="B4" s="410" t="s">
        <v>459</v>
      </c>
      <c r="C4" s="410" t="s">
        <v>460</v>
      </c>
      <c r="D4" s="410" t="s">
        <v>461</v>
      </c>
      <c r="E4" s="410" t="s">
        <v>462</v>
      </c>
      <c r="G4" s="410" t="s">
        <v>458</v>
      </c>
      <c r="H4" s="410" t="s">
        <v>459</v>
      </c>
      <c r="I4" s="410" t="s">
        <v>460</v>
      </c>
      <c r="J4" s="410" t="s">
        <v>461</v>
      </c>
      <c r="K4" s="410" t="s">
        <v>466</v>
      </c>
    </row>
    <row r="5" spans="1:18" ht="12.75" customHeight="1">
      <c r="A5" s="95" t="s">
        <v>1587</v>
      </c>
      <c r="B5" s="96">
        <v>3432998.4</v>
      </c>
      <c r="C5" s="97">
        <v>0.13717995724239795</v>
      </c>
      <c r="D5" s="98">
        <v>49.4</v>
      </c>
      <c r="E5" s="246">
        <v>11.51</v>
      </c>
      <c r="F5" s="52"/>
      <c r="G5" s="95" t="s">
        <v>1608</v>
      </c>
      <c r="H5" s="96">
        <v>323290.5</v>
      </c>
      <c r="I5" s="97">
        <v>0.99796265170141729</v>
      </c>
      <c r="J5" s="98">
        <v>91</v>
      </c>
      <c r="K5" s="246">
        <v>-13.33</v>
      </c>
      <c r="P5" s="76"/>
      <c r="R5" s="791"/>
    </row>
    <row r="6" spans="1:18" ht="12.75" customHeight="1">
      <c r="A6" s="95" t="s">
        <v>1588</v>
      </c>
      <c r="B6" s="96">
        <v>2397677.23</v>
      </c>
      <c r="C6" s="97">
        <v>9.580932513469019E-2</v>
      </c>
      <c r="D6" s="98">
        <v>4.49</v>
      </c>
      <c r="E6" s="246">
        <v>1.81</v>
      </c>
      <c r="F6" s="52"/>
      <c r="G6" s="95" t="s">
        <v>1609</v>
      </c>
      <c r="H6" s="96">
        <v>660</v>
      </c>
      <c r="I6" s="97">
        <v>2.0373482985826539E-3</v>
      </c>
      <c r="J6" s="98">
        <v>33</v>
      </c>
      <c r="K6" s="246">
        <v>-1.79</v>
      </c>
      <c r="P6" s="76"/>
      <c r="R6" s="791"/>
    </row>
    <row r="7" spans="1:18" ht="12.75" customHeight="1">
      <c r="A7" s="95" t="s">
        <v>1589</v>
      </c>
      <c r="B7" s="96">
        <v>2255580.5</v>
      </c>
      <c r="C7" s="97">
        <v>9.0131249856331599E-2</v>
      </c>
      <c r="D7" s="98">
        <v>12</v>
      </c>
      <c r="E7" s="246">
        <v>-0.41000000000000003</v>
      </c>
      <c r="F7" s="52"/>
      <c r="G7" s="95" t="s">
        <v>1610</v>
      </c>
      <c r="H7" s="96">
        <v>0</v>
      </c>
      <c r="I7" s="97">
        <v>0</v>
      </c>
      <c r="J7" s="98">
        <v>2180</v>
      </c>
      <c r="K7" s="96">
        <v>0</v>
      </c>
      <c r="P7" s="76"/>
      <c r="R7" s="791"/>
    </row>
    <row r="8" spans="1:18" ht="12.75" customHeight="1">
      <c r="A8" s="95" t="s">
        <v>1590</v>
      </c>
      <c r="B8" s="96">
        <v>1889403.2</v>
      </c>
      <c r="C8" s="97">
        <v>7.5499088548846946E-2</v>
      </c>
      <c r="D8" s="98">
        <v>25.2</v>
      </c>
      <c r="E8" s="246">
        <v>-0.4</v>
      </c>
      <c r="G8" s="95"/>
      <c r="H8" s="96"/>
      <c r="I8" s="97"/>
      <c r="J8" s="98"/>
      <c r="K8" s="246"/>
      <c r="P8" s="76"/>
      <c r="R8" s="791"/>
    </row>
    <row r="9" spans="1:18" ht="12.75" customHeight="1">
      <c r="A9" s="95" t="s">
        <v>1591</v>
      </c>
      <c r="B9" s="96">
        <v>1864124</v>
      </c>
      <c r="C9" s="97">
        <v>7.4488951295324776E-2</v>
      </c>
      <c r="D9" s="98">
        <v>58.8</v>
      </c>
      <c r="E9" s="246">
        <v>9.2899999999999991</v>
      </c>
      <c r="G9" s="95"/>
      <c r="H9" s="96"/>
      <c r="I9" s="97"/>
      <c r="J9" s="98"/>
      <c r="K9" s="246"/>
      <c r="P9" s="76"/>
      <c r="R9" s="791"/>
    </row>
    <row r="10" spans="1:18" ht="12.75" customHeight="1">
      <c r="A10" s="95" t="s">
        <v>1592</v>
      </c>
      <c r="B10" s="96">
        <v>1559068.2</v>
      </c>
      <c r="C10" s="97">
        <v>6.2299157789873237E-2</v>
      </c>
      <c r="D10" s="98">
        <v>55</v>
      </c>
      <c r="E10" s="247">
        <v>1.8499999999999999</v>
      </c>
      <c r="G10" s="95"/>
      <c r="H10" s="96"/>
      <c r="I10" s="97"/>
      <c r="J10" s="98"/>
      <c r="K10" s="247"/>
    </row>
    <row r="11" spans="1:18" ht="12.75" customHeight="1">
      <c r="A11" s="95" t="s">
        <v>1593</v>
      </c>
      <c r="B11" s="96">
        <v>1547803.2</v>
      </c>
      <c r="C11" s="97">
        <v>6.1849017114498729E-2</v>
      </c>
      <c r="D11" s="98">
        <v>92</v>
      </c>
      <c r="E11" s="246">
        <v>-4.37</v>
      </c>
      <c r="G11" s="95"/>
      <c r="H11" s="96"/>
      <c r="I11" s="97"/>
      <c r="J11" s="98"/>
      <c r="K11" s="246"/>
    </row>
    <row r="12" spans="1:18" ht="12.75" customHeight="1">
      <c r="A12" s="95" t="s">
        <v>1594</v>
      </c>
      <c r="B12" s="96">
        <v>1075240</v>
      </c>
      <c r="C12" s="97">
        <v>4.2965757637788586E-2</v>
      </c>
      <c r="D12" s="98">
        <v>600</v>
      </c>
      <c r="E12" s="246">
        <v>1.69</v>
      </c>
      <c r="G12" s="95"/>
      <c r="H12" s="96"/>
      <c r="I12" s="97"/>
      <c r="J12" s="98"/>
      <c r="K12" s="246"/>
    </row>
    <row r="13" spans="1:18" ht="12.75" customHeight="1">
      <c r="A13" s="95" t="s">
        <v>1595</v>
      </c>
      <c r="B13" s="96">
        <v>921595</v>
      </c>
      <c r="C13" s="97">
        <v>3.6826222434245166E-2</v>
      </c>
      <c r="D13" s="98">
        <v>127</v>
      </c>
      <c r="E13" s="246">
        <v>-1.55</v>
      </c>
      <c r="G13" s="95"/>
      <c r="H13" s="96"/>
      <c r="I13" s="97"/>
      <c r="J13" s="98"/>
      <c r="K13" s="246"/>
    </row>
    <row r="14" spans="1:18" ht="12.75" customHeight="1">
      <c r="A14" s="95" t="s">
        <v>1596</v>
      </c>
      <c r="B14" s="96">
        <v>882417.8</v>
      </c>
      <c r="C14" s="97">
        <v>3.5260731864579634E-2</v>
      </c>
      <c r="D14" s="98">
        <v>13.85</v>
      </c>
      <c r="E14" s="246">
        <v>8.6300000000000008</v>
      </c>
      <c r="G14" s="95"/>
      <c r="H14" s="96"/>
      <c r="I14" s="97"/>
      <c r="J14" s="98"/>
      <c r="K14" s="246"/>
    </row>
    <row r="15" spans="1:18" ht="12.75" customHeight="1">
      <c r="A15" s="95" t="s">
        <v>463</v>
      </c>
      <c r="B15" s="96">
        <v>7199602.5300000012</v>
      </c>
      <c r="C15" s="97">
        <v>0.28769054108142328</v>
      </c>
      <c r="D15" s="99"/>
      <c r="E15" s="248"/>
      <c r="G15" s="95" t="s">
        <v>467</v>
      </c>
      <c r="H15" s="96"/>
      <c r="I15" s="97"/>
      <c r="J15" s="99"/>
      <c r="K15" s="248"/>
    </row>
    <row r="16" spans="1:18" ht="15.75" customHeight="1">
      <c r="A16" s="412" t="s">
        <v>464</v>
      </c>
      <c r="B16" s="413">
        <f>SUM(B5:B15)</f>
        <v>25025510.059999999</v>
      </c>
      <c r="C16" s="988">
        <f>SUM(C5:C15)</f>
        <v>1.0000000000000002</v>
      </c>
      <c r="D16" s="414"/>
      <c r="E16" s="414"/>
      <c r="G16" s="412" t="s">
        <v>464</v>
      </c>
      <c r="H16" s="413">
        <f>SUM(H5:H15)</f>
        <v>323950.5</v>
      </c>
      <c r="I16" s="988">
        <f>SUM(I5:I15)</f>
        <v>1</v>
      </c>
      <c r="J16" s="414"/>
      <c r="K16" s="414"/>
    </row>
    <row r="17" spans="1:11" ht="12.75" customHeight="1">
      <c r="A17" s="37" t="s">
        <v>465</v>
      </c>
      <c r="G17" s="37" t="s">
        <v>465</v>
      </c>
      <c r="H17" s="261"/>
      <c r="I17" s="261"/>
      <c r="J17" s="261"/>
      <c r="K17" s="261"/>
    </row>
    <row r="18" spans="1:11" ht="12.75" customHeight="1"/>
    <row r="19" spans="1:11" ht="12.75" customHeight="1">
      <c r="A19" s="139" t="s">
        <v>898</v>
      </c>
    </row>
    <row r="20" spans="1:11" ht="12.75" customHeight="1">
      <c r="A20" s="531" t="s">
        <v>899</v>
      </c>
    </row>
    <row r="21" spans="1:11" ht="12.75" customHeight="1">
      <c r="A21" s="38" t="s">
        <v>1530</v>
      </c>
    </row>
    <row r="22" spans="1:11" ht="43.5">
      <c r="A22" s="410" t="s">
        <v>468</v>
      </c>
      <c r="B22" s="410" t="s">
        <v>459</v>
      </c>
      <c r="C22" s="410" t="s">
        <v>460</v>
      </c>
      <c r="D22" s="410" t="s">
        <v>469</v>
      </c>
    </row>
    <row r="23" spans="1:11" ht="15" customHeight="1">
      <c r="A23" s="101" t="s">
        <v>1597</v>
      </c>
      <c r="B23" s="96">
        <v>1109940.3</v>
      </c>
      <c r="C23" s="102">
        <v>0.54069730906293478</v>
      </c>
      <c r="D23" s="134">
        <v>100.11</v>
      </c>
      <c r="E23" s="52"/>
      <c r="F23" s="52"/>
      <c r="H23" s="44"/>
    </row>
    <row r="24" spans="1:11" ht="12.75" customHeight="1">
      <c r="A24" s="101" t="s">
        <v>1598</v>
      </c>
      <c r="B24" s="96">
        <v>744793.9</v>
      </c>
      <c r="C24" s="102">
        <v>0.36281956564374546</v>
      </c>
      <c r="D24" s="134">
        <v>98.45</v>
      </c>
      <c r="E24" s="52"/>
      <c r="F24" s="52"/>
    </row>
    <row r="25" spans="1:11" ht="12.75" customHeight="1">
      <c r="A25" s="101" t="s">
        <v>1599</v>
      </c>
      <c r="B25" s="96">
        <v>198060</v>
      </c>
      <c r="C25" s="102">
        <v>9.6483125293319705E-2</v>
      </c>
      <c r="D25" s="134">
        <v>99.03</v>
      </c>
      <c r="E25" s="52"/>
      <c r="F25" s="52"/>
    </row>
    <row r="26" spans="1:11" ht="12.75" customHeight="1">
      <c r="A26" s="101"/>
      <c r="B26" s="96"/>
      <c r="C26" s="102"/>
      <c r="D26" s="134"/>
      <c r="E26" s="52"/>
    </row>
    <row r="27" spans="1:11" ht="12.75" customHeight="1">
      <c r="A27" s="101"/>
      <c r="B27" s="96"/>
      <c r="C27" s="102"/>
      <c r="D27" s="134"/>
    </row>
    <row r="28" spans="1:11" ht="12.75" customHeight="1">
      <c r="A28" s="101"/>
      <c r="B28" s="96"/>
      <c r="C28" s="102"/>
      <c r="D28" s="134"/>
    </row>
    <row r="29" spans="1:11" ht="12.75" customHeight="1">
      <c r="A29" s="101"/>
      <c r="B29" s="96"/>
      <c r="C29" s="102"/>
      <c r="D29" s="135"/>
    </row>
    <row r="30" spans="1:11" ht="12.75" customHeight="1">
      <c r="A30" s="101"/>
      <c r="B30" s="96"/>
      <c r="C30" s="102"/>
      <c r="D30" s="134"/>
    </row>
    <row r="31" spans="1:11" ht="12.75" customHeight="1">
      <c r="A31" s="101"/>
      <c r="B31" s="96"/>
      <c r="C31" s="102"/>
      <c r="D31" s="134"/>
    </row>
    <row r="32" spans="1:11" ht="12.75" customHeight="1">
      <c r="A32" s="101"/>
      <c r="B32" s="96"/>
      <c r="C32" s="102"/>
      <c r="D32" s="134"/>
    </row>
    <row r="33" spans="1:10" ht="15" customHeight="1">
      <c r="A33" s="95" t="s">
        <v>467</v>
      </c>
      <c r="B33" s="263">
        <v>0</v>
      </c>
      <c r="C33" s="102"/>
      <c r="D33" s="103"/>
    </row>
    <row r="34" spans="1:10" ht="15" customHeight="1">
      <c r="A34" s="419" t="s">
        <v>464</v>
      </c>
      <c r="B34" s="420">
        <f>SUM(B23:B33)</f>
        <v>2052794.2000000002</v>
      </c>
      <c r="C34" s="421"/>
      <c r="D34" s="422"/>
    </row>
    <row r="35" spans="1:10" ht="15" customHeight="1">
      <c r="A35" s="100" t="s">
        <v>470</v>
      </c>
      <c r="B35" s="96"/>
      <c r="C35" s="102"/>
      <c r="D35" s="103"/>
    </row>
    <row r="36" spans="1:10" ht="12.75" customHeight="1">
      <c r="A36" s="187"/>
      <c r="B36" s="263"/>
      <c r="C36" s="102"/>
      <c r="D36" s="103"/>
    </row>
    <row r="37" spans="1:10" ht="12.75" customHeight="1">
      <c r="A37" s="95" t="s">
        <v>467</v>
      </c>
      <c r="B37" s="264">
        <v>0</v>
      </c>
      <c r="C37" s="102"/>
      <c r="D37" s="103"/>
    </row>
    <row r="38" spans="1:10" ht="15" customHeight="1">
      <c r="A38" s="104" t="s">
        <v>464</v>
      </c>
      <c r="B38" s="96"/>
      <c r="C38" s="102"/>
      <c r="D38" s="103"/>
    </row>
    <row r="39" spans="1:10" ht="26.25" customHeight="1">
      <c r="A39" s="415" t="s">
        <v>471</v>
      </c>
      <c r="B39" s="416">
        <f>B34+B38</f>
        <v>2052794.2000000002</v>
      </c>
      <c r="C39" s="417"/>
      <c r="D39" s="418"/>
    </row>
    <row r="40" spans="1:10" ht="12.75" customHeight="1"/>
    <row r="41" spans="1:10" ht="12.75" customHeight="1">
      <c r="A41" s="139" t="s">
        <v>900</v>
      </c>
      <c r="G41" s="144"/>
      <c r="H41" s="197"/>
      <c r="I41" s="197"/>
      <c r="J41" s="197"/>
    </row>
    <row r="42" spans="1:10" ht="12.75" customHeight="1">
      <c r="A42" s="531" t="s">
        <v>901</v>
      </c>
      <c r="B42" s="44"/>
      <c r="G42" s="163"/>
      <c r="H42" s="197"/>
      <c r="I42" s="197"/>
      <c r="J42" s="197"/>
    </row>
    <row r="43" spans="1:10" ht="12.75" customHeight="1">
      <c r="A43" s="38" t="s">
        <v>1532</v>
      </c>
      <c r="G43" s="210"/>
      <c r="H43" s="197"/>
      <c r="I43" s="197"/>
      <c r="J43" s="197"/>
    </row>
    <row r="44" spans="1:10" ht="43.5">
      <c r="A44" s="410" t="s">
        <v>946</v>
      </c>
      <c r="B44" s="410" t="s">
        <v>459</v>
      </c>
      <c r="C44" s="410" t="s">
        <v>460</v>
      </c>
      <c r="D44" s="200"/>
      <c r="G44" s="200"/>
      <c r="H44" s="211"/>
      <c r="I44" s="200"/>
      <c r="J44" s="200"/>
    </row>
    <row r="45" spans="1:10" ht="12.75" customHeight="1">
      <c r="A45" s="101" t="s">
        <v>1600</v>
      </c>
      <c r="B45" s="96">
        <v>64198111.380000003</v>
      </c>
      <c r="C45" s="102">
        <v>0.38183405880267041</v>
      </c>
      <c r="D45" s="202"/>
      <c r="E45" s="52"/>
      <c r="F45" s="52"/>
      <c r="G45" s="199"/>
      <c r="H45" s="196"/>
      <c r="I45" s="201"/>
      <c r="J45" s="202"/>
    </row>
    <row r="46" spans="1:10" ht="12.75" customHeight="1">
      <c r="A46" s="101" t="s">
        <v>1599</v>
      </c>
      <c r="B46" s="96">
        <v>64187256.439999998</v>
      </c>
      <c r="C46" s="102">
        <v>0.38176949637693602</v>
      </c>
      <c r="D46" s="202"/>
      <c r="E46" s="52"/>
      <c r="F46" s="52"/>
      <c r="G46" s="207"/>
      <c r="H46" s="208"/>
      <c r="I46" s="201"/>
      <c r="J46" s="202"/>
    </row>
    <row r="47" spans="1:10" ht="12.75" customHeight="1">
      <c r="A47" s="101" t="s">
        <v>1601</v>
      </c>
      <c r="B47" s="96">
        <v>8838199.5</v>
      </c>
      <c r="C47" s="102">
        <v>5.256736553536806E-2</v>
      </c>
      <c r="D47" s="202"/>
      <c r="E47" s="52"/>
      <c r="G47" s="207"/>
      <c r="H47" s="208"/>
      <c r="I47" s="201"/>
      <c r="J47" s="202"/>
    </row>
    <row r="48" spans="1:10" ht="12.75" customHeight="1">
      <c r="A48" s="101" t="s">
        <v>1602</v>
      </c>
      <c r="B48" s="96">
        <v>6193869</v>
      </c>
      <c r="C48" s="102">
        <v>3.6839559437551128E-2</v>
      </c>
      <c r="D48" s="202"/>
      <c r="G48" s="207"/>
      <c r="H48" s="208"/>
      <c r="I48" s="201"/>
      <c r="J48" s="202"/>
    </row>
    <row r="49" spans="1:10" ht="12.75" customHeight="1">
      <c r="A49" s="101" t="s">
        <v>1603</v>
      </c>
      <c r="B49" s="96">
        <v>5937300</v>
      </c>
      <c r="C49" s="102">
        <v>3.5313552199533492E-2</v>
      </c>
      <c r="D49" s="202"/>
      <c r="G49" s="207"/>
      <c r="H49" s="208"/>
      <c r="I49" s="201"/>
      <c r="J49" s="202"/>
    </row>
    <row r="50" spans="1:10" ht="12.75" customHeight="1">
      <c r="A50" s="101" t="s">
        <v>1604</v>
      </c>
      <c r="B50" s="96">
        <v>3364675</v>
      </c>
      <c r="C50" s="102">
        <v>2.0012232200994618E-2</v>
      </c>
      <c r="D50" s="203"/>
      <c r="G50" s="207"/>
      <c r="H50" s="208"/>
      <c r="I50" s="201"/>
      <c r="J50" s="203"/>
    </row>
    <row r="51" spans="1:10" ht="12.75" customHeight="1">
      <c r="A51" s="101" t="s">
        <v>1605</v>
      </c>
      <c r="B51" s="96">
        <v>2671200</v>
      </c>
      <c r="C51" s="102">
        <v>1.5887619058392512E-2</v>
      </c>
      <c r="D51" s="202"/>
      <c r="G51" s="207"/>
      <c r="H51" s="208"/>
      <c r="I51" s="201"/>
      <c r="J51" s="202"/>
    </row>
    <row r="52" spans="1:10" ht="12.75" customHeight="1">
      <c r="A52" s="101" t="s">
        <v>1606</v>
      </c>
      <c r="B52" s="96">
        <v>2454660</v>
      </c>
      <c r="C52" s="102">
        <v>1.4599694144157594E-2</v>
      </c>
      <c r="D52" s="202"/>
      <c r="G52" s="207"/>
      <c r="H52" s="208"/>
      <c r="I52" s="201"/>
      <c r="J52" s="202"/>
    </row>
    <row r="53" spans="1:10" ht="12.75" customHeight="1">
      <c r="A53" s="101" t="s">
        <v>1597</v>
      </c>
      <c r="B53" s="96">
        <v>2354675</v>
      </c>
      <c r="C53" s="102">
        <v>1.4005008762473939E-2</v>
      </c>
      <c r="D53" s="202"/>
      <c r="G53" s="207"/>
      <c r="H53" s="208"/>
      <c r="I53" s="201"/>
      <c r="J53" s="202"/>
    </row>
    <row r="54" spans="1:10" ht="12.75" customHeight="1">
      <c r="A54" s="105" t="s">
        <v>1607</v>
      </c>
      <c r="B54" s="96">
        <v>2162451.5</v>
      </c>
      <c r="C54" s="102">
        <v>1.286171221333089E-2</v>
      </c>
      <c r="D54" s="202"/>
      <c r="G54" s="207"/>
      <c r="H54" s="208"/>
      <c r="I54" s="201"/>
      <c r="J54" s="202"/>
    </row>
    <row r="55" spans="1:10" ht="24">
      <c r="A55" s="106" t="s">
        <v>472</v>
      </c>
      <c r="B55" s="96">
        <v>5768521.6200000048</v>
      </c>
      <c r="C55" s="102">
        <v>3.430970126859139E-2</v>
      </c>
      <c r="D55" s="204"/>
      <c r="G55" s="209"/>
      <c r="H55" s="208"/>
      <c r="I55" s="201"/>
      <c r="J55" s="204"/>
    </row>
    <row r="56" spans="1:10">
      <c r="A56" s="412" t="s">
        <v>464</v>
      </c>
      <c r="B56" s="416">
        <f>SUM(B45:B55)</f>
        <v>168130919.44</v>
      </c>
      <c r="C56" s="987">
        <f>SUM(C45:C55)</f>
        <v>1</v>
      </c>
      <c r="D56" s="206"/>
      <c r="G56" s="199"/>
      <c r="H56" s="196"/>
      <c r="I56" s="205"/>
      <c r="J56" s="206"/>
    </row>
    <row r="57" spans="1:10" ht="12.75" customHeight="1">
      <c r="G57" s="197"/>
      <c r="H57" s="197"/>
      <c r="I57" s="197"/>
      <c r="J57" s="197"/>
    </row>
    <row r="58" spans="1:10" ht="12.75" customHeight="1">
      <c r="A58" s="140" t="s">
        <v>902</v>
      </c>
      <c r="G58" s="212"/>
      <c r="H58" s="197"/>
      <c r="I58" s="197"/>
      <c r="J58" s="197"/>
    </row>
    <row r="59" spans="1:10" ht="12.75" customHeight="1">
      <c r="A59" s="542" t="s">
        <v>903</v>
      </c>
      <c r="G59" s="213"/>
      <c r="H59" s="197"/>
      <c r="I59" s="197"/>
      <c r="J59" s="197"/>
    </row>
    <row r="60" spans="1:10" ht="12.75" customHeight="1">
      <c r="A60" s="38" t="s">
        <v>1529</v>
      </c>
      <c r="G60" s="210"/>
      <c r="H60" s="197"/>
      <c r="I60" s="197"/>
      <c r="J60" s="197"/>
    </row>
    <row r="61" spans="1:10" ht="12.75" customHeight="1">
      <c r="A61" s="411"/>
      <c r="B61" s="889" t="s">
        <v>65</v>
      </c>
      <c r="C61" s="889" t="s">
        <v>66</v>
      </c>
      <c r="D61" s="889" t="s">
        <v>67</v>
      </c>
      <c r="E61" s="889" t="s">
        <v>68</v>
      </c>
      <c r="F61" s="889" t="s">
        <v>69</v>
      </c>
      <c r="G61" s="214"/>
      <c r="H61" s="194"/>
      <c r="I61" s="194"/>
      <c r="J61" s="194"/>
    </row>
    <row r="62" spans="1:10" ht="12.75" customHeight="1">
      <c r="A62" s="411"/>
      <c r="B62" s="890" t="s">
        <v>70</v>
      </c>
      <c r="C62" s="890" t="s">
        <v>71</v>
      </c>
      <c r="D62" s="890" t="s">
        <v>196</v>
      </c>
      <c r="E62" s="890" t="s">
        <v>72</v>
      </c>
      <c r="F62" s="890"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2" t="s">
        <v>464</v>
      </c>
      <c r="B64" s="423"/>
      <c r="C64" s="423"/>
      <c r="D64" s="423"/>
      <c r="E64" s="424" t="str">
        <f>IF(SUM(E63:E63)=0,"",SUM(E63:E63))</f>
        <v/>
      </c>
      <c r="F64" s="424" t="str">
        <f>IF(SUM(F63:F63)=0,"",SUM(F63:F63))</f>
        <v/>
      </c>
      <c r="G64" s="199"/>
      <c r="H64" s="196"/>
      <c r="I64" s="196"/>
      <c r="J64" s="198"/>
    </row>
    <row r="65" spans="1:7" ht="12.75" customHeight="1"/>
    <row r="66" spans="1:7" ht="12.75" customHeight="1">
      <c r="A66" s="140" t="s">
        <v>904</v>
      </c>
    </row>
    <row r="67" spans="1:7" ht="12.75" customHeight="1">
      <c r="A67" s="542" t="s">
        <v>905</v>
      </c>
    </row>
    <row r="68" spans="1:7" ht="12.75" customHeight="1">
      <c r="A68" s="38" t="s">
        <v>1529</v>
      </c>
    </row>
    <row r="69" spans="1:7" ht="12.75" customHeight="1">
      <c r="A69" s="411"/>
      <c r="B69" s="889" t="s">
        <v>65</v>
      </c>
      <c r="C69" s="889" t="s">
        <v>66</v>
      </c>
      <c r="D69" s="889" t="s">
        <v>67</v>
      </c>
      <c r="E69" s="889" t="s">
        <v>68</v>
      </c>
      <c r="F69" s="889" t="s">
        <v>69</v>
      </c>
    </row>
    <row r="70" spans="1:7" ht="12.75" customHeight="1">
      <c r="A70" s="411"/>
      <c r="B70" s="890" t="s">
        <v>70</v>
      </c>
      <c r="C70" s="890" t="s">
        <v>71</v>
      </c>
      <c r="D70" s="890" t="s">
        <v>196</v>
      </c>
      <c r="E70" s="890" t="s">
        <v>72</v>
      </c>
      <c r="F70" s="890" t="s">
        <v>73</v>
      </c>
    </row>
    <row r="71" spans="1:7" ht="12.75" customHeight="1">
      <c r="A71" s="107" t="s">
        <v>139</v>
      </c>
      <c r="B71" s="110" t="s">
        <v>139</v>
      </c>
      <c r="C71" s="110" t="s">
        <v>139</v>
      </c>
      <c r="D71" s="110" t="s">
        <v>139</v>
      </c>
      <c r="E71" s="111" t="s">
        <v>139</v>
      </c>
      <c r="F71" s="111" t="s">
        <v>139</v>
      </c>
      <c r="G71" s="52"/>
    </row>
    <row r="72" spans="1:7" ht="15" customHeight="1">
      <c r="A72" s="412" t="s">
        <v>464</v>
      </c>
      <c r="B72" s="425"/>
      <c r="C72" s="425"/>
      <c r="D72" s="425"/>
      <c r="E72" s="424" t="str">
        <f>IF(SUM(E71)=0,"",SUM(E71))</f>
        <v/>
      </c>
      <c r="F72" s="424" t="str">
        <f>IF(SUM(F71)=0,"",SUM(F71))</f>
        <v/>
      </c>
    </row>
    <row r="73" spans="1:7" ht="12.75" customHeight="1">
      <c r="A73" s="16"/>
    </row>
    <row r="74" spans="1:7" s="261" customFormat="1" ht="12.75" customHeight="1">
      <c r="A74" s="140" t="s">
        <v>1048</v>
      </c>
    </row>
    <row r="75" spans="1:7" s="261" customFormat="1" ht="12.75" customHeight="1">
      <c r="A75" s="542" t="s">
        <v>1049</v>
      </c>
    </row>
    <row r="76" spans="1:7" ht="12.75" customHeight="1">
      <c r="A76" s="38" t="s">
        <v>1529</v>
      </c>
    </row>
    <row r="77" spans="1:7" ht="43.5">
      <c r="A77" s="410" t="s">
        <v>1047</v>
      </c>
      <c r="B77" s="410" t="s">
        <v>459</v>
      </c>
      <c r="C77" s="410" t="s">
        <v>460</v>
      </c>
      <c r="D77" s="410" t="s">
        <v>461</v>
      </c>
      <c r="E77" s="410" t="s">
        <v>462</v>
      </c>
    </row>
    <row r="78" spans="1:7" ht="12.75" customHeight="1">
      <c r="A78" s="95" t="s">
        <v>1131</v>
      </c>
      <c r="B78" s="96">
        <v>176915.15</v>
      </c>
      <c r="C78" s="97">
        <v>0.50350247195981845</v>
      </c>
      <c r="D78" s="98">
        <v>20.82</v>
      </c>
      <c r="E78" s="246">
        <v>-0.53</v>
      </c>
    </row>
    <row r="79" spans="1:7" ht="12.75" customHeight="1">
      <c r="A79" s="95" t="s">
        <v>1040</v>
      </c>
      <c r="B79" s="96">
        <v>174453.83</v>
      </c>
      <c r="C79" s="97">
        <v>0.49649752804018155</v>
      </c>
      <c r="D79" s="98">
        <v>16.63</v>
      </c>
      <c r="E79" s="246">
        <v>-0.42</v>
      </c>
    </row>
    <row r="80" spans="1:7" ht="12.75" customHeight="1">
      <c r="A80" s="412" t="s">
        <v>464</v>
      </c>
      <c r="B80" s="413">
        <f>SUM(B78:B79)</f>
        <v>351368.98</v>
      </c>
      <c r="C80" s="988">
        <f>SUM(C78:C79)</f>
        <v>1</v>
      </c>
      <c r="D80" s="414"/>
      <c r="E80" s="414"/>
    </row>
    <row r="81" spans="1:11" ht="12.75" customHeight="1">
      <c r="A81" s="16" t="s">
        <v>474</v>
      </c>
      <c r="B81" s="261"/>
      <c r="C81" s="261"/>
      <c r="D81" s="261"/>
      <c r="E81" s="261"/>
    </row>
    <row r="82" spans="1:11" ht="12.75" customHeight="1">
      <c r="A82" s="261"/>
      <c r="B82" s="261"/>
      <c r="C82" s="261"/>
      <c r="D82" s="261"/>
      <c r="E82" s="261"/>
    </row>
    <row r="83" spans="1:11" ht="12.75" customHeight="1">
      <c r="A83" s="613" t="s">
        <v>81</v>
      </c>
      <c r="K83" s="34" t="s">
        <v>1076</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4"/>
    <col min="2" max="2" width="13.42578125" style="314" customWidth="1"/>
    <col min="3" max="4" width="14.85546875" style="314" bestFit="1" customWidth="1"/>
    <col min="5" max="5" width="14.42578125" style="314" bestFit="1" customWidth="1"/>
    <col min="6" max="6" width="10.5703125" style="314" bestFit="1" customWidth="1"/>
    <col min="7" max="7" width="11.140625" style="314" bestFit="1" customWidth="1"/>
    <col min="8" max="8" width="13.5703125" style="314" customWidth="1"/>
    <col min="9" max="9" width="12.7109375" style="314" bestFit="1" customWidth="1"/>
    <col min="10" max="10" width="12.85546875" style="314" bestFit="1" customWidth="1"/>
    <col min="11" max="11" width="10.7109375" style="314" bestFit="1" customWidth="1"/>
    <col min="12" max="16384" width="9.140625" style="314"/>
  </cols>
  <sheetData>
    <row r="1" spans="1:7" ht="15">
      <c r="A1" s="715" t="s">
        <v>669</v>
      </c>
      <c r="B1" s="714"/>
      <c r="C1" s="714"/>
      <c r="D1" s="714"/>
    </row>
    <row r="2" spans="1:7">
      <c r="A2" s="716" t="s">
        <v>670</v>
      </c>
      <c r="B2" s="714"/>
      <c r="C2" s="714"/>
      <c r="D2" s="714"/>
    </row>
    <row r="3" spans="1:7">
      <c r="A3" s="41" t="s">
        <v>850</v>
      </c>
    </row>
    <row r="4" spans="1:7">
      <c r="A4" s="1216"/>
      <c r="B4" s="1216"/>
      <c r="C4" s="1216"/>
      <c r="D4" s="1216"/>
      <c r="E4" s="1216"/>
      <c r="F4" s="1216"/>
      <c r="G4" s="1216"/>
    </row>
    <row r="5" spans="1:7">
      <c r="A5" s="148" t="s">
        <v>672</v>
      </c>
    </row>
    <row r="6" spans="1:7" s="718" customFormat="1">
      <c r="A6" s="717" t="s">
        <v>673</v>
      </c>
    </row>
    <row r="8" spans="1:7" ht="63.75">
      <c r="A8" s="737" t="s">
        <v>671</v>
      </c>
      <c r="B8" s="721" t="s">
        <v>626</v>
      </c>
      <c r="C8" s="721" t="s">
        <v>627</v>
      </c>
      <c r="D8" s="721" t="s">
        <v>628</v>
      </c>
      <c r="E8" s="713"/>
    </row>
    <row r="9" spans="1:7">
      <c r="A9" s="722" t="s">
        <v>1132</v>
      </c>
      <c r="B9" s="723">
        <v>7</v>
      </c>
      <c r="C9" s="723">
        <v>13</v>
      </c>
      <c r="D9" s="723">
        <v>7</v>
      </c>
    </row>
    <row r="10" spans="1:7">
      <c r="A10" s="722" t="s">
        <v>1160</v>
      </c>
      <c r="B10" s="723">
        <v>7</v>
      </c>
      <c r="C10" s="723">
        <v>13</v>
      </c>
      <c r="D10" s="723">
        <v>6</v>
      </c>
    </row>
    <row r="11" spans="1:7">
      <c r="A11" s="722" t="s">
        <v>1351</v>
      </c>
      <c r="B11" s="723">
        <v>7</v>
      </c>
      <c r="C11" s="723">
        <v>13</v>
      </c>
      <c r="D11" s="723">
        <v>6</v>
      </c>
    </row>
    <row r="12" spans="1:7">
      <c r="A12" s="722" t="s">
        <v>1370</v>
      </c>
      <c r="B12" s="723">
        <v>7</v>
      </c>
      <c r="C12" s="723">
        <v>13</v>
      </c>
      <c r="D12" s="723">
        <v>6</v>
      </c>
    </row>
    <row r="13" spans="1:7">
      <c r="A13" s="722" t="s">
        <v>1429</v>
      </c>
      <c r="B13" s="723">
        <v>6</v>
      </c>
      <c r="C13" s="723">
        <v>13</v>
      </c>
      <c r="D13" s="723">
        <v>6</v>
      </c>
    </row>
    <row r="14" spans="1:7">
      <c r="A14" s="722" t="s">
        <v>1437</v>
      </c>
      <c r="B14" s="723">
        <v>6</v>
      </c>
      <c r="C14" s="723">
        <v>13</v>
      </c>
      <c r="D14" s="723">
        <v>6</v>
      </c>
    </row>
    <row r="15" spans="1:7">
      <c r="A15" s="722" t="s">
        <v>1472</v>
      </c>
      <c r="B15" s="723">
        <v>5</v>
      </c>
      <c r="C15" s="723">
        <v>12</v>
      </c>
      <c r="D15" s="723">
        <v>6</v>
      </c>
    </row>
    <row r="16" spans="1:7">
      <c r="A16" s="314" t="s">
        <v>1491</v>
      </c>
      <c r="B16" s="314">
        <v>5</v>
      </c>
      <c r="C16" s="314">
        <v>12</v>
      </c>
      <c r="D16" s="314">
        <v>6</v>
      </c>
    </row>
    <row r="17" spans="1:9">
      <c r="A17" s="805" t="s">
        <v>1549</v>
      </c>
      <c r="B17" s="314">
        <v>5</v>
      </c>
      <c r="C17" s="314">
        <v>12</v>
      </c>
      <c r="D17" s="314">
        <v>6</v>
      </c>
    </row>
    <row r="18" spans="1:9">
      <c r="A18" s="33" t="s">
        <v>489</v>
      </c>
    </row>
    <row r="19" spans="1:9">
      <c r="A19" s="33"/>
    </row>
    <row r="20" spans="1:9">
      <c r="A20" s="148" t="s">
        <v>674</v>
      </c>
    </row>
    <row r="21" spans="1:9" s="718" customFormat="1">
      <c r="A21" s="717" t="s">
        <v>675</v>
      </c>
    </row>
    <row r="23" spans="1:9" s="719" customFormat="1">
      <c r="D23" s="137" t="s">
        <v>1554</v>
      </c>
    </row>
    <row r="24" spans="1:9" s="719" customFormat="1" ht="63.75">
      <c r="A24" s="737" t="s">
        <v>671</v>
      </c>
      <c r="B24" s="721" t="s">
        <v>626</v>
      </c>
      <c r="C24" s="721" t="s">
        <v>627</v>
      </c>
      <c r="D24" s="721" t="s">
        <v>628</v>
      </c>
      <c r="H24" s="614"/>
    </row>
    <row r="25" spans="1:9">
      <c r="A25" s="722" t="s">
        <v>1132</v>
      </c>
      <c r="B25" s="724">
        <v>3492169.1658371487</v>
      </c>
      <c r="C25" s="724">
        <v>65752353.601433396</v>
      </c>
      <c r="D25" s="724">
        <v>643508298.28787565</v>
      </c>
      <c r="H25" s="615"/>
    </row>
    <row r="26" spans="1:9">
      <c r="A26" s="722" t="s">
        <v>1160</v>
      </c>
      <c r="B26" s="724">
        <v>2706159.4903444154</v>
      </c>
      <c r="C26" s="724">
        <v>67279850.009954199</v>
      </c>
      <c r="D26" s="724">
        <v>644131894.41502428</v>
      </c>
    </row>
    <row r="27" spans="1:9">
      <c r="A27" s="722" t="s">
        <v>1351</v>
      </c>
      <c r="B27" s="724">
        <v>3960436.956666003</v>
      </c>
      <c r="C27" s="724">
        <v>65663601.305992424</v>
      </c>
      <c r="D27" s="724">
        <v>623857737</v>
      </c>
      <c r="E27" s="1089"/>
      <c r="F27" s="1089"/>
      <c r="G27" s="1089"/>
      <c r="I27" s="1089"/>
    </row>
    <row r="28" spans="1:9">
      <c r="A28" s="722" t="s">
        <v>1370</v>
      </c>
      <c r="B28" s="724">
        <v>4000581.7307054214</v>
      </c>
      <c r="C28" s="724">
        <v>68543719.106775492</v>
      </c>
      <c r="D28" s="724">
        <v>646288216.64742184</v>
      </c>
    </row>
    <row r="29" spans="1:9">
      <c r="A29" s="722" t="s">
        <v>1429</v>
      </c>
      <c r="B29" s="724">
        <v>4387805.8889110088</v>
      </c>
      <c r="C29" s="724">
        <v>66403194.984405071</v>
      </c>
      <c r="D29" s="724">
        <v>633065761.44933295</v>
      </c>
      <c r="E29" s="947"/>
      <c r="F29" s="947"/>
      <c r="G29" s="947"/>
    </row>
    <row r="30" spans="1:9">
      <c r="A30" s="722" t="s">
        <v>1437</v>
      </c>
      <c r="B30" s="724">
        <v>4408457.3707611645</v>
      </c>
      <c r="C30" s="724">
        <v>60338443.762691617</v>
      </c>
      <c r="D30" s="724">
        <v>602210908.87915587</v>
      </c>
    </row>
    <row r="31" spans="1:9">
      <c r="A31" s="722" t="s">
        <v>1472</v>
      </c>
      <c r="B31" s="724">
        <v>4117766.5405799984</v>
      </c>
      <c r="C31" s="724">
        <v>55102178.512177311</v>
      </c>
      <c r="D31" s="724">
        <v>558811708.93888116</v>
      </c>
    </row>
    <row r="32" spans="1:9">
      <c r="A32" s="314" t="s">
        <v>1491</v>
      </c>
      <c r="B32" s="724">
        <v>4085669.1220386219</v>
      </c>
      <c r="C32" s="724">
        <v>51583037.228747755</v>
      </c>
      <c r="D32" s="724">
        <v>552721271.08633614</v>
      </c>
    </row>
    <row r="33" spans="1:11">
      <c r="A33" s="805" t="s">
        <v>1549</v>
      </c>
      <c r="B33" s="724">
        <v>3958593.9345676554</v>
      </c>
      <c r="C33" s="724">
        <v>50289952.219788969</v>
      </c>
      <c r="D33" s="724">
        <v>577498269.5600239</v>
      </c>
      <c r="E33" s="724"/>
      <c r="F33" s="724"/>
      <c r="G33" s="724"/>
      <c r="I33" s="796"/>
      <c r="J33" s="796"/>
      <c r="K33" s="796"/>
    </row>
    <row r="34" spans="1:11">
      <c r="A34" s="33" t="s">
        <v>489</v>
      </c>
      <c r="E34" s="947"/>
      <c r="F34" s="947"/>
      <c r="G34" s="947"/>
      <c r="I34" s="947"/>
      <c r="J34" s="947"/>
      <c r="K34" s="947"/>
    </row>
    <row r="35" spans="1:11">
      <c r="A35" s="555"/>
    </row>
    <row r="36" spans="1:11" s="718" customFormat="1">
      <c r="A36" s="148" t="s">
        <v>676</v>
      </c>
      <c r="B36" s="314"/>
      <c r="C36" s="314"/>
      <c r="D36" s="314"/>
      <c r="E36" s="314"/>
      <c r="F36" s="314"/>
      <c r="G36" s="314"/>
      <c r="H36" s="314"/>
      <c r="I36" s="314"/>
      <c r="J36" s="314"/>
    </row>
    <row r="37" spans="1:11">
      <c r="A37" s="717" t="s">
        <v>677</v>
      </c>
      <c r="B37" s="718"/>
      <c r="C37" s="718"/>
      <c r="D37" s="718"/>
      <c r="E37" s="718"/>
      <c r="F37" s="718"/>
      <c r="G37" s="718"/>
      <c r="H37" s="718"/>
      <c r="I37" s="718"/>
      <c r="J37" s="718"/>
    </row>
    <row r="38" spans="1:11" s="719" customFormat="1">
      <c r="A38" s="314"/>
      <c r="B38" s="314"/>
      <c r="C38" s="314"/>
      <c r="D38" s="314"/>
      <c r="E38" s="314"/>
      <c r="F38" s="314"/>
      <c r="G38" s="314"/>
      <c r="H38" s="314"/>
      <c r="I38" s="314"/>
      <c r="J38" s="314"/>
    </row>
    <row r="39" spans="1:11" s="719" customFormat="1">
      <c r="C39" s="137" t="s">
        <v>1554</v>
      </c>
    </row>
    <row r="40" spans="1:11" ht="51">
      <c r="A40" s="737" t="s">
        <v>671</v>
      </c>
      <c r="B40" s="721" t="s">
        <v>626</v>
      </c>
      <c r="C40" s="721" t="s">
        <v>627</v>
      </c>
      <c r="D40" s="719"/>
      <c r="E40" s="719"/>
      <c r="F40" s="719"/>
      <c r="G40" s="719"/>
      <c r="H40" s="719"/>
      <c r="I40" s="719"/>
      <c r="J40" s="719"/>
    </row>
    <row r="41" spans="1:11">
      <c r="A41" s="722" t="s">
        <v>1132</v>
      </c>
      <c r="B41" s="724">
        <v>241897587.37806091</v>
      </c>
      <c r="C41" s="724">
        <v>9011961295</v>
      </c>
      <c r="D41" s="1089"/>
      <c r="E41" s="1089"/>
      <c r="F41" s="1089"/>
      <c r="G41" s="1089"/>
      <c r="I41" s="1089"/>
    </row>
    <row r="42" spans="1:11">
      <c r="A42" s="722" t="s">
        <v>1160</v>
      </c>
      <c r="B42" s="724">
        <v>376733627.55723667</v>
      </c>
      <c r="C42" s="724">
        <v>9801309772.331274</v>
      </c>
    </row>
    <row r="43" spans="1:11">
      <c r="A43" s="722" t="s">
        <v>1351</v>
      </c>
      <c r="B43" s="724">
        <v>388066264.09848028</v>
      </c>
      <c r="C43" s="724">
        <v>11109678135.506004</v>
      </c>
    </row>
    <row r="44" spans="1:11">
      <c r="A44" s="722" t="s">
        <v>1370</v>
      </c>
      <c r="B44" s="724">
        <v>442620905.20538855</v>
      </c>
      <c r="C44" s="724">
        <v>10944975711.955669</v>
      </c>
      <c r="D44" s="711"/>
      <c r="E44" s="711"/>
      <c r="F44" s="711"/>
      <c r="G44" s="711"/>
      <c r="H44" s="711"/>
      <c r="I44" s="711"/>
      <c r="J44" s="711"/>
    </row>
    <row r="45" spans="1:11">
      <c r="A45" s="722" t="s">
        <v>1429</v>
      </c>
      <c r="B45" s="724">
        <v>581119452.9696728</v>
      </c>
      <c r="C45" s="724">
        <v>10943368654.43095</v>
      </c>
      <c r="H45" s="615"/>
    </row>
    <row r="46" spans="1:11">
      <c r="A46" s="722" t="s">
        <v>1437</v>
      </c>
      <c r="B46" s="724">
        <v>602349878.31972933</v>
      </c>
      <c r="C46" s="724">
        <v>10927899032.193243</v>
      </c>
    </row>
    <row r="47" spans="1:11">
      <c r="A47" s="722" t="s">
        <v>1472</v>
      </c>
      <c r="B47" s="724">
        <v>659002849.42597377</v>
      </c>
      <c r="C47" s="724">
        <v>10459325564.80191</v>
      </c>
    </row>
    <row r="48" spans="1:11">
      <c r="A48" s="314" t="s">
        <v>1491</v>
      </c>
      <c r="B48" s="724">
        <v>575836870.92706883</v>
      </c>
      <c r="C48" s="724">
        <v>9797711106.6427765</v>
      </c>
    </row>
    <row r="49" spans="1:10">
      <c r="A49" s="805" t="s">
        <v>1549</v>
      </c>
      <c r="B49" s="724">
        <v>659669627.4470768</v>
      </c>
      <c r="C49" s="724">
        <v>10772312419.669519</v>
      </c>
    </row>
    <row r="50" spans="1:10">
      <c r="A50" s="275" t="s">
        <v>829</v>
      </c>
    </row>
    <row r="51" spans="1:10">
      <c r="A51" s="766" t="s">
        <v>830</v>
      </c>
    </row>
    <row r="52" spans="1:10">
      <c r="A52" s="33" t="s">
        <v>489</v>
      </c>
    </row>
    <row r="53" spans="1:10">
      <c r="A53" s="33"/>
    </row>
    <row r="54" spans="1:10">
      <c r="A54" s="148" t="s">
        <v>871</v>
      </c>
    </row>
    <row r="55" spans="1:10" ht="15" customHeight="1">
      <c r="A55" s="717" t="s">
        <v>872</v>
      </c>
    </row>
    <row r="56" spans="1:10" ht="15" customHeight="1">
      <c r="J56" s="137" t="s">
        <v>1554</v>
      </c>
    </row>
    <row r="57" spans="1:10" ht="15">
      <c r="A57" s="714"/>
      <c r="B57" s="1217" t="s">
        <v>886</v>
      </c>
      <c r="C57" s="1217"/>
      <c r="D57" s="1217"/>
      <c r="E57" s="1217"/>
      <c r="F57" s="1217"/>
      <c r="G57" s="1217"/>
      <c r="H57" s="1217"/>
      <c r="I57" s="1217"/>
      <c r="J57" s="1217"/>
    </row>
    <row r="58" spans="1:10" ht="84">
      <c r="A58" s="737" t="s">
        <v>671</v>
      </c>
      <c r="B58" s="798" t="s">
        <v>887</v>
      </c>
      <c r="C58" s="798" t="s">
        <v>888</v>
      </c>
      <c r="D58" s="798" t="s">
        <v>889</v>
      </c>
      <c r="E58" s="798" t="s">
        <v>890</v>
      </c>
      <c r="F58" s="798" t="s">
        <v>891</v>
      </c>
      <c r="G58" s="798" t="s">
        <v>892</v>
      </c>
      <c r="H58" s="804" t="s">
        <v>893</v>
      </c>
      <c r="I58" s="804" t="s">
        <v>894</v>
      </c>
      <c r="J58" s="798" t="s">
        <v>873</v>
      </c>
    </row>
    <row r="59" spans="1:10">
      <c r="A59" s="805" t="s">
        <v>1132</v>
      </c>
      <c r="B59" s="1088">
        <v>161647259.6269151</v>
      </c>
      <c r="C59" s="1088">
        <v>4856015.2026013667</v>
      </c>
      <c r="D59" s="1088">
        <v>6411361.8143207915</v>
      </c>
      <c r="E59" s="1088">
        <v>0</v>
      </c>
      <c r="F59" s="1088">
        <v>0</v>
      </c>
      <c r="G59" s="1088">
        <v>14878258.499701373</v>
      </c>
      <c r="H59" s="1088">
        <v>0</v>
      </c>
      <c r="I59" s="1088">
        <v>856920.35967881081</v>
      </c>
      <c r="J59" s="1088">
        <v>188649815.5032174</v>
      </c>
    </row>
    <row r="60" spans="1:10">
      <c r="A60" s="805" t="s">
        <v>1160</v>
      </c>
      <c r="B60" s="1088">
        <v>229623758.40926385</v>
      </c>
      <c r="C60" s="1088">
        <v>3050008.8011554843</v>
      </c>
      <c r="D60" s="1088">
        <v>13062331.678279912</v>
      </c>
      <c r="E60" s="1088">
        <v>0</v>
      </c>
      <c r="F60" s="1088">
        <v>0</v>
      </c>
      <c r="G60" s="1088">
        <v>5722567.7543750489</v>
      </c>
      <c r="H60" s="1088">
        <v>0</v>
      </c>
      <c r="I60" s="1088">
        <v>5681485.9937620275</v>
      </c>
      <c r="J60" s="1088">
        <v>257140152.63683635</v>
      </c>
    </row>
    <row r="61" spans="1:10">
      <c r="A61" s="805" t="s">
        <v>1351</v>
      </c>
      <c r="B61" s="1088">
        <v>235320295.33279106</v>
      </c>
      <c r="C61" s="1088">
        <v>7006355.3737182291</v>
      </c>
      <c r="D61" s="1088">
        <v>0</v>
      </c>
      <c r="E61" s="1088">
        <v>0</v>
      </c>
      <c r="F61" s="1088">
        <v>0</v>
      </c>
      <c r="G61" s="1088">
        <v>16240128.718318934</v>
      </c>
      <c r="H61" s="1088">
        <v>0</v>
      </c>
      <c r="I61" s="1088">
        <v>3199980.3145530559</v>
      </c>
      <c r="J61" s="1088">
        <v>261766759.73938131</v>
      </c>
    </row>
    <row r="62" spans="1:10">
      <c r="A62" s="805" t="s">
        <v>1370</v>
      </c>
      <c r="B62" s="1088">
        <v>256391169.86185077</v>
      </c>
      <c r="C62" s="1088">
        <v>3691898.7907890375</v>
      </c>
      <c r="D62" s="1088">
        <v>0</v>
      </c>
      <c r="E62" s="1088">
        <v>0</v>
      </c>
      <c r="F62" s="1088">
        <v>0</v>
      </c>
      <c r="G62" s="1088">
        <v>5402938.6772844912</v>
      </c>
      <c r="H62" s="1088">
        <v>0</v>
      </c>
      <c r="I62" s="1088">
        <v>284870.38954144268</v>
      </c>
      <c r="J62" s="1088">
        <v>265770877.71946573</v>
      </c>
    </row>
    <row r="63" spans="1:10">
      <c r="A63" s="805" t="s">
        <v>1429</v>
      </c>
      <c r="B63" s="1088">
        <v>232220164.178114</v>
      </c>
      <c r="C63" s="1088">
        <v>5508367.1112880744</v>
      </c>
      <c r="D63" s="1088">
        <v>0</v>
      </c>
      <c r="E63" s="1088">
        <v>0</v>
      </c>
      <c r="F63" s="1088">
        <v>0</v>
      </c>
      <c r="G63" s="1088">
        <v>25228932.775897536</v>
      </c>
      <c r="H63" s="1088">
        <v>0</v>
      </c>
      <c r="I63" s="1088">
        <v>3902455.5046784789</v>
      </c>
      <c r="J63" s="1088">
        <v>266859919.56997809</v>
      </c>
    </row>
    <row r="64" spans="1:10">
      <c r="A64" s="805" t="s">
        <v>1437</v>
      </c>
      <c r="B64" s="1088">
        <v>250811442.98564461</v>
      </c>
      <c r="C64" s="1088">
        <v>8520307.3952886723</v>
      </c>
      <c r="D64" s="1088">
        <v>0</v>
      </c>
      <c r="E64" s="1088">
        <v>0</v>
      </c>
      <c r="F64" s="1088">
        <v>0</v>
      </c>
      <c r="G64" s="1088">
        <v>19573234.120445944</v>
      </c>
      <c r="H64" s="1088">
        <v>0</v>
      </c>
      <c r="I64" s="1088">
        <v>8085611.7486230005</v>
      </c>
      <c r="J64" s="1088">
        <v>286990596.25000226</v>
      </c>
    </row>
    <row r="65" spans="1:10">
      <c r="A65" s="805" t="s">
        <v>1472</v>
      </c>
      <c r="B65" s="1088">
        <v>143497241.62187272</v>
      </c>
      <c r="C65" s="1088">
        <v>1445306.1251576082</v>
      </c>
      <c r="D65" s="1088">
        <v>181830247.5280377</v>
      </c>
      <c r="E65" s="1088">
        <v>0</v>
      </c>
      <c r="F65" s="1088">
        <v>0</v>
      </c>
      <c r="G65" s="1088">
        <v>25294880.094233193</v>
      </c>
      <c r="H65" s="1088">
        <v>0</v>
      </c>
      <c r="I65" s="1088">
        <v>8127766.6733028069</v>
      </c>
      <c r="J65" s="1088">
        <v>360195442.04260403</v>
      </c>
    </row>
    <row r="66" spans="1:10">
      <c r="A66" s="805" t="s">
        <v>1491</v>
      </c>
      <c r="B66" s="1088">
        <v>173256581.45862365</v>
      </c>
      <c r="C66" s="1088">
        <v>1979222.9079567322</v>
      </c>
      <c r="D66" s="1088">
        <v>0</v>
      </c>
      <c r="E66" s="1088">
        <v>0</v>
      </c>
      <c r="F66" s="1088">
        <v>0</v>
      </c>
      <c r="G66" s="1088">
        <v>8319975.4462804431</v>
      </c>
      <c r="H66" s="1088">
        <v>0</v>
      </c>
      <c r="I66" s="1088">
        <v>3787286.216736346</v>
      </c>
      <c r="J66" s="1088">
        <v>187343066.02959716</v>
      </c>
    </row>
    <row r="67" spans="1:10">
      <c r="A67" s="805" t="s">
        <v>1549</v>
      </c>
      <c r="B67" s="1088">
        <v>148711049.57196894</v>
      </c>
      <c r="C67" s="1088">
        <v>26924559.161191851</v>
      </c>
      <c r="D67" s="1088">
        <v>0</v>
      </c>
      <c r="E67" s="1088">
        <v>0</v>
      </c>
      <c r="F67" s="1088">
        <v>0</v>
      </c>
      <c r="G67" s="1088">
        <v>18415374.875572365</v>
      </c>
      <c r="H67" s="1088">
        <v>0</v>
      </c>
      <c r="I67" s="1088">
        <v>2139229.1459287279</v>
      </c>
      <c r="J67" s="1088">
        <v>196190212.75466189</v>
      </c>
    </row>
    <row r="68" spans="1:10">
      <c r="A68" s="33" t="s">
        <v>489</v>
      </c>
    </row>
    <row r="70" spans="1:10">
      <c r="A70" s="613" t="s">
        <v>81</v>
      </c>
    </row>
    <row r="75" spans="1:10">
      <c r="J75" s="34" t="s">
        <v>1077</v>
      </c>
    </row>
    <row r="106" spans="2:2">
      <c r="B106" s="720"/>
    </row>
    <row r="107" spans="2:2">
      <c r="B107" s="725"/>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4"/>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1"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0" t="s">
        <v>678</v>
      </c>
      <c r="B1" s="537"/>
      <c r="C1" s="537"/>
      <c r="D1" s="537"/>
      <c r="E1" s="538"/>
      <c r="F1" s="538"/>
      <c r="G1" s="538"/>
      <c r="H1" s="538"/>
      <c r="I1" s="538"/>
      <c r="J1" s="538"/>
      <c r="K1" s="538"/>
      <c r="L1" s="538"/>
    </row>
    <row r="2" spans="1:19" ht="15" customHeight="1">
      <c r="A2" s="601" t="s">
        <v>679</v>
      </c>
      <c r="B2" s="540"/>
      <c r="C2" s="540"/>
      <c r="D2" s="540"/>
      <c r="E2" s="540"/>
      <c r="F2" s="540"/>
      <c r="G2" s="540"/>
      <c r="H2" s="540"/>
      <c r="I2" s="540"/>
      <c r="J2" s="538"/>
      <c r="K2" s="538"/>
      <c r="L2" s="538"/>
    </row>
    <row r="3" spans="1:19" s="261" customFormat="1">
      <c r="A3" s="539"/>
      <c r="B3" s="540"/>
      <c r="C3" s="540"/>
      <c r="D3" s="540"/>
      <c r="E3" s="540"/>
      <c r="F3" s="540"/>
      <c r="G3" s="540"/>
      <c r="H3" s="540"/>
      <c r="I3" s="540"/>
      <c r="J3" s="538"/>
      <c r="K3" s="538"/>
      <c r="L3" s="538"/>
    </row>
    <row r="4" spans="1:19" ht="12.75" customHeight="1">
      <c r="A4" s="139" t="s">
        <v>680</v>
      </c>
    </row>
    <row r="5" spans="1:19" ht="12.75" customHeight="1">
      <c r="A5" s="531" t="s">
        <v>681</v>
      </c>
      <c r="H5" s="261"/>
      <c r="I5" s="261"/>
    </row>
    <row r="6" spans="1:19" ht="12.75" customHeight="1">
      <c r="F6" s="137"/>
      <c r="G6" s="137"/>
      <c r="H6" s="1219" t="str">
        <f>Naslovnica!A20</f>
        <v>Ožujak 2023.</v>
      </c>
      <c r="I6" s="1219"/>
    </row>
    <row r="7" spans="1:19" ht="12.75" customHeight="1">
      <c r="F7" s="281"/>
      <c r="G7" s="281"/>
      <c r="H7" s="1220" t="str">
        <f>Naslovnica!A24</f>
        <v>March 2023</v>
      </c>
      <c r="I7" s="1220"/>
    </row>
    <row r="8" spans="1:19" ht="15" customHeight="1">
      <c r="A8" s="559"/>
      <c r="B8" s="560"/>
      <c r="C8" s="560"/>
      <c r="D8" s="560"/>
      <c r="E8" s="560"/>
      <c r="F8" s="560"/>
      <c r="G8" s="560"/>
      <c r="H8" s="741"/>
      <c r="I8" s="741"/>
      <c r="J8" s="561"/>
      <c r="K8" s="1218" t="s">
        <v>1127</v>
      </c>
      <c r="L8" s="1218"/>
    </row>
    <row r="9" spans="1:19" ht="33.75">
      <c r="A9" s="562" t="s">
        <v>74</v>
      </c>
      <c r="B9" s="563" t="s">
        <v>163</v>
      </c>
      <c r="C9" s="563" t="s">
        <v>164</v>
      </c>
      <c r="D9" s="564" t="s">
        <v>75</v>
      </c>
      <c r="E9" s="563" t="s">
        <v>104</v>
      </c>
      <c r="F9" s="563" t="s">
        <v>141</v>
      </c>
      <c r="G9" s="563" t="s">
        <v>635</v>
      </c>
      <c r="H9" s="563" t="s">
        <v>1533</v>
      </c>
      <c r="I9" s="563" t="s">
        <v>1535</v>
      </c>
      <c r="J9" s="563" t="s">
        <v>631</v>
      </c>
      <c r="K9" s="563" t="s">
        <v>633</v>
      </c>
      <c r="L9" s="563" t="s">
        <v>59</v>
      </c>
    </row>
    <row r="10" spans="1:19" ht="31.5">
      <c r="A10" s="565" t="s">
        <v>197</v>
      </c>
      <c r="B10" s="566" t="s">
        <v>166</v>
      </c>
      <c r="C10" s="566" t="s">
        <v>165</v>
      </c>
      <c r="D10" s="567" t="s">
        <v>76</v>
      </c>
      <c r="E10" s="566" t="s">
        <v>453</v>
      </c>
      <c r="F10" s="566" t="s">
        <v>142</v>
      </c>
      <c r="G10" s="568" t="s">
        <v>636</v>
      </c>
      <c r="H10" s="568" t="s">
        <v>1534</v>
      </c>
      <c r="I10" s="568" t="s">
        <v>1536</v>
      </c>
      <c r="J10" s="568" t="s">
        <v>775</v>
      </c>
      <c r="K10" s="568" t="s">
        <v>241</v>
      </c>
      <c r="L10" s="568" t="s">
        <v>242</v>
      </c>
    </row>
    <row r="11" spans="1:19" ht="12.75" customHeight="1">
      <c r="A11" s="133" t="s">
        <v>1166</v>
      </c>
      <c r="B11" s="189">
        <v>28508707379</v>
      </c>
      <c r="C11" s="426" t="s">
        <v>1167</v>
      </c>
      <c r="D11" s="426" t="s">
        <v>1168</v>
      </c>
      <c r="E11" s="427" t="s">
        <v>1169</v>
      </c>
      <c r="F11" s="427" t="s">
        <v>1165</v>
      </c>
      <c r="G11" s="427" t="s">
        <v>1170</v>
      </c>
      <c r="H11" s="428">
        <v>4295459.6900000004</v>
      </c>
      <c r="I11" s="429">
        <v>215.22107693438815</v>
      </c>
      <c r="J11" s="430">
        <v>1.2490874532462115E-2</v>
      </c>
      <c r="K11" s="430">
        <v>1.3585727868309361E-2</v>
      </c>
      <c r="L11" s="430">
        <v>8.0100361355425642E-2</v>
      </c>
      <c r="M11" s="288"/>
      <c r="N11" s="288"/>
      <c r="O11" s="288"/>
      <c r="P11" s="164"/>
      <c r="Q11" s="193"/>
      <c r="R11" s="76"/>
      <c r="S11" s="76"/>
    </row>
    <row r="12" spans="1:19" ht="12.75" customHeight="1">
      <c r="A12" s="133" t="s">
        <v>1171</v>
      </c>
      <c r="B12" s="189">
        <v>26655747081</v>
      </c>
      <c r="C12" s="426" t="s">
        <v>1172</v>
      </c>
      <c r="D12" s="426" t="s">
        <v>1168</v>
      </c>
      <c r="E12" s="427" t="s">
        <v>1173</v>
      </c>
      <c r="F12" s="427" t="s">
        <v>1165</v>
      </c>
      <c r="G12" s="427" t="s">
        <v>1170</v>
      </c>
      <c r="H12" s="428">
        <v>13383731.890000001</v>
      </c>
      <c r="I12" s="429">
        <v>24.673492965142422</v>
      </c>
      <c r="J12" s="430">
        <v>8.0385507030975578E-3</v>
      </c>
      <c r="K12" s="430">
        <v>1.1843290066922751E-2</v>
      </c>
      <c r="L12" s="430">
        <v>4.4877032645420201E-2</v>
      </c>
      <c r="M12" s="288"/>
      <c r="N12" s="288"/>
      <c r="O12" s="288"/>
      <c r="P12" s="164"/>
      <c r="Q12" s="193"/>
      <c r="R12" s="76"/>
      <c r="S12" s="76"/>
    </row>
    <row r="13" spans="1:19" ht="12.75" customHeight="1">
      <c r="A13" s="133" t="s">
        <v>1174</v>
      </c>
      <c r="B13" s="189">
        <v>12916294683</v>
      </c>
      <c r="C13" s="426" t="s">
        <v>1175</v>
      </c>
      <c r="D13" s="426" t="s">
        <v>1168</v>
      </c>
      <c r="E13" s="113" t="s">
        <v>1176</v>
      </c>
      <c r="F13" s="113" t="s">
        <v>1165</v>
      </c>
      <c r="G13" s="113" t="s">
        <v>1170</v>
      </c>
      <c r="H13" s="428">
        <v>24924473.350000001</v>
      </c>
      <c r="I13" s="429">
        <v>15.872238005983137</v>
      </c>
      <c r="J13" s="430">
        <v>1.7925339017366149E-3</v>
      </c>
      <c r="K13" s="430">
        <v>1.7925339017366149E-3</v>
      </c>
      <c r="L13" s="430">
        <v>1.4002891412654428E-3</v>
      </c>
      <c r="M13" s="288"/>
      <c r="N13" s="288"/>
      <c r="O13" s="288"/>
      <c r="P13" s="164"/>
      <c r="Q13" s="193"/>
      <c r="R13" s="76"/>
      <c r="S13" s="76"/>
    </row>
    <row r="14" spans="1:19" s="261" customFormat="1" ht="12.75" customHeight="1">
      <c r="A14" s="133" t="s">
        <v>1177</v>
      </c>
      <c r="B14" s="189">
        <v>37695515978</v>
      </c>
      <c r="C14" s="426" t="s">
        <v>1178</v>
      </c>
      <c r="D14" s="426" t="s">
        <v>77</v>
      </c>
      <c r="E14" s="113" t="s">
        <v>1169</v>
      </c>
      <c r="F14" s="113" t="s">
        <v>1165</v>
      </c>
      <c r="G14" s="113" t="s">
        <v>1170</v>
      </c>
      <c r="H14" s="428">
        <v>959213.51</v>
      </c>
      <c r="I14" s="429">
        <v>11.093782755480589</v>
      </c>
      <c r="J14" s="430">
        <v>-4.7092453386665678E-4</v>
      </c>
      <c r="K14" s="430">
        <v>-4.8493416134842704E-4</v>
      </c>
      <c r="L14" s="430">
        <v>7.7960973364805897E-2</v>
      </c>
      <c r="M14" s="288"/>
      <c r="N14" s="288"/>
      <c r="O14" s="288"/>
      <c r="P14" s="164"/>
      <c r="Q14" s="193"/>
      <c r="R14" s="76"/>
      <c r="S14" s="76"/>
    </row>
    <row r="15" spans="1:19" s="261" customFormat="1" ht="12.75" customHeight="1">
      <c r="A15" s="133" t="s">
        <v>1179</v>
      </c>
      <c r="B15" s="189">
        <v>56499633647</v>
      </c>
      <c r="C15" s="426" t="s">
        <v>1180</v>
      </c>
      <c r="D15" s="426" t="s">
        <v>103</v>
      </c>
      <c r="E15" s="113" t="s">
        <v>1176</v>
      </c>
      <c r="F15" s="113" t="s">
        <v>1165</v>
      </c>
      <c r="G15" s="113" t="s">
        <v>1170</v>
      </c>
      <c r="H15" s="428">
        <v>87089945.950000003</v>
      </c>
      <c r="I15" s="429">
        <v>106.40729778673062</v>
      </c>
      <c r="J15" s="430">
        <v>-1.2824914002450782E-2</v>
      </c>
      <c r="K15" s="430">
        <v>1.2878330667271731E-2</v>
      </c>
      <c r="L15" s="430">
        <v>7.9537847296244912E-3</v>
      </c>
      <c r="M15" s="288"/>
      <c r="N15" s="288"/>
      <c r="O15" s="288"/>
      <c r="P15" s="164"/>
      <c r="Q15" s="193"/>
      <c r="R15" s="76"/>
      <c r="S15" s="76"/>
    </row>
    <row r="16" spans="1:19" s="261" customFormat="1" ht="12.75" customHeight="1">
      <c r="A16" s="133" t="s">
        <v>1181</v>
      </c>
      <c r="B16" s="189">
        <v>29300390100</v>
      </c>
      <c r="C16" s="426" t="s">
        <v>1182</v>
      </c>
      <c r="D16" s="426" t="s">
        <v>103</v>
      </c>
      <c r="E16" s="113" t="s">
        <v>1169</v>
      </c>
      <c r="F16" s="113" t="s">
        <v>1165</v>
      </c>
      <c r="G16" s="113" t="s">
        <v>1170</v>
      </c>
      <c r="H16" s="428">
        <v>16771117.449999999</v>
      </c>
      <c r="I16" s="429">
        <v>95.67883485927473</v>
      </c>
      <c r="J16" s="430">
        <v>3.9498630086010067E-5</v>
      </c>
      <c r="K16" s="430">
        <v>2.528672018811351E-3</v>
      </c>
      <c r="L16" s="430">
        <v>8.7501976568632678E-2</v>
      </c>
      <c r="M16" s="288"/>
      <c r="N16" s="288"/>
      <c r="O16" s="288"/>
      <c r="P16" s="164"/>
      <c r="Q16" s="193"/>
      <c r="R16" s="76"/>
      <c r="S16" s="76"/>
    </row>
    <row r="17" spans="1:19" s="261" customFormat="1" ht="12.75" customHeight="1">
      <c r="A17" s="133" t="s">
        <v>1183</v>
      </c>
      <c r="B17" s="189" t="s">
        <v>1184</v>
      </c>
      <c r="C17" s="426" t="s">
        <v>1185</v>
      </c>
      <c r="D17" s="426" t="s">
        <v>103</v>
      </c>
      <c r="E17" s="113" t="s">
        <v>1186</v>
      </c>
      <c r="F17" s="113" t="s">
        <v>1165</v>
      </c>
      <c r="G17" s="113" t="s">
        <v>1170</v>
      </c>
      <c r="H17" s="428">
        <v>20632165.829999998</v>
      </c>
      <c r="I17" s="429">
        <v>88.777783449789553</v>
      </c>
      <c r="J17" s="430">
        <v>5.8546402517274387E-3</v>
      </c>
      <c r="K17" s="430">
        <v>1.0217028329428723E-2</v>
      </c>
      <c r="L17" s="430">
        <v>1.6846658464882314E-2</v>
      </c>
      <c r="M17" s="288"/>
      <c r="N17" s="288"/>
      <c r="O17" s="288"/>
      <c r="P17" s="164"/>
      <c r="Q17" s="193"/>
      <c r="R17" s="76"/>
      <c r="S17" s="76"/>
    </row>
    <row r="18" spans="1:19" s="261" customFormat="1" ht="12.75" customHeight="1">
      <c r="A18" s="133" t="s">
        <v>1187</v>
      </c>
      <c r="B18" s="189">
        <v>15448763136</v>
      </c>
      <c r="C18" s="426" t="s">
        <v>1188</v>
      </c>
      <c r="D18" s="426" t="s">
        <v>103</v>
      </c>
      <c r="E18" s="113" t="s">
        <v>1176</v>
      </c>
      <c r="F18" s="113" t="s">
        <v>1165</v>
      </c>
      <c r="G18" s="113" t="s">
        <v>1170</v>
      </c>
      <c r="H18" s="428">
        <v>45202700.259999998</v>
      </c>
      <c r="I18" s="429">
        <v>110.81132574792228</v>
      </c>
      <c r="J18" s="430">
        <v>-4.4090851939456721E-3</v>
      </c>
      <c r="K18" s="430">
        <v>3.6857673733146079E-3</v>
      </c>
      <c r="L18" s="430">
        <v>3.311709928915052E-3</v>
      </c>
      <c r="M18" s="288"/>
      <c r="N18" s="288"/>
      <c r="O18" s="288"/>
      <c r="P18" s="164"/>
      <c r="Q18" s="193"/>
      <c r="R18" s="76"/>
      <c r="S18" s="76"/>
    </row>
    <row r="19" spans="1:19" s="261" customFormat="1" ht="12.75" customHeight="1">
      <c r="A19" s="133" t="s">
        <v>1422</v>
      </c>
      <c r="B19" s="189" t="s">
        <v>1423</v>
      </c>
      <c r="C19" s="426" t="s">
        <v>1424</v>
      </c>
      <c r="D19" s="426" t="s">
        <v>103</v>
      </c>
      <c r="E19" s="113" t="s">
        <v>1190</v>
      </c>
      <c r="F19" s="113" t="s">
        <v>1165</v>
      </c>
      <c r="G19" s="113" t="s">
        <v>1170</v>
      </c>
      <c r="H19" s="428">
        <v>1753363</v>
      </c>
      <c r="I19" s="429">
        <v>90.111465156950331</v>
      </c>
      <c r="J19" s="430">
        <v>6.3102871446031994E-2</v>
      </c>
      <c r="K19" s="430">
        <v>9.9389442239887771E-3</v>
      </c>
      <c r="L19" s="430">
        <v>8.0116036049536099E-2</v>
      </c>
      <c r="M19" s="288"/>
      <c r="N19" s="288"/>
      <c r="O19" s="288"/>
      <c r="P19" s="164"/>
      <c r="Q19" s="193"/>
      <c r="R19" s="76"/>
      <c r="S19" s="76"/>
    </row>
    <row r="20" spans="1:19" s="261" customFormat="1" ht="12.75" customHeight="1">
      <c r="A20" s="133" t="s">
        <v>1189</v>
      </c>
      <c r="B20" s="189" t="s">
        <v>1344</v>
      </c>
      <c r="C20" s="426" t="s">
        <v>1345</v>
      </c>
      <c r="D20" s="426" t="s">
        <v>103</v>
      </c>
      <c r="E20" s="113" t="s">
        <v>1190</v>
      </c>
      <c r="F20" s="113" t="s">
        <v>1165</v>
      </c>
      <c r="G20" s="113" t="s">
        <v>1170</v>
      </c>
      <c r="H20" s="428">
        <v>6872631.7400000002</v>
      </c>
      <c r="I20" s="429">
        <v>90.815385834981598</v>
      </c>
      <c r="J20" s="430">
        <v>-5.1846835620822151E-2</v>
      </c>
      <c r="K20" s="430">
        <v>-3.2438903862918367E-2</v>
      </c>
      <c r="L20" s="430">
        <v>3.1535591831015397E-2</v>
      </c>
      <c r="M20" s="288"/>
      <c r="N20" s="288"/>
      <c r="O20" s="288"/>
      <c r="P20" s="164"/>
      <c r="Q20" s="193"/>
      <c r="R20" s="76"/>
      <c r="S20" s="76"/>
    </row>
    <row r="21" spans="1:19" s="261" customFormat="1" ht="12.75" customHeight="1">
      <c r="A21" s="133" t="s">
        <v>1425</v>
      </c>
      <c r="B21" s="189" t="s">
        <v>1426</v>
      </c>
      <c r="C21" s="426" t="s">
        <v>1427</v>
      </c>
      <c r="D21" s="426" t="s">
        <v>103</v>
      </c>
      <c r="E21" s="113" t="s">
        <v>1190</v>
      </c>
      <c r="F21" s="113" t="s">
        <v>1165</v>
      </c>
      <c r="G21" s="113" t="s">
        <v>1170</v>
      </c>
      <c r="H21" s="428">
        <v>3264468.38</v>
      </c>
      <c r="I21" s="429">
        <v>94.202361988465967</v>
      </c>
      <c r="J21" s="430">
        <v>-1.5088305422092718E-2</v>
      </c>
      <c r="K21" s="430">
        <v>-1.6451660863127882E-2</v>
      </c>
      <c r="L21" s="430">
        <v>1.9671442509617387E-2</v>
      </c>
      <c r="M21" s="288"/>
      <c r="N21" s="288"/>
      <c r="O21" s="288"/>
      <c r="P21" s="164"/>
      <c r="Q21" s="193"/>
      <c r="R21" s="76"/>
      <c r="S21" s="76"/>
    </row>
    <row r="22" spans="1:19" s="261" customFormat="1" ht="12.75" customHeight="1">
      <c r="A22" s="133" t="s">
        <v>1584</v>
      </c>
      <c r="B22" s="189" t="s">
        <v>1611</v>
      </c>
      <c r="C22" s="426" t="s">
        <v>1612</v>
      </c>
      <c r="D22" s="426" t="s">
        <v>103</v>
      </c>
      <c r="E22" s="113" t="s">
        <v>1186</v>
      </c>
      <c r="F22" s="113" t="s">
        <v>1165</v>
      </c>
      <c r="G22" s="113" t="s">
        <v>1170</v>
      </c>
      <c r="H22" s="428">
        <v>14631534.789999999</v>
      </c>
      <c r="I22" s="429">
        <v>99.531913641945721</v>
      </c>
      <c r="J22" s="430" t="s">
        <v>1165</v>
      </c>
      <c r="K22" s="430" t="s">
        <v>1165</v>
      </c>
      <c r="L22" s="430" t="s">
        <v>1165</v>
      </c>
      <c r="M22" s="288"/>
      <c r="N22" s="288"/>
      <c r="O22" s="288"/>
      <c r="P22" s="164"/>
      <c r="Q22" s="193"/>
      <c r="R22" s="76"/>
      <c r="S22" s="76"/>
    </row>
    <row r="23" spans="1:19" s="261" customFormat="1" ht="12.75" customHeight="1">
      <c r="A23" s="133" t="s">
        <v>1191</v>
      </c>
      <c r="B23" s="189" t="s">
        <v>1346</v>
      </c>
      <c r="C23" s="426" t="s">
        <v>1347</v>
      </c>
      <c r="D23" s="426" t="s">
        <v>103</v>
      </c>
      <c r="E23" s="113" t="s">
        <v>1190</v>
      </c>
      <c r="F23" s="113" t="s">
        <v>1165</v>
      </c>
      <c r="G23" s="113" t="s">
        <v>1170</v>
      </c>
      <c r="H23" s="428">
        <v>8796242.5500000007</v>
      </c>
      <c r="I23" s="429">
        <v>108.07212329689646</v>
      </c>
      <c r="J23" s="430">
        <v>3.7751737180182987E-2</v>
      </c>
      <c r="K23" s="430">
        <v>1.9209824804862663E-2</v>
      </c>
      <c r="L23" s="430">
        <v>4.0466063116820106E-2</v>
      </c>
      <c r="M23" s="288"/>
      <c r="N23" s="288"/>
      <c r="O23" s="288"/>
      <c r="P23" s="164"/>
      <c r="Q23" s="193"/>
      <c r="R23" s="76"/>
      <c r="S23" s="76"/>
    </row>
    <row r="24" spans="1:19" s="261" customFormat="1" ht="12.75" customHeight="1">
      <c r="A24" s="133" t="s">
        <v>1477</v>
      </c>
      <c r="B24" s="189" t="s">
        <v>1520</v>
      </c>
      <c r="C24" s="426" t="s">
        <v>1521</v>
      </c>
      <c r="D24" s="426" t="s">
        <v>1409</v>
      </c>
      <c r="E24" s="113" t="s">
        <v>1186</v>
      </c>
      <c r="F24" s="113" t="s">
        <v>1165</v>
      </c>
      <c r="G24" s="113" t="s">
        <v>1170</v>
      </c>
      <c r="H24" s="428">
        <v>12764683.25</v>
      </c>
      <c r="I24" s="429">
        <v>95.690673880019887</v>
      </c>
      <c r="J24" s="430">
        <v>1.0793288927473776E-2</v>
      </c>
      <c r="K24" s="430">
        <v>1.0869063225258158E-2</v>
      </c>
      <c r="L24" s="430">
        <v>2.3701343022094035E-2</v>
      </c>
      <c r="M24" s="288"/>
      <c r="N24" s="288"/>
      <c r="O24" s="288"/>
      <c r="P24" s="164"/>
      <c r="Q24" s="193"/>
      <c r="R24" s="76"/>
      <c r="S24" s="76"/>
    </row>
    <row r="25" spans="1:19" s="261" customFormat="1" ht="12.75" customHeight="1">
      <c r="A25" s="133" t="s">
        <v>1446</v>
      </c>
      <c r="B25" s="189" t="s">
        <v>1447</v>
      </c>
      <c r="C25" s="426" t="s">
        <v>1448</v>
      </c>
      <c r="D25" s="426" t="s">
        <v>1409</v>
      </c>
      <c r="E25" s="113" t="s">
        <v>1186</v>
      </c>
      <c r="F25" s="113" t="s">
        <v>1165</v>
      </c>
      <c r="G25" s="113" t="s">
        <v>1170</v>
      </c>
      <c r="H25" s="428">
        <v>8779986.6799999997</v>
      </c>
      <c r="I25" s="429">
        <v>97.726816156264945</v>
      </c>
      <c r="J25" s="430">
        <v>2.7314675703715707E-4</v>
      </c>
      <c r="K25" s="430">
        <v>2.5119003695643904E-3</v>
      </c>
      <c r="L25" s="430">
        <v>1.9798897945962679E-2</v>
      </c>
      <c r="M25" s="288"/>
      <c r="N25" s="288"/>
      <c r="O25" s="288"/>
      <c r="P25" s="164"/>
      <c r="Q25" s="193"/>
      <c r="R25" s="76"/>
      <c r="S25" s="76"/>
    </row>
    <row r="26" spans="1:19" s="261" customFormat="1" ht="12.75" customHeight="1">
      <c r="A26" s="133" t="s">
        <v>1408</v>
      </c>
      <c r="B26" s="189" t="s">
        <v>1268</v>
      </c>
      <c r="C26" s="426" t="s">
        <v>1269</v>
      </c>
      <c r="D26" s="426" t="s">
        <v>1409</v>
      </c>
      <c r="E26" s="113" t="s">
        <v>1176</v>
      </c>
      <c r="F26" s="113" t="s">
        <v>1165</v>
      </c>
      <c r="G26" s="113" t="s">
        <v>1170</v>
      </c>
      <c r="H26" s="428">
        <v>55719324.460000001</v>
      </c>
      <c r="I26" s="429">
        <v>123.20906748569418</v>
      </c>
      <c r="J26" s="430">
        <v>-1.6088360645070354E-2</v>
      </c>
      <c r="K26" s="430">
        <v>1.1416856068466874E-2</v>
      </c>
      <c r="L26" s="430">
        <v>2.9499612873244985E-3</v>
      </c>
      <c r="M26" s="288"/>
      <c r="N26" s="288"/>
      <c r="O26" s="288"/>
      <c r="P26" s="164"/>
      <c r="Q26" s="193"/>
      <c r="R26" s="76"/>
      <c r="S26" s="76"/>
    </row>
    <row r="27" spans="1:19" s="261" customFormat="1" ht="12.75" customHeight="1">
      <c r="A27" s="133" t="s">
        <v>1410</v>
      </c>
      <c r="B27" s="189">
        <v>97407922886</v>
      </c>
      <c r="C27" s="426" t="s">
        <v>1270</v>
      </c>
      <c r="D27" s="426" t="s">
        <v>1409</v>
      </c>
      <c r="E27" s="113" t="s">
        <v>1176</v>
      </c>
      <c r="F27" s="113" t="s">
        <v>1165</v>
      </c>
      <c r="G27" s="113" t="s">
        <v>1170</v>
      </c>
      <c r="H27" s="428">
        <v>53546136.399999999</v>
      </c>
      <c r="I27" s="429">
        <v>109.40355190837495</v>
      </c>
      <c r="J27" s="430">
        <v>-2.2303391888588431E-2</v>
      </c>
      <c r="K27" s="430">
        <v>7.043540442639884E-3</v>
      </c>
      <c r="L27" s="430">
        <v>3.8611575878204629E-3</v>
      </c>
      <c r="M27" s="288"/>
      <c r="N27" s="288"/>
      <c r="O27" s="288"/>
      <c r="P27" s="164"/>
      <c r="Q27" s="193"/>
      <c r="R27" s="76"/>
      <c r="S27" s="76"/>
    </row>
    <row r="28" spans="1:19" ht="12.75" customHeight="1">
      <c r="A28" s="133" t="s">
        <v>1585</v>
      </c>
      <c r="B28" s="189" t="s">
        <v>1522</v>
      </c>
      <c r="C28" s="426" t="s">
        <v>1523</v>
      </c>
      <c r="D28" s="426" t="s">
        <v>1409</v>
      </c>
      <c r="E28" s="427" t="s">
        <v>1186</v>
      </c>
      <c r="F28" s="427" t="s">
        <v>1165</v>
      </c>
      <c r="G28" s="427" t="s">
        <v>1211</v>
      </c>
      <c r="H28" s="428">
        <v>10514562.23</v>
      </c>
      <c r="I28" s="429">
        <v>94.476834205753519</v>
      </c>
      <c r="J28" s="430">
        <v>-1.3278516156247089E-2</v>
      </c>
      <c r="K28" s="430">
        <v>1.957584675072277E-2</v>
      </c>
      <c r="L28" s="430">
        <v>1.7662785045879925E-2</v>
      </c>
      <c r="M28" s="288"/>
      <c r="N28" s="288"/>
      <c r="O28" s="288"/>
      <c r="P28" s="164"/>
      <c r="Q28" s="193"/>
      <c r="R28" s="76"/>
      <c r="S28" s="76"/>
    </row>
    <row r="29" spans="1:19" s="261" customFormat="1" ht="12.75" customHeight="1">
      <c r="A29" s="133" t="s">
        <v>1411</v>
      </c>
      <c r="B29" s="189" t="s">
        <v>1271</v>
      </c>
      <c r="C29" s="426" t="s">
        <v>1272</v>
      </c>
      <c r="D29" s="426" t="s">
        <v>1409</v>
      </c>
      <c r="E29" s="427" t="s">
        <v>1186</v>
      </c>
      <c r="F29" s="427" t="s">
        <v>1165</v>
      </c>
      <c r="G29" s="427" t="s">
        <v>1211</v>
      </c>
      <c r="H29" s="428">
        <v>5088436.76</v>
      </c>
      <c r="I29" s="429">
        <v>86.532043377150387</v>
      </c>
      <c r="J29" s="430">
        <v>2.3768609202465152E-2</v>
      </c>
      <c r="K29" s="430">
        <v>1.0812069221831644E-2</v>
      </c>
      <c r="L29" s="430">
        <v>3.1795605753310863E-2</v>
      </c>
      <c r="M29" s="288"/>
      <c r="N29" s="288"/>
      <c r="O29" s="288"/>
      <c r="P29" s="164"/>
      <c r="Q29" s="193"/>
      <c r="R29" s="76"/>
      <c r="S29" s="76"/>
    </row>
    <row r="30" spans="1:19" s="261" customFormat="1" ht="12.75" customHeight="1">
      <c r="A30" s="133" t="s">
        <v>1412</v>
      </c>
      <c r="B30" s="189">
        <v>30096106301</v>
      </c>
      <c r="C30" s="426" t="s">
        <v>1273</v>
      </c>
      <c r="D30" s="426" t="s">
        <v>1409</v>
      </c>
      <c r="E30" s="427" t="s">
        <v>1176</v>
      </c>
      <c r="F30" s="427" t="s">
        <v>1165</v>
      </c>
      <c r="G30" s="427" t="s">
        <v>1211</v>
      </c>
      <c r="H30" s="428">
        <v>35575943.600000001</v>
      </c>
      <c r="I30" s="429">
        <v>128.81826631486382</v>
      </c>
      <c r="J30" s="430">
        <v>-2.7992654843378761E-2</v>
      </c>
      <c r="K30" s="430">
        <v>7.9299974004685136E-3</v>
      </c>
      <c r="L30" s="430">
        <v>1.2918912367789304E-2</v>
      </c>
      <c r="M30" s="288"/>
      <c r="N30" s="288"/>
      <c r="O30" s="288"/>
      <c r="P30" s="164"/>
      <c r="Q30" s="193"/>
      <c r="R30" s="76"/>
      <c r="S30" s="76"/>
    </row>
    <row r="31" spans="1:19" s="261" customFormat="1" ht="12.75" customHeight="1">
      <c r="A31" s="133" t="s">
        <v>1413</v>
      </c>
      <c r="B31" s="189">
        <v>18911840764</v>
      </c>
      <c r="C31" s="426" t="s">
        <v>1274</v>
      </c>
      <c r="D31" s="426" t="s">
        <v>1409</v>
      </c>
      <c r="E31" s="427" t="s">
        <v>1169</v>
      </c>
      <c r="F31" s="427" t="s">
        <v>1165</v>
      </c>
      <c r="G31" s="427" t="s">
        <v>1170</v>
      </c>
      <c r="H31" s="428">
        <v>51356186.509999998</v>
      </c>
      <c r="I31" s="429">
        <v>15.500020003090095</v>
      </c>
      <c r="J31" s="430">
        <v>2.6897667509817591E-2</v>
      </c>
      <c r="K31" s="430">
        <v>-1.5580455054401421E-3</v>
      </c>
      <c r="L31" s="430">
        <v>9.2006615390203494E-2</v>
      </c>
      <c r="M31" s="288"/>
      <c r="N31" s="288"/>
      <c r="O31" s="288"/>
      <c r="P31" s="164"/>
      <c r="Q31" s="193"/>
      <c r="R31" s="76"/>
      <c r="S31" s="76"/>
    </row>
    <row r="32" spans="1:19" s="261" customFormat="1" ht="12.75" customHeight="1">
      <c r="A32" s="133" t="s">
        <v>1414</v>
      </c>
      <c r="B32" s="189" t="s">
        <v>1357</v>
      </c>
      <c r="C32" s="426" t="s">
        <v>1358</v>
      </c>
      <c r="D32" s="426" t="s">
        <v>1409</v>
      </c>
      <c r="E32" s="427" t="s">
        <v>1186</v>
      </c>
      <c r="F32" s="427" t="s">
        <v>1165</v>
      </c>
      <c r="G32" s="427" t="s">
        <v>1170</v>
      </c>
      <c r="H32" s="428">
        <v>9554520.2599999998</v>
      </c>
      <c r="I32" s="429">
        <v>95.71364905096479</v>
      </c>
      <c r="J32" s="430">
        <v>-8.0422827254955642E-4</v>
      </c>
      <c r="K32" s="430">
        <v>-2.0785000382147478E-3</v>
      </c>
      <c r="L32" s="430">
        <v>3.7632046857296153E-2</v>
      </c>
      <c r="M32" s="288"/>
      <c r="N32" s="288"/>
      <c r="O32" s="288"/>
      <c r="P32" s="164"/>
      <c r="Q32" s="193"/>
      <c r="R32" s="76"/>
      <c r="S32" s="76"/>
    </row>
    <row r="33" spans="1:19" s="261" customFormat="1" ht="12.75" customHeight="1">
      <c r="A33" s="133" t="s">
        <v>1415</v>
      </c>
      <c r="B33" s="189" t="s">
        <v>1275</v>
      </c>
      <c r="C33" s="426" t="s">
        <v>1276</v>
      </c>
      <c r="D33" s="426" t="s">
        <v>1409</v>
      </c>
      <c r="E33" s="427" t="s">
        <v>1176</v>
      </c>
      <c r="F33" s="427" t="s">
        <v>1165</v>
      </c>
      <c r="G33" s="427" t="s">
        <v>1170</v>
      </c>
      <c r="H33" s="428">
        <v>21853453.329999998</v>
      </c>
      <c r="I33" s="429">
        <v>97.39277819484812</v>
      </c>
      <c r="J33" s="430">
        <v>-2.3244143432945896E-2</v>
      </c>
      <c r="K33" s="430">
        <v>4.8815574636678072E-3</v>
      </c>
      <c r="L33" s="430">
        <v>4.520533574707164E-3</v>
      </c>
      <c r="M33" s="288"/>
      <c r="N33" s="288"/>
      <c r="O33" s="288"/>
      <c r="P33" s="164"/>
      <c r="Q33" s="193"/>
      <c r="R33" s="76"/>
      <c r="S33" s="76"/>
    </row>
    <row r="34" spans="1:19" ht="12.75" customHeight="1">
      <c r="A34" s="112" t="s">
        <v>1416</v>
      </c>
      <c r="B34" s="431">
        <v>62937824927</v>
      </c>
      <c r="C34" s="432" t="s">
        <v>1277</v>
      </c>
      <c r="D34" s="432" t="s">
        <v>1409</v>
      </c>
      <c r="E34" s="113" t="s">
        <v>1186</v>
      </c>
      <c r="F34" s="113" t="s">
        <v>1165</v>
      </c>
      <c r="G34" s="113" t="s">
        <v>1170</v>
      </c>
      <c r="H34" s="428">
        <v>20793685.539999999</v>
      </c>
      <c r="I34" s="429">
        <v>104.23213103068665</v>
      </c>
      <c r="J34" s="430">
        <v>6.5367532530058448E-4</v>
      </c>
      <c r="K34" s="430">
        <v>1.2421576581207905E-2</v>
      </c>
      <c r="L34" s="430">
        <v>2.6043124127089978E-2</v>
      </c>
      <c r="M34" s="288"/>
      <c r="N34" s="288"/>
      <c r="O34" s="288"/>
      <c r="P34" s="164"/>
      <c r="Q34" s="193"/>
      <c r="R34" s="76"/>
      <c r="S34" s="76"/>
    </row>
    <row r="35" spans="1:19" s="261" customFormat="1" ht="12.75" customHeight="1">
      <c r="A35" s="112" t="s">
        <v>1417</v>
      </c>
      <c r="B35" s="431">
        <v>52772437018</v>
      </c>
      <c r="C35" s="432" t="s">
        <v>1278</v>
      </c>
      <c r="D35" s="432" t="s">
        <v>1409</v>
      </c>
      <c r="E35" s="113" t="s">
        <v>1173</v>
      </c>
      <c r="F35" s="113" t="s">
        <v>1165</v>
      </c>
      <c r="G35" s="113" t="s">
        <v>1170</v>
      </c>
      <c r="H35" s="428">
        <v>53021840.460000001</v>
      </c>
      <c r="I35" s="429">
        <v>17.675126489167944</v>
      </c>
      <c r="J35" s="430">
        <v>-1.2948442914604952E-2</v>
      </c>
      <c r="K35" s="430">
        <v>6.5095829425549923E-3</v>
      </c>
      <c r="L35" s="430">
        <v>2.4485443714417077E-2</v>
      </c>
      <c r="M35" s="288"/>
      <c r="N35" s="288"/>
      <c r="O35" s="288"/>
      <c r="P35" s="164"/>
      <c r="Q35" s="193"/>
      <c r="R35" s="76"/>
      <c r="S35" s="76"/>
    </row>
    <row r="36" spans="1:19" s="261" customFormat="1" ht="12.75" customHeight="1">
      <c r="A36" s="112" t="s">
        <v>1418</v>
      </c>
      <c r="B36" s="431" t="s">
        <v>1279</v>
      </c>
      <c r="C36" s="432" t="s">
        <v>1280</v>
      </c>
      <c r="D36" s="432" t="s">
        <v>1409</v>
      </c>
      <c r="E36" s="113" t="s">
        <v>1186</v>
      </c>
      <c r="F36" s="113" t="s">
        <v>1165</v>
      </c>
      <c r="G36" s="113" t="s">
        <v>1170</v>
      </c>
      <c r="H36" s="428">
        <v>3339457.48</v>
      </c>
      <c r="I36" s="429">
        <v>93.637453259889455</v>
      </c>
      <c r="J36" s="430">
        <v>-9.4883180777068921E-3</v>
      </c>
      <c r="K36" s="430">
        <v>4.5668977696466939E-3</v>
      </c>
      <c r="L36" s="430">
        <v>1.3383851497599464E-2</v>
      </c>
      <c r="M36" s="288"/>
      <c r="N36" s="288"/>
      <c r="O36" s="288"/>
      <c r="P36" s="164"/>
      <c r="Q36" s="193"/>
      <c r="R36" s="76"/>
      <c r="S36" s="76"/>
    </row>
    <row r="37" spans="1:19" s="261" customFormat="1" ht="12.75" customHeight="1">
      <c r="A37" s="439" t="s">
        <v>1419</v>
      </c>
      <c r="B37" s="431" t="s">
        <v>1281</v>
      </c>
      <c r="C37" s="432" t="s">
        <v>1282</v>
      </c>
      <c r="D37" s="432" t="s">
        <v>1409</v>
      </c>
      <c r="E37" s="113" t="s">
        <v>1186</v>
      </c>
      <c r="F37" s="113" t="s">
        <v>1165</v>
      </c>
      <c r="G37" s="113" t="s">
        <v>1170</v>
      </c>
      <c r="H37" s="428">
        <v>3590933.59</v>
      </c>
      <c r="I37" s="429">
        <v>91.684139443824776</v>
      </c>
      <c r="J37" s="430">
        <v>-5.5019661861147595E-3</v>
      </c>
      <c r="K37" s="430">
        <v>4.419091315932322E-3</v>
      </c>
      <c r="L37" s="430">
        <v>1.327977909224809E-2</v>
      </c>
      <c r="M37" s="288"/>
      <c r="N37" s="288"/>
      <c r="O37" s="288"/>
      <c r="P37" s="164"/>
      <c r="Q37" s="193"/>
      <c r="R37" s="76"/>
      <c r="S37" s="76"/>
    </row>
    <row r="38" spans="1:19" s="261" customFormat="1" ht="12.75" customHeight="1">
      <c r="A38" s="439" t="s">
        <v>1420</v>
      </c>
      <c r="B38" s="431">
        <v>31076456551</v>
      </c>
      <c r="C38" s="432" t="s">
        <v>1283</v>
      </c>
      <c r="D38" s="432" t="s">
        <v>1409</v>
      </c>
      <c r="E38" s="113" t="s">
        <v>1176</v>
      </c>
      <c r="F38" s="113" t="s">
        <v>1165</v>
      </c>
      <c r="G38" s="113" t="s">
        <v>1170</v>
      </c>
      <c r="H38" s="428">
        <v>21516232.960000001</v>
      </c>
      <c r="I38" s="429">
        <v>13.509093009805301</v>
      </c>
      <c r="J38" s="430">
        <v>-4.3197849113553843E-2</v>
      </c>
      <c r="K38" s="430">
        <v>3.0824040554111587E-3</v>
      </c>
      <c r="L38" s="430">
        <v>-1.9814819854466759E-3</v>
      </c>
      <c r="M38" s="288"/>
      <c r="N38" s="288"/>
      <c r="O38" s="288"/>
      <c r="P38" s="164"/>
      <c r="Q38" s="193"/>
      <c r="R38" s="76"/>
      <c r="S38" s="76"/>
    </row>
    <row r="39" spans="1:19" s="261" customFormat="1" ht="12.75" customHeight="1">
      <c r="A39" s="439" t="s">
        <v>1421</v>
      </c>
      <c r="B39" s="431">
        <v>66324185184</v>
      </c>
      <c r="C39" s="432" t="s">
        <v>1284</v>
      </c>
      <c r="D39" s="432" t="s">
        <v>1409</v>
      </c>
      <c r="E39" s="113" t="s">
        <v>1176</v>
      </c>
      <c r="F39" s="113" t="s">
        <v>1165</v>
      </c>
      <c r="G39" s="113" t="s">
        <v>1170</v>
      </c>
      <c r="H39" s="428">
        <v>45740497.130000003</v>
      </c>
      <c r="I39" s="429">
        <v>18.598285550553946</v>
      </c>
      <c r="J39" s="430">
        <v>-3.9425795487711968E-3</v>
      </c>
      <c r="K39" s="430">
        <v>2.6370935576671695E-3</v>
      </c>
      <c r="L39" s="430">
        <v>-1.3872709135342998E-4</v>
      </c>
      <c r="M39" s="288"/>
      <c r="N39" s="288"/>
      <c r="O39" s="288"/>
      <c r="P39" s="164"/>
      <c r="Q39" s="193"/>
      <c r="R39" s="76"/>
      <c r="S39" s="76"/>
    </row>
    <row r="40" spans="1:19" s="261" customFormat="1" ht="12.75" customHeight="1">
      <c r="A40" s="439" t="s">
        <v>1493</v>
      </c>
      <c r="B40" s="431" t="s">
        <v>1516</v>
      </c>
      <c r="C40" s="432" t="s">
        <v>1517</v>
      </c>
      <c r="D40" s="432" t="s">
        <v>1409</v>
      </c>
      <c r="E40" s="113" t="s">
        <v>1186</v>
      </c>
      <c r="F40" s="113" t="s">
        <v>1165</v>
      </c>
      <c r="G40" s="113" t="s">
        <v>1170</v>
      </c>
      <c r="H40" s="428">
        <v>17971866.079999998</v>
      </c>
      <c r="I40" s="429">
        <v>99.459335917672334</v>
      </c>
      <c r="J40" s="430">
        <v>1.2092516532619335E-2</v>
      </c>
      <c r="K40" s="430">
        <v>1.2103718713754485E-2</v>
      </c>
      <c r="L40" s="430">
        <v>9.7768560771356317E-3</v>
      </c>
      <c r="M40" s="288"/>
      <c r="N40" s="288"/>
      <c r="O40" s="288"/>
      <c r="P40" s="164"/>
      <c r="Q40" s="193"/>
      <c r="R40" s="76"/>
      <c r="S40" s="76"/>
    </row>
    <row r="41" spans="1:19" s="261" customFormat="1" ht="12.75" customHeight="1">
      <c r="A41" s="439" t="s">
        <v>1505</v>
      </c>
      <c r="B41" s="431" t="s">
        <v>1514</v>
      </c>
      <c r="C41" s="432" t="s">
        <v>1515</v>
      </c>
      <c r="D41" s="432" t="s">
        <v>1409</v>
      </c>
      <c r="E41" s="113" t="s">
        <v>1186</v>
      </c>
      <c r="F41" s="113" t="s">
        <v>1165</v>
      </c>
      <c r="G41" s="113" t="s">
        <v>1170</v>
      </c>
      <c r="H41" s="428">
        <v>4175837.41</v>
      </c>
      <c r="I41" s="429">
        <v>100.62935606254713</v>
      </c>
      <c r="J41" s="430" t="s">
        <v>1165</v>
      </c>
      <c r="K41" s="430">
        <v>1.2533018414897956E-2</v>
      </c>
      <c r="L41" s="430">
        <v>6.7154072206281334E-3</v>
      </c>
      <c r="M41" s="288"/>
      <c r="N41" s="288"/>
      <c r="O41" s="288"/>
      <c r="P41" s="164"/>
      <c r="Q41" s="193"/>
      <c r="R41" s="76"/>
      <c r="S41" s="76"/>
    </row>
    <row r="42" spans="1:19" s="261" customFormat="1" ht="12.75" customHeight="1">
      <c r="A42" s="439" t="s">
        <v>1539</v>
      </c>
      <c r="B42" s="431" t="s">
        <v>1512</v>
      </c>
      <c r="C42" s="432" t="s">
        <v>1513</v>
      </c>
      <c r="D42" s="432" t="s">
        <v>1409</v>
      </c>
      <c r="E42" s="113" t="s">
        <v>1186</v>
      </c>
      <c r="F42" s="113" t="s">
        <v>1165</v>
      </c>
      <c r="G42" s="113" t="s">
        <v>1170</v>
      </c>
      <c r="H42" s="428">
        <v>25491045.34</v>
      </c>
      <c r="I42" s="429">
        <v>100.29373354473162</v>
      </c>
      <c r="J42" s="430" t="s">
        <v>1165</v>
      </c>
      <c r="K42" s="430">
        <v>9.6375181773760143E-3</v>
      </c>
      <c r="L42" s="430" t="s">
        <v>1165</v>
      </c>
      <c r="M42" s="288"/>
      <c r="N42" s="288"/>
      <c r="O42" s="288"/>
      <c r="P42" s="164"/>
      <c r="Q42" s="193"/>
      <c r="R42" s="76"/>
      <c r="S42" s="76"/>
    </row>
    <row r="43" spans="1:19" s="261" customFormat="1" ht="12.75" customHeight="1">
      <c r="A43" s="439" t="s">
        <v>1488</v>
      </c>
      <c r="B43" s="431" t="s">
        <v>1518</v>
      </c>
      <c r="C43" s="432" t="s">
        <v>1519</v>
      </c>
      <c r="D43" s="432" t="s">
        <v>1409</v>
      </c>
      <c r="E43" s="113" t="s">
        <v>1186</v>
      </c>
      <c r="F43" s="113" t="s">
        <v>1165</v>
      </c>
      <c r="G43" s="113" t="s">
        <v>1170</v>
      </c>
      <c r="H43" s="428">
        <v>17911318.559999999</v>
      </c>
      <c r="I43" s="429">
        <v>99.478275521518412</v>
      </c>
      <c r="J43" s="430">
        <v>9.7929450669942408E-3</v>
      </c>
      <c r="K43" s="430">
        <v>1.3313192984885314E-2</v>
      </c>
      <c r="L43" s="430">
        <v>1.1324576975820122E-2</v>
      </c>
      <c r="M43" s="288"/>
      <c r="N43" s="288"/>
      <c r="O43" s="288"/>
      <c r="P43" s="164"/>
      <c r="Q43" s="193"/>
      <c r="R43" s="76"/>
      <c r="S43" s="76"/>
    </row>
    <row r="44" spans="1:19" s="261" customFormat="1" ht="12.75" customHeight="1">
      <c r="A44" s="439" t="s">
        <v>1490</v>
      </c>
      <c r="B44" s="431" t="s">
        <v>1512</v>
      </c>
      <c r="C44" s="432" t="s">
        <v>1513</v>
      </c>
      <c r="D44" s="432" t="s">
        <v>1409</v>
      </c>
      <c r="E44" s="113" t="s">
        <v>1186</v>
      </c>
      <c r="F44" s="113" t="s">
        <v>1165</v>
      </c>
      <c r="G44" s="113" t="s">
        <v>1170</v>
      </c>
      <c r="H44" s="428">
        <v>6853234.6500000004</v>
      </c>
      <c r="I44" s="429">
        <v>101.6978773364341</v>
      </c>
      <c r="J44" s="430">
        <v>1.3913752140591651E-2</v>
      </c>
      <c r="K44" s="430">
        <v>1.4147912517198824E-2</v>
      </c>
      <c r="L44" s="430">
        <v>7.4617126612839257E-3</v>
      </c>
      <c r="M44" s="288"/>
      <c r="N44" s="288"/>
      <c r="O44" s="288"/>
      <c r="P44" s="164"/>
      <c r="Q44" s="193"/>
      <c r="R44" s="76"/>
      <c r="S44" s="76"/>
    </row>
    <row r="45" spans="1:19" s="261" customFormat="1" ht="12.75" customHeight="1">
      <c r="A45" s="439" t="s">
        <v>1469</v>
      </c>
      <c r="B45" s="431" t="s">
        <v>1470</v>
      </c>
      <c r="C45" s="432" t="s">
        <v>1471</v>
      </c>
      <c r="D45" s="432" t="s">
        <v>1409</v>
      </c>
      <c r="E45" s="113" t="s">
        <v>1186</v>
      </c>
      <c r="F45" s="113" t="s">
        <v>1165</v>
      </c>
      <c r="G45" s="113" t="s">
        <v>1170</v>
      </c>
      <c r="H45" s="428">
        <v>21395855.239999998</v>
      </c>
      <c r="I45" s="429">
        <v>97.207040730516312</v>
      </c>
      <c r="J45" s="430">
        <v>1.2757739133446577E-2</v>
      </c>
      <c r="K45" s="430">
        <v>1.4414425110946372E-2</v>
      </c>
      <c r="L45" s="430">
        <v>1.3772448546250038E-2</v>
      </c>
      <c r="M45" s="288"/>
      <c r="N45" s="288"/>
      <c r="O45" s="288"/>
      <c r="P45" s="164"/>
      <c r="Q45" s="193"/>
      <c r="R45" s="76"/>
      <c r="S45" s="76"/>
    </row>
    <row r="46" spans="1:19" s="261" customFormat="1" ht="12.75" customHeight="1">
      <c r="A46" s="439" t="s">
        <v>1192</v>
      </c>
      <c r="B46" s="431">
        <v>66973781540</v>
      </c>
      <c r="C46" s="432" t="s">
        <v>1193</v>
      </c>
      <c r="D46" s="432" t="s">
        <v>847</v>
      </c>
      <c r="E46" s="113" t="s">
        <v>1173</v>
      </c>
      <c r="F46" s="113" t="s">
        <v>1165</v>
      </c>
      <c r="G46" s="113" t="s">
        <v>1170</v>
      </c>
      <c r="H46" s="428">
        <v>1041106.1926</v>
      </c>
      <c r="I46" s="429">
        <v>18.096371125395486</v>
      </c>
      <c r="J46" s="430">
        <v>-9.6244957105064977E-3</v>
      </c>
      <c r="K46" s="430">
        <v>5.638070625730851E-4</v>
      </c>
      <c r="L46" s="430">
        <v>1.0513572960826556E-2</v>
      </c>
      <c r="M46" s="288"/>
      <c r="N46" s="288"/>
      <c r="O46" s="288"/>
      <c r="P46" s="164"/>
      <c r="Q46" s="193"/>
      <c r="R46" s="76"/>
      <c r="S46" s="76"/>
    </row>
    <row r="47" spans="1:19" s="261" customFormat="1" ht="12.75" customHeight="1">
      <c r="A47" s="439" t="s">
        <v>1194</v>
      </c>
      <c r="B47" s="431">
        <v>30082084002</v>
      </c>
      <c r="C47" s="432" t="s">
        <v>1195</v>
      </c>
      <c r="D47" s="432" t="s">
        <v>847</v>
      </c>
      <c r="E47" s="113" t="s">
        <v>1186</v>
      </c>
      <c r="F47" s="113" t="s">
        <v>1165</v>
      </c>
      <c r="G47" s="113" t="s">
        <v>1170</v>
      </c>
      <c r="H47" s="428">
        <v>2268070.5099999998</v>
      </c>
      <c r="I47" s="429">
        <v>1.5225083930536127</v>
      </c>
      <c r="J47" s="430">
        <v>-0.1257946175814938</v>
      </c>
      <c r="K47" s="430">
        <v>-3.7075204221174385E-2</v>
      </c>
      <c r="L47" s="430">
        <v>-2.3670603241303434E-2</v>
      </c>
      <c r="M47" s="288"/>
      <c r="N47" s="288"/>
      <c r="O47" s="288"/>
      <c r="P47" s="164"/>
      <c r="Q47" s="193"/>
      <c r="R47" s="76"/>
      <c r="S47" s="76"/>
    </row>
    <row r="48" spans="1:19" s="261" customFormat="1" ht="12.75" customHeight="1">
      <c r="A48" s="439" t="s">
        <v>1196</v>
      </c>
      <c r="B48" s="431">
        <v>44832307529</v>
      </c>
      <c r="C48" s="432" t="s">
        <v>1197</v>
      </c>
      <c r="D48" s="432" t="s">
        <v>847</v>
      </c>
      <c r="E48" s="113" t="s">
        <v>1169</v>
      </c>
      <c r="F48" s="113" t="s">
        <v>1165</v>
      </c>
      <c r="G48" s="113" t="s">
        <v>1170</v>
      </c>
      <c r="H48" s="428">
        <v>2563460.15</v>
      </c>
      <c r="I48" s="429">
        <v>141.992605368792</v>
      </c>
      <c r="J48" s="430">
        <v>1.9386471154143381E-2</v>
      </c>
      <c r="K48" s="430">
        <v>-4.2932070801551259E-3</v>
      </c>
      <c r="L48" s="430">
        <v>8.6267135238881965E-2</v>
      </c>
      <c r="M48" s="288"/>
      <c r="N48" s="288"/>
      <c r="O48" s="288"/>
      <c r="P48" s="164"/>
      <c r="Q48" s="193"/>
      <c r="R48" s="76"/>
      <c r="S48" s="76"/>
    </row>
    <row r="49" spans="1:19" s="261" customFormat="1" ht="12.75" customHeight="1">
      <c r="A49" s="439" t="s">
        <v>1198</v>
      </c>
      <c r="B49" s="431">
        <v>30290598804</v>
      </c>
      <c r="C49" s="432" t="s">
        <v>1199</v>
      </c>
      <c r="D49" s="432" t="s">
        <v>847</v>
      </c>
      <c r="E49" s="113" t="s">
        <v>1169</v>
      </c>
      <c r="F49" s="113" t="s">
        <v>1165</v>
      </c>
      <c r="G49" s="113" t="s">
        <v>1170</v>
      </c>
      <c r="H49" s="428">
        <v>2788037.48</v>
      </c>
      <c r="I49" s="429">
        <v>0.41780680921894281</v>
      </c>
      <c r="J49" s="430">
        <v>-3.2891101446434479E-2</v>
      </c>
      <c r="K49" s="430">
        <v>-4.1705677097751859E-2</v>
      </c>
      <c r="L49" s="430">
        <v>3.2197971491507715E-3</v>
      </c>
      <c r="M49" s="288"/>
      <c r="N49" s="288"/>
      <c r="O49" s="288"/>
      <c r="P49" s="164"/>
      <c r="Q49" s="193"/>
      <c r="R49" s="76"/>
      <c r="S49" s="76"/>
    </row>
    <row r="50" spans="1:19" s="261" customFormat="1" ht="12.75" customHeight="1">
      <c r="A50" s="439" t="s">
        <v>1200</v>
      </c>
      <c r="B50" s="431">
        <v>10423796399</v>
      </c>
      <c r="C50" s="432" t="s">
        <v>1201</v>
      </c>
      <c r="D50" s="432" t="s">
        <v>847</v>
      </c>
      <c r="E50" s="113" t="s">
        <v>1176</v>
      </c>
      <c r="F50" s="113" t="s">
        <v>1165</v>
      </c>
      <c r="G50" s="113" t="s">
        <v>1170</v>
      </c>
      <c r="H50" s="428">
        <v>270882.34000000003</v>
      </c>
      <c r="I50" s="429">
        <v>176.32891933334079</v>
      </c>
      <c r="J50" s="430">
        <v>-0.88594279443070312</v>
      </c>
      <c r="K50" s="430">
        <v>-2.373934217706597E-3</v>
      </c>
      <c r="L50" s="430">
        <v>-2.2493582544579227E-2</v>
      </c>
      <c r="M50" s="288"/>
      <c r="N50" s="288"/>
      <c r="O50" s="288"/>
      <c r="P50" s="164"/>
      <c r="Q50" s="193"/>
      <c r="R50" s="76"/>
      <c r="S50" s="76"/>
    </row>
    <row r="51" spans="1:19" s="261" customFormat="1" ht="12.75" customHeight="1">
      <c r="A51" s="439" t="s">
        <v>1202</v>
      </c>
      <c r="B51" s="431">
        <v>86292133603</v>
      </c>
      <c r="C51" s="432" t="s">
        <v>1203</v>
      </c>
      <c r="D51" s="432" t="s">
        <v>847</v>
      </c>
      <c r="E51" s="113" t="s">
        <v>1186</v>
      </c>
      <c r="F51" s="113" t="s">
        <v>1165</v>
      </c>
      <c r="G51" s="113" t="s">
        <v>1170</v>
      </c>
      <c r="H51" s="428">
        <v>2233031.08</v>
      </c>
      <c r="I51" s="429">
        <v>2.7421005354234365</v>
      </c>
      <c r="J51" s="430">
        <v>1.2928489096795559E-2</v>
      </c>
      <c r="K51" s="430">
        <v>2.3144184673304924E-3</v>
      </c>
      <c r="L51" s="430">
        <v>5.299458837761728E-2</v>
      </c>
      <c r="M51" s="288"/>
      <c r="N51" s="288"/>
      <c r="O51" s="288"/>
      <c r="P51" s="164"/>
      <c r="Q51" s="193"/>
      <c r="R51" s="76"/>
      <c r="S51" s="76"/>
    </row>
    <row r="52" spans="1:19" s="261" customFormat="1" ht="12.75" customHeight="1">
      <c r="A52" s="439" t="s">
        <v>1586</v>
      </c>
      <c r="B52" s="431" t="s">
        <v>1204</v>
      </c>
      <c r="C52" s="432" t="s">
        <v>1205</v>
      </c>
      <c r="D52" s="432" t="s">
        <v>847</v>
      </c>
      <c r="E52" s="113" t="s">
        <v>1169</v>
      </c>
      <c r="F52" s="113" t="s">
        <v>1165</v>
      </c>
      <c r="G52" s="113" t="s">
        <v>1170</v>
      </c>
      <c r="H52" s="428">
        <v>8564761.3900000006</v>
      </c>
      <c r="I52" s="429">
        <v>3.0689589682982241</v>
      </c>
      <c r="J52" s="430">
        <v>-1.3248824479320298E-2</v>
      </c>
      <c r="K52" s="430">
        <v>-1.5965388738257147E-3</v>
      </c>
      <c r="L52" s="430">
        <v>7.8087527652890953E-2</v>
      </c>
      <c r="M52" s="288"/>
      <c r="N52" s="288"/>
      <c r="O52" s="288"/>
      <c r="P52" s="164"/>
      <c r="Q52" s="193"/>
      <c r="R52" s="76"/>
      <c r="S52" s="76"/>
    </row>
    <row r="53" spans="1:19" s="261" customFormat="1" ht="12.75" customHeight="1">
      <c r="A53" s="439" t="s">
        <v>1206</v>
      </c>
      <c r="B53" s="431">
        <v>84300431782</v>
      </c>
      <c r="C53" s="432" t="s">
        <v>1207</v>
      </c>
      <c r="D53" s="432" t="s">
        <v>140</v>
      </c>
      <c r="E53" s="113" t="s">
        <v>1169</v>
      </c>
      <c r="F53" s="113" t="s">
        <v>1165</v>
      </c>
      <c r="G53" s="113" t="s">
        <v>1170</v>
      </c>
      <c r="H53" s="428">
        <v>6984484.2006000001</v>
      </c>
      <c r="I53" s="429">
        <v>22.884914895505894</v>
      </c>
      <c r="J53" s="430">
        <v>6.2891494687755678E-2</v>
      </c>
      <c r="K53" s="430">
        <v>-2.191473427856494E-2</v>
      </c>
      <c r="L53" s="430">
        <v>9.8280038657611479E-2</v>
      </c>
      <c r="M53" s="288"/>
      <c r="N53" s="288"/>
      <c r="O53" s="288"/>
      <c r="P53" s="164"/>
      <c r="Q53" s="193"/>
      <c r="R53" s="76"/>
      <c r="S53" s="76"/>
    </row>
    <row r="54" spans="1:19" ht="12.75" customHeight="1">
      <c r="A54" s="112" t="s">
        <v>1208</v>
      </c>
      <c r="B54" s="431" t="s">
        <v>1209</v>
      </c>
      <c r="C54" s="432" t="s">
        <v>1210</v>
      </c>
      <c r="D54" s="432" t="s">
        <v>140</v>
      </c>
      <c r="E54" s="113" t="s">
        <v>1169</v>
      </c>
      <c r="F54" s="113" t="s">
        <v>1165</v>
      </c>
      <c r="G54" s="113" t="s">
        <v>1211</v>
      </c>
      <c r="H54" s="428">
        <v>851996.11829999997</v>
      </c>
      <c r="I54" s="429">
        <v>23.768682570911427</v>
      </c>
      <c r="J54" s="430">
        <v>-5.765297486656773E-3</v>
      </c>
      <c r="K54" s="430">
        <v>2.251327593380803E-2</v>
      </c>
      <c r="L54" s="430">
        <v>6.9755857760271933E-2</v>
      </c>
      <c r="M54" s="288"/>
      <c r="N54" s="288"/>
      <c r="O54" s="288"/>
      <c r="P54" s="164"/>
      <c r="Q54" s="193"/>
      <c r="R54" s="76"/>
      <c r="S54" s="76"/>
    </row>
    <row r="55" spans="1:19" ht="12.75" customHeight="1">
      <c r="A55" s="439" t="s">
        <v>1212</v>
      </c>
      <c r="B55" s="431" t="s">
        <v>1213</v>
      </c>
      <c r="C55" s="432" t="s">
        <v>1214</v>
      </c>
      <c r="D55" s="432" t="s">
        <v>1215</v>
      </c>
      <c r="E55" s="113" t="s">
        <v>1173</v>
      </c>
      <c r="F55" s="113" t="s">
        <v>1165</v>
      </c>
      <c r="G55" s="113" t="s">
        <v>1170</v>
      </c>
      <c r="H55" s="428">
        <v>6337992.0800000001</v>
      </c>
      <c r="I55" s="429">
        <v>97.006707073229919</v>
      </c>
      <c r="J55" s="430">
        <v>-1.3633027912775986E-2</v>
      </c>
      <c r="K55" s="430">
        <v>1.0373148797436338E-2</v>
      </c>
      <c r="L55" s="430">
        <v>1.0000313889949819E-2</v>
      </c>
      <c r="M55" s="288"/>
      <c r="N55" s="288"/>
      <c r="O55" s="288"/>
      <c r="P55" s="164"/>
      <c r="Q55" s="193"/>
      <c r="R55" s="76"/>
      <c r="S55" s="76"/>
    </row>
    <row r="56" spans="1:19" ht="12.75" customHeight="1">
      <c r="A56" s="112" t="s">
        <v>1216</v>
      </c>
      <c r="B56" s="189">
        <v>80921653541</v>
      </c>
      <c r="C56" s="426" t="s">
        <v>1217</v>
      </c>
      <c r="D56" s="432" t="s">
        <v>1215</v>
      </c>
      <c r="E56" s="113" t="s">
        <v>1169</v>
      </c>
      <c r="F56" s="113" t="s">
        <v>1165</v>
      </c>
      <c r="G56" s="113" t="s">
        <v>1170</v>
      </c>
      <c r="H56" s="433">
        <v>4000540.57</v>
      </c>
      <c r="I56" s="434">
        <v>17.690524590959928</v>
      </c>
      <c r="J56" s="430">
        <v>1.2935640578054075E-2</v>
      </c>
      <c r="K56" s="430">
        <v>1.3370277808032016E-2</v>
      </c>
      <c r="L56" s="430">
        <v>8.0086858043391773E-2</v>
      </c>
      <c r="M56" s="288"/>
      <c r="N56" s="288"/>
      <c r="O56" s="288"/>
      <c r="P56" s="164"/>
      <c r="Q56" s="193"/>
      <c r="R56" s="76"/>
      <c r="S56" s="76"/>
    </row>
    <row r="57" spans="1:19" ht="12.75" customHeight="1">
      <c r="A57" s="435" t="s">
        <v>1218</v>
      </c>
      <c r="B57" s="436">
        <v>43449016606</v>
      </c>
      <c r="C57" s="874" t="s">
        <v>1219</v>
      </c>
      <c r="D57" s="432" t="s">
        <v>1215</v>
      </c>
      <c r="E57" s="427" t="s">
        <v>1173</v>
      </c>
      <c r="F57" s="427" t="s">
        <v>1165</v>
      </c>
      <c r="G57" s="427" t="s">
        <v>1170</v>
      </c>
      <c r="H57" s="114">
        <v>11139048.26</v>
      </c>
      <c r="I57" s="115">
        <v>15.784530359241835</v>
      </c>
      <c r="J57" s="430">
        <v>9.0331491869855007E-3</v>
      </c>
      <c r="K57" s="430">
        <v>2.2293975993500581E-2</v>
      </c>
      <c r="L57" s="430">
        <v>6.2732497384983432E-2</v>
      </c>
      <c r="M57" s="288"/>
      <c r="N57" s="288"/>
      <c r="O57" s="288"/>
      <c r="P57" s="164"/>
      <c r="Q57" s="193"/>
      <c r="R57" s="76"/>
      <c r="S57" s="76"/>
    </row>
    <row r="58" spans="1:19" ht="12.75" customHeight="1">
      <c r="A58" s="112" t="s">
        <v>1220</v>
      </c>
      <c r="B58" s="189">
        <v>70498146370</v>
      </c>
      <c r="C58" s="426" t="s">
        <v>1221</v>
      </c>
      <c r="D58" s="432" t="s">
        <v>1215</v>
      </c>
      <c r="E58" s="113" t="s">
        <v>1176</v>
      </c>
      <c r="F58" s="113" t="s">
        <v>1165</v>
      </c>
      <c r="G58" s="113" t="s">
        <v>1170</v>
      </c>
      <c r="H58" s="428">
        <v>5064346.2</v>
      </c>
      <c r="I58" s="429">
        <v>105.41811069700718</v>
      </c>
      <c r="J58" s="430">
        <v>-0.10378018575752768</v>
      </c>
      <c r="K58" s="430">
        <v>3.494803548054648E-3</v>
      </c>
      <c r="L58" s="430">
        <v>-1.8009688826977954E-2</v>
      </c>
      <c r="M58" s="288"/>
      <c r="N58" s="288"/>
      <c r="O58" s="288"/>
      <c r="P58" s="164"/>
      <c r="Q58" s="193"/>
      <c r="R58" s="76"/>
      <c r="S58" s="76"/>
    </row>
    <row r="59" spans="1:19" ht="12.75" customHeight="1">
      <c r="A59" s="133" t="s">
        <v>1540</v>
      </c>
      <c r="B59" s="189" t="s">
        <v>1222</v>
      </c>
      <c r="C59" s="426" t="s">
        <v>1223</v>
      </c>
      <c r="D59" s="432" t="s">
        <v>1215</v>
      </c>
      <c r="E59" s="113" t="s">
        <v>1176</v>
      </c>
      <c r="F59" s="113" t="s">
        <v>1165</v>
      </c>
      <c r="G59" s="113" t="s">
        <v>1170</v>
      </c>
      <c r="H59" s="428">
        <v>6836289.7199999997</v>
      </c>
      <c r="I59" s="429">
        <v>18.257244539901397</v>
      </c>
      <c r="J59" s="430">
        <v>2.8450002751618797E-3</v>
      </c>
      <c r="K59" s="430">
        <v>1.0939647218854986E-3</v>
      </c>
      <c r="L59" s="430">
        <v>-3.1419041402108383E-2</v>
      </c>
      <c r="M59" s="288"/>
      <c r="N59" s="288"/>
      <c r="O59" s="288"/>
      <c r="P59" s="164"/>
      <c r="Q59" s="193"/>
      <c r="R59" s="76"/>
      <c r="S59" s="76"/>
    </row>
    <row r="60" spans="1:19" ht="12.75" customHeight="1">
      <c r="A60" s="112" t="s">
        <v>1224</v>
      </c>
      <c r="B60" s="189" t="s">
        <v>1225</v>
      </c>
      <c r="C60" s="426" t="s">
        <v>1226</v>
      </c>
      <c r="D60" s="432" t="s">
        <v>1215</v>
      </c>
      <c r="E60" s="113" t="s">
        <v>1176</v>
      </c>
      <c r="F60" s="113" t="s">
        <v>1165</v>
      </c>
      <c r="G60" s="113" t="s">
        <v>1170</v>
      </c>
      <c r="H60" s="428">
        <v>16650303.1</v>
      </c>
      <c r="I60" s="429">
        <v>151.51610446778068</v>
      </c>
      <c r="J60" s="430">
        <v>-4.3039981909474334E-2</v>
      </c>
      <c r="K60" s="430">
        <v>7.3999767606343081E-3</v>
      </c>
      <c r="L60" s="430">
        <v>-4.7830768323522399E-3</v>
      </c>
      <c r="M60" s="288"/>
      <c r="N60" s="288"/>
      <c r="O60" s="288"/>
      <c r="P60" s="164"/>
      <c r="Q60" s="193"/>
      <c r="R60" s="76"/>
      <c r="S60" s="76"/>
    </row>
    <row r="61" spans="1:19" s="261" customFormat="1" ht="12.75" customHeight="1">
      <c r="A61" s="112" t="s">
        <v>1227</v>
      </c>
      <c r="B61" s="189">
        <v>99792542550</v>
      </c>
      <c r="C61" s="426" t="s">
        <v>1228</v>
      </c>
      <c r="D61" s="432" t="s">
        <v>112</v>
      </c>
      <c r="E61" s="113" t="s">
        <v>1173</v>
      </c>
      <c r="F61" s="113" t="s">
        <v>114</v>
      </c>
      <c r="G61" s="113" t="s">
        <v>1170</v>
      </c>
      <c r="H61" s="428">
        <v>9122691.4311999995</v>
      </c>
      <c r="I61" s="429">
        <v>15.641</v>
      </c>
      <c r="J61" s="430">
        <v>4.4858472666029492E-3</v>
      </c>
      <c r="K61" s="430">
        <v>1.453599621194912E-2</v>
      </c>
      <c r="L61" s="430">
        <v>3.3106817181640213E-2</v>
      </c>
      <c r="M61" s="288"/>
      <c r="N61" s="288"/>
      <c r="O61" s="288"/>
      <c r="P61" s="164"/>
      <c r="Q61" s="193"/>
      <c r="R61" s="76"/>
      <c r="S61" s="76"/>
    </row>
    <row r="62" spans="1:19" ht="12.75" customHeight="1">
      <c r="A62" s="112" t="s">
        <v>1165</v>
      </c>
      <c r="B62" s="189" t="s">
        <v>1165</v>
      </c>
      <c r="C62" s="426" t="s">
        <v>1165</v>
      </c>
      <c r="D62" s="432" t="s">
        <v>1165</v>
      </c>
      <c r="E62" s="113" t="s">
        <v>1165</v>
      </c>
      <c r="F62" s="113" t="s">
        <v>115</v>
      </c>
      <c r="G62" s="113" t="s">
        <v>1170</v>
      </c>
      <c r="H62" s="428">
        <v>4495548.9401000002</v>
      </c>
      <c r="I62" s="429">
        <v>15.133800000000001</v>
      </c>
      <c r="J62" s="430">
        <v>3.8477584937416376E-2</v>
      </c>
      <c r="K62" s="430">
        <v>1.4112254744290897E-2</v>
      </c>
      <c r="L62" s="430">
        <v>3.1844397529197543E-2</v>
      </c>
      <c r="M62" s="288"/>
      <c r="N62" s="288"/>
      <c r="O62" s="288"/>
      <c r="P62" s="164"/>
      <c r="Q62" s="193"/>
      <c r="R62" s="76"/>
      <c r="S62" s="76"/>
    </row>
    <row r="63" spans="1:19" ht="12.75" customHeight="1">
      <c r="A63" s="112" t="s">
        <v>1165</v>
      </c>
      <c r="B63" s="189" t="s">
        <v>1165</v>
      </c>
      <c r="C63" s="426" t="s">
        <v>1165</v>
      </c>
      <c r="D63" s="426" t="s">
        <v>1165</v>
      </c>
      <c r="E63" s="113" t="s">
        <v>1165</v>
      </c>
      <c r="F63" s="113" t="s">
        <v>116</v>
      </c>
      <c r="G63" s="113" t="s">
        <v>1170</v>
      </c>
      <c r="H63" s="428">
        <v>244347.83720000001</v>
      </c>
      <c r="I63" s="429">
        <v>15.5031</v>
      </c>
      <c r="J63" s="430">
        <v>0.13174094325834984</v>
      </c>
      <c r="K63" s="430">
        <v>1.4740245714397915E-2</v>
      </c>
      <c r="L63" s="430">
        <v>3.3723846300888427E-2</v>
      </c>
      <c r="M63" s="288"/>
      <c r="N63" s="288"/>
      <c r="O63" s="288"/>
      <c r="P63" s="164"/>
      <c r="Q63" s="193"/>
      <c r="R63" s="76"/>
      <c r="S63" s="76"/>
    </row>
    <row r="64" spans="1:19" ht="12.75" customHeight="1">
      <c r="A64" s="439" t="s">
        <v>1229</v>
      </c>
      <c r="B64" s="189">
        <v>48827873221</v>
      </c>
      <c r="C64" s="426" t="s">
        <v>1230</v>
      </c>
      <c r="D64" s="426" t="s">
        <v>112</v>
      </c>
      <c r="E64" s="113" t="s">
        <v>1176</v>
      </c>
      <c r="F64" s="113" t="s">
        <v>114</v>
      </c>
      <c r="G64" s="113" t="s">
        <v>1170</v>
      </c>
      <c r="H64" s="428">
        <v>3675722.0970999999</v>
      </c>
      <c r="I64" s="429">
        <v>215.44579999999999</v>
      </c>
      <c r="J64" s="430">
        <v>-1.0893537555036192E-2</v>
      </c>
      <c r="K64" s="430">
        <v>1.1137038608400429E-2</v>
      </c>
      <c r="L64" s="430">
        <v>7.5796942395247591E-3</v>
      </c>
      <c r="M64" s="288"/>
      <c r="N64" s="288"/>
      <c r="O64" s="288"/>
      <c r="P64" s="164"/>
      <c r="Q64" s="193"/>
      <c r="R64" s="76"/>
      <c r="S64" s="76"/>
    </row>
    <row r="65" spans="1:19" ht="12.75" customHeight="1">
      <c r="A65" s="439" t="s">
        <v>1165</v>
      </c>
      <c r="B65" s="189" t="s">
        <v>1165</v>
      </c>
      <c r="C65" s="426" t="s">
        <v>1165</v>
      </c>
      <c r="D65" s="426" t="s">
        <v>1165</v>
      </c>
      <c r="E65" s="113" t="s">
        <v>1165</v>
      </c>
      <c r="F65" s="113" t="s">
        <v>115</v>
      </c>
      <c r="G65" s="113" t="s">
        <v>1170</v>
      </c>
      <c r="H65" s="428">
        <v>7571850.8974000001</v>
      </c>
      <c r="I65" s="429">
        <v>206.8766</v>
      </c>
      <c r="J65" s="430">
        <v>-3.6398451183447533E-2</v>
      </c>
      <c r="K65" s="430">
        <v>1.0707677996764753E-2</v>
      </c>
      <c r="L65" s="430">
        <v>6.3391351540014185E-3</v>
      </c>
      <c r="M65" s="288"/>
      <c r="N65" s="288"/>
      <c r="O65" s="288"/>
      <c r="P65" s="164"/>
      <c r="Q65" s="193"/>
      <c r="R65" s="76"/>
      <c r="S65" s="76"/>
    </row>
    <row r="66" spans="1:19" ht="12.75" customHeight="1">
      <c r="A66" s="112" t="s">
        <v>1165</v>
      </c>
      <c r="B66" s="189" t="s">
        <v>1165</v>
      </c>
      <c r="C66" s="426" t="s">
        <v>1165</v>
      </c>
      <c r="D66" s="426" t="s">
        <v>1165</v>
      </c>
      <c r="E66" s="113" t="s">
        <v>1165</v>
      </c>
      <c r="F66" s="113" t="s">
        <v>116</v>
      </c>
      <c r="G66" s="113" t="s">
        <v>1170</v>
      </c>
      <c r="H66" s="428">
        <v>55994.484400000001</v>
      </c>
      <c r="I66" s="429">
        <v>209.8861</v>
      </c>
      <c r="J66" s="430">
        <v>1.0845990075035759</v>
      </c>
      <c r="K66" s="430">
        <v>1.1331615385208327E-2</v>
      </c>
      <c r="L66" s="430">
        <v>8.1763570090995774E-3</v>
      </c>
      <c r="M66" s="288"/>
      <c r="N66" s="288"/>
      <c r="O66" s="288"/>
      <c r="P66" s="164"/>
      <c r="Q66" s="193"/>
      <c r="R66" s="76"/>
      <c r="S66" s="76"/>
    </row>
    <row r="67" spans="1:19" ht="12.75" customHeight="1">
      <c r="A67" s="133" t="s">
        <v>1231</v>
      </c>
      <c r="B67" s="189" t="s">
        <v>1232</v>
      </c>
      <c r="C67" s="426" t="s">
        <v>1233</v>
      </c>
      <c r="D67" s="426" t="s">
        <v>112</v>
      </c>
      <c r="E67" s="437" t="s">
        <v>1186</v>
      </c>
      <c r="F67" s="437" t="s">
        <v>114</v>
      </c>
      <c r="G67" s="437" t="s">
        <v>1170</v>
      </c>
      <c r="H67" s="428">
        <v>1512375.7782000001</v>
      </c>
      <c r="I67" s="429">
        <v>90.448300000000003</v>
      </c>
      <c r="J67" s="430">
        <v>-1.8951738025559051E-2</v>
      </c>
      <c r="K67" s="430">
        <v>1.804832697017722E-2</v>
      </c>
      <c r="L67" s="430">
        <v>3.2928154046157454E-2</v>
      </c>
      <c r="M67" s="288"/>
      <c r="N67" s="288"/>
      <c r="O67" s="288"/>
      <c r="P67" s="164"/>
      <c r="Q67" s="193"/>
      <c r="R67" s="76"/>
      <c r="S67" s="76"/>
    </row>
    <row r="68" spans="1:19" ht="12.75" customHeight="1">
      <c r="A68" s="112" t="s">
        <v>1165</v>
      </c>
      <c r="B68" s="189" t="s">
        <v>1165</v>
      </c>
      <c r="C68" s="426" t="s">
        <v>1165</v>
      </c>
      <c r="D68" s="426" t="s">
        <v>1165</v>
      </c>
      <c r="E68" s="113" t="s">
        <v>1165</v>
      </c>
      <c r="F68" s="113" t="s">
        <v>115</v>
      </c>
      <c r="G68" s="113" t="s">
        <v>1170</v>
      </c>
      <c r="H68" s="114">
        <v>1219629.2442999999</v>
      </c>
      <c r="I68" s="115">
        <v>89.619799999999998</v>
      </c>
      <c r="J68" s="430">
        <v>1.2296991543848002E-2</v>
      </c>
      <c r="K68" s="430">
        <v>1.7626252590342562E-2</v>
      </c>
      <c r="L68" s="430">
        <v>3.1663519201437396E-2</v>
      </c>
      <c r="M68" s="288"/>
      <c r="N68" s="288"/>
      <c r="O68" s="288"/>
      <c r="P68" s="164"/>
      <c r="Q68" s="193"/>
      <c r="R68" s="76"/>
      <c r="S68" s="76"/>
    </row>
    <row r="69" spans="1:19" ht="12.75" customHeight="1">
      <c r="A69" s="112" t="s">
        <v>1165</v>
      </c>
      <c r="B69" s="189" t="s">
        <v>1165</v>
      </c>
      <c r="C69" s="426" t="s">
        <v>1165</v>
      </c>
      <c r="D69" s="426" t="s">
        <v>1165</v>
      </c>
      <c r="E69" s="113" t="s">
        <v>1165</v>
      </c>
      <c r="F69" s="113" t="s">
        <v>116</v>
      </c>
      <c r="G69" s="113" t="s">
        <v>1170</v>
      </c>
      <c r="H69" s="114">
        <v>166675.3075</v>
      </c>
      <c r="I69" s="115">
        <v>90.250100000000003</v>
      </c>
      <c r="J69" s="430">
        <v>8.8642380474523996E-2</v>
      </c>
      <c r="K69" s="430">
        <v>1.825293939117012E-2</v>
      </c>
      <c r="L69" s="430">
        <v>3.3550293798859876E-2</v>
      </c>
      <c r="M69" s="288"/>
      <c r="N69" s="288"/>
      <c r="O69" s="288"/>
      <c r="P69" s="164"/>
      <c r="Q69" s="193"/>
      <c r="R69" s="76"/>
      <c r="S69" s="76"/>
    </row>
    <row r="70" spans="1:19" ht="12.75" customHeight="1">
      <c r="A70" s="112" t="s">
        <v>1234</v>
      </c>
      <c r="B70" s="189" t="s">
        <v>1235</v>
      </c>
      <c r="C70" s="426" t="s">
        <v>1040</v>
      </c>
      <c r="D70" s="426" t="s">
        <v>112</v>
      </c>
      <c r="E70" s="113" t="s">
        <v>1169</v>
      </c>
      <c r="F70" s="113" t="s">
        <v>114</v>
      </c>
      <c r="G70" s="113" t="s">
        <v>1170</v>
      </c>
      <c r="H70" s="114">
        <v>3171814.8657</v>
      </c>
      <c r="I70" s="115">
        <v>16.691700000000001</v>
      </c>
      <c r="J70" s="430">
        <v>-2.6684026742344047E-3</v>
      </c>
      <c r="K70" s="430">
        <v>-2.6708252670825106E-3</v>
      </c>
      <c r="L70" s="430">
        <v>9.9484138980733494E-2</v>
      </c>
      <c r="M70" s="288"/>
      <c r="N70" s="288"/>
      <c r="O70" s="288"/>
      <c r="P70" s="164"/>
      <c r="Q70" s="193"/>
      <c r="R70" s="76"/>
      <c r="S70" s="76"/>
    </row>
    <row r="71" spans="1:19" ht="12.75" customHeight="1">
      <c r="A71" s="112" t="s">
        <v>1165</v>
      </c>
      <c r="B71" s="431" t="s">
        <v>1165</v>
      </c>
      <c r="C71" s="432" t="s">
        <v>1165</v>
      </c>
      <c r="D71" s="432" t="s">
        <v>1165</v>
      </c>
      <c r="E71" s="113" t="s">
        <v>1165</v>
      </c>
      <c r="F71" s="113" t="s">
        <v>115</v>
      </c>
      <c r="G71" s="113" t="s">
        <v>1170</v>
      </c>
      <c r="H71" s="428">
        <v>462892.65429999999</v>
      </c>
      <c r="I71" s="438">
        <v>16.6922</v>
      </c>
      <c r="J71" s="430">
        <v>-2.6691913240992626E-3</v>
      </c>
      <c r="K71" s="430">
        <v>-2.6707454785532825E-3</v>
      </c>
      <c r="L71" s="430">
        <v>9.9491120923812071E-2</v>
      </c>
      <c r="M71" s="288"/>
      <c r="N71" s="288"/>
      <c r="O71" s="288"/>
      <c r="P71" s="164"/>
      <c r="Q71" s="193"/>
      <c r="R71" s="76"/>
      <c r="S71" s="76"/>
    </row>
    <row r="72" spans="1:19" ht="12.75" customHeight="1">
      <c r="A72" s="133" t="s">
        <v>1494</v>
      </c>
      <c r="B72" s="431" t="s">
        <v>1524</v>
      </c>
      <c r="C72" s="432" t="s">
        <v>1525</v>
      </c>
      <c r="D72" s="432" t="s">
        <v>112</v>
      </c>
      <c r="E72" s="113" t="s">
        <v>1173</v>
      </c>
      <c r="F72" s="113" t="s">
        <v>114</v>
      </c>
      <c r="G72" s="113" t="s">
        <v>1211</v>
      </c>
      <c r="H72" s="428">
        <v>1345802.88</v>
      </c>
      <c r="I72" s="438">
        <v>93.403800000000004</v>
      </c>
      <c r="J72" s="430">
        <v>-1.0291555879015646E-2</v>
      </c>
      <c r="K72" s="430">
        <v>2.0841602409328974E-2</v>
      </c>
      <c r="L72" s="430">
        <v>3.1808522110577497E-2</v>
      </c>
      <c r="M72" s="288"/>
      <c r="N72" s="288"/>
      <c r="O72" s="288"/>
      <c r="P72" s="164"/>
      <c r="Q72" s="193"/>
      <c r="R72" s="76"/>
      <c r="S72" s="76"/>
    </row>
    <row r="73" spans="1:19" s="261" customFormat="1" ht="13.5" customHeight="1">
      <c r="A73" s="112" t="s">
        <v>1165</v>
      </c>
      <c r="B73" s="431" t="s">
        <v>1165</v>
      </c>
      <c r="C73" s="432" t="s">
        <v>1165</v>
      </c>
      <c r="D73" s="432" t="s">
        <v>1165</v>
      </c>
      <c r="E73" s="113" t="s">
        <v>1165</v>
      </c>
      <c r="F73" s="113" t="s">
        <v>115</v>
      </c>
      <c r="G73" s="113" t="s">
        <v>1211</v>
      </c>
      <c r="H73" s="428">
        <v>0</v>
      </c>
      <c r="I73" s="438">
        <v>0</v>
      </c>
      <c r="J73" s="430" t="s">
        <v>1165</v>
      </c>
      <c r="K73" s="430" t="s">
        <v>1165</v>
      </c>
      <c r="L73" s="430" t="s">
        <v>1165</v>
      </c>
      <c r="M73" s="288"/>
      <c r="N73" s="288"/>
      <c r="O73" s="288"/>
      <c r="P73" s="164"/>
      <c r="Q73" s="193"/>
      <c r="R73" s="76"/>
      <c r="S73" s="76"/>
    </row>
    <row r="74" spans="1:19" s="261" customFormat="1" ht="13.5" customHeight="1">
      <c r="A74" s="112" t="s">
        <v>1165</v>
      </c>
      <c r="B74" s="431" t="s">
        <v>1165</v>
      </c>
      <c r="C74" s="432" t="s">
        <v>1165</v>
      </c>
      <c r="D74" s="432" t="s">
        <v>1165</v>
      </c>
      <c r="E74" s="113" t="s">
        <v>1165</v>
      </c>
      <c r="F74" s="113" t="s">
        <v>116</v>
      </c>
      <c r="G74" s="113" t="s">
        <v>1211</v>
      </c>
      <c r="H74" s="428">
        <v>0</v>
      </c>
      <c r="I74" s="438">
        <v>0</v>
      </c>
      <c r="J74" s="430" t="s">
        <v>1165</v>
      </c>
      <c r="K74" s="430" t="s">
        <v>1165</v>
      </c>
      <c r="L74" s="430" t="s">
        <v>1165</v>
      </c>
      <c r="M74" s="288"/>
      <c r="N74" s="288"/>
      <c r="O74" s="288"/>
      <c r="P74" s="164"/>
      <c r="Q74" s="193"/>
      <c r="R74" s="76"/>
      <c r="S74" s="76"/>
    </row>
    <row r="75" spans="1:19" s="261" customFormat="1" ht="13.5" customHeight="1">
      <c r="A75" s="112" t="s">
        <v>1236</v>
      </c>
      <c r="B75" s="431" t="s">
        <v>1237</v>
      </c>
      <c r="C75" s="432" t="s">
        <v>1238</v>
      </c>
      <c r="D75" s="432" t="s">
        <v>112</v>
      </c>
      <c r="E75" s="113" t="s">
        <v>1176</v>
      </c>
      <c r="F75" s="113" t="s">
        <v>114</v>
      </c>
      <c r="G75" s="113" t="s">
        <v>1211</v>
      </c>
      <c r="H75" s="428">
        <v>1747784.692</v>
      </c>
      <c r="I75" s="438">
        <v>96.317999999999998</v>
      </c>
      <c r="J75" s="430">
        <v>-1.1323070478810537E-2</v>
      </c>
      <c r="K75" s="430">
        <v>1.1184857659204628E-2</v>
      </c>
      <c r="L75" s="430">
        <v>1.1115671080547784E-2</v>
      </c>
      <c r="M75" s="288"/>
      <c r="N75" s="288"/>
      <c r="O75" s="288"/>
      <c r="P75" s="164"/>
      <c r="Q75" s="193"/>
      <c r="R75" s="76"/>
      <c r="S75" s="76"/>
    </row>
    <row r="76" spans="1:19" s="261" customFormat="1" ht="13.5" customHeight="1">
      <c r="A76" s="112" t="s">
        <v>1165</v>
      </c>
      <c r="B76" s="431" t="s">
        <v>1165</v>
      </c>
      <c r="C76" s="432" t="s">
        <v>1165</v>
      </c>
      <c r="D76" s="432" t="s">
        <v>1165</v>
      </c>
      <c r="E76" s="113" t="s">
        <v>1165</v>
      </c>
      <c r="F76" s="113" t="s">
        <v>115</v>
      </c>
      <c r="G76" s="113" t="s">
        <v>1211</v>
      </c>
      <c r="H76" s="428">
        <v>465446.19660000002</v>
      </c>
      <c r="I76" s="438">
        <v>93.600800000000007</v>
      </c>
      <c r="J76" s="430">
        <v>-9.1079686843830276E-2</v>
      </c>
      <c r="K76" s="430">
        <v>1.0756376227424314E-2</v>
      </c>
      <c r="L76" s="430">
        <v>9.8746430102845117E-3</v>
      </c>
      <c r="M76" s="288"/>
      <c r="N76" s="288"/>
      <c r="O76" s="288"/>
      <c r="P76" s="164"/>
      <c r="Q76" s="193"/>
      <c r="R76" s="76"/>
      <c r="S76" s="76"/>
    </row>
    <row r="77" spans="1:19" ht="13.5" customHeight="1">
      <c r="A77" s="439" t="s">
        <v>1165</v>
      </c>
      <c r="B77" s="431" t="s">
        <v>1165</v>
      </c>
      <c r="C77" s="432" t="s">
        <v>1165</v>
      </c>
      <c r="D77" s="432" t="s">
        <v>1165</v>
      </c>
      <c r="E77" s="113" t="s">
        <v>1165</v>
      </c>
      <c r="F77" s="113" t="s">
        <v>116</v>
      </c>
      <c r="G77" s="113" t="s">
        <v>1211</v>
      </c>
      <c r="H77" s="428">
        <v>22296.091400000001</v>
      </c>
      <c r="I77" s="438">
        <v>95.946399999999997</v>
      </c>
      <c r="J77" s="430">
        <v>9.3079988467246189E-3</v>
      </c>
      <c r="K77" s="430">
        <v>1.1406527024923951E-2</v>
      </c>
      <c r="L77" s="430">
        <v>1.1754225213238767E-2</v>
      </c>
      <c r="M77" s="288"/>
      <c r="N77" s="288"/>
      <c r="O77" s="288"/>
      <c r="P77" s="164"/>
      <c r="Q77" s="193"/>
      <c r="R77" s="76"/>
      <c r="S77" s="76"/>
    </row>
    <row r="78" spans="1:19" s="261" customFormat="1" ht="12.75" customHeight="1">
      <c r="A78" s="439" t="s">
        <v>1239</v>
      </c>
      <c r="B78" s="431">
        <v>61691616181</v>
      </c>
      <c r="C78" s="432" t="s">
        <v>1240</v>
      </c>
      <c r="D78" s="432" t="s">
        <v>112</v>
      </c>
      <c r="E78" s="113" t="s">
        <v>1169</v>
      </c>
      <c r="F78" s="113" t="s">
        <v>114</v>
      </c>
      <c r="G78" s="113" t="s">
        <v>1170</v>
      </c>
      <c r="H78" s="428">
        <v>15340056.339500001</v>
      </c>
      <c r="I78" s="438">
        <v>16.804099999999998</v>
      </c>
      <c r="J78" s="430">
        <v>1.2785727300223426E-2</v>
      </c>
      <c r="K78" s="430">
        <v>2.6706177063603453E-2</v>
      </c>
      <c r="L78" s="430">
        <v>5.9337136228168497E-2</v>
      </c>
      <c r="M78" s="288"/>
      <c r="N78" s="288"/>
      <c r="O78" s="288"/>
      <c r="P78" s="164"/>
      <c r="Q78" s="193"/>
      <c r="R78" s="76"/>
      <c r="S78" s="76"/>
    </row>
    <row r="79" spans="1:19" ht="12.75" customHeight="1">
      <c r="A79" s="133" t="s">
        <v>1165</v>
      </c>
      <c r="B79" s="431" t="s">
        <v>1165</v>
      </c>
      <c r="C79" s="432" t="s">
        <v>1165</v>
      </c>
      <c r="D79" s="432" t="s">
        <v>1165</v>
      </c>
      <c r="E79" s="113" t="s">
        <v>1165</v>
      </c>
      <c r="F79" s="113" t="s">
        <v>115</v>
      </c>
      <c r="G79" s="113" t="s">
        <v>1170</v>
      </c>
      <c r="H79" s="428">
        <v>1128069.6428</v>
      </c>
      <c r="I79" s="429">
        <v>16.067799999999998</v>
      </c>
      <c r="J79" s="430">
        <v>7.6116440593485546E-3</v>
      </c>
      <c r="K79" s="430">
        <v>2.5863995352014557E-2</v>
      </c>
      <c r="L79" s="430">
        <v>5.6757152321869508E-2</v>
      </c>
      <c r="M79" s="288"/>
      <c r="N79" s="288"/>
      <c r="O79" s="288"/>
      <c r="P79" s="164"/>
      <c r="Q79" s="193"/>
      <c r="R79" s="76"/>
      <c r="S79" s="76"/>
    </row>
    <row r="80" spans="1:19" ht="12.75" customHeight="1">
      <c r="A80" s="133" t="s">
        <v>1165</v>
      </c>
      <c r="B80" s="431" t="s">
        <v>1165</v>
      </c>
      <c r="C80" s="432" t="s">
        <v>1165</v>
      </c>
      <c r="D80" s="432" t="s">
        <v>1165</v>
      </c>
      <c r="E80" s="113" t="s">
        <v>1165</v>
      </c>
      <c r="F80" s="113" t="s">
        <v>116</v>
      </c>
      <c r="G80" s="113" t="s">
        <v>1170</v>
      </c>
      <c r="H80" s="428">
        <v>17504.294300000001</v>
      </c>
      <c r="I80" s="429">
        <v>16.778300000000002</v>
      </c>
      <c r="J80" s="430">
        <v>-0.69486366776595132</v>
      </c>
      <c r="K80" s="430">
        <v>2.7138047138047128E-2</v>
      </c>
      <c r="L80" s="430">
        <v>6.0626741756858893E-2</v>
      </c>
      <c r="M80" s="288"/>
      <c r="N80" s="288"/>
      <c r="O80" s="288"/>
      <c r="P80" s="164"/>
      <c r="Q80" s="193"/>
      <c r="R80" s="76"/>
      <c r="S80" s="76"/>
    </row>
    <row r="81" spans="1:19" s="261" customFormat="1" ht="12.75" customHeight="1">
      <c r="A81" s="133" t="s">
        <v>1165</v>
      </c>
      <c r="B81" s="431" t="s">
        <v>1165</v>
      </c>
      <c r="C81" s="432" t="s">
        <v>1165</v>
      </c>
      <c r="D81" s="432" t="s">
        <v>1165</v>
      </c>
      <c r="E81" s="113" t="s">
        <v>1165</v>
      </c>
      <c r="F81" s="113" t="s">
        <v>1169</v>
      </c>
      <c r="G81" s="113" t="s">
        <v>1170</v>
      </c>
      <c r="H81" s="428">
        <v>90346.291700000002</v>
      </c>
      <c r="I81" s="429">
        <v>17.3614</v>
      </c>
      <c r="J81" s="430">
        <v>9.7186447196273562E-4</v>
      </c>
      <c r="K81" s="430">
        <v>2.7557144379076304E-2</v>
      </c>
      <c r="L81" s="430">
        <v>6.1921177543129202E-2</v>
      </c>
      <c r="M81" s="288"/>
      <c r="N81" s="288"/>
      <c r="O81" s="288"/>
      <c r="P81" s="235"/>
      <c r="Q81" s="236"/>
      <c r="R81" s="76"/>
      <c r="S81" s="76"/>
    </row>
    <row r="82" spans="1:19" s="261" customFormat="1" ht="12.75" customHeight="1">
      <c r="A82" s="133" t="s">
        <v>1241</v>
      </c>
      <c r="B82" s="431" t="s">
        <v>1242</v>
      </c>
      <c r="C82" s="432" t="s">
        <v>1243</v>
      </c>
      <c r="D82" s="432" t="s">
        <v>112</v>
      </c>
      <c r="E82" s="113" t="s">
        <v>1169</v>
      </c>
      <c r="F82" s="113" t="s">
        <v>114</v>
      </c>
      <c r="G82" s="113" t="s">
        <v>1211</v>
      </c>
      <c r="H82" s="428">
        <v>6408465.8902000003</v>
      </c>
      <c r="I82" s="429">
        <v>74.658000000000001</v>
      </c>
      <c r="J82" s="430">
        <v>7.6643513973855937E-2</v>
      </c>
      <c r="K82" s="430">
        <v>6.9155087476698407E-2</v>
      </c>
      <c r="L82" s="430">
        <v>0.20297976095943238</v>
      </c>
      <c r="M82" s="288"/>
      <c r="N82" s="288"/>
      <c r="O82" s="288"/>
      <c r="P82" s="235"/>
      <c r="Q82" s="236"/>
      <c r="R82" s="76"/>
      <c r="S82" s="76"/>
    </row>
    <row r="83" spans="1:19" s="261" customFormat="1" ht="12.75" customHeight="1">
      <c r="A83" s="133" t="s">
        <v>1165</v>
      </c>
      <c r="B83" s="431" t="s">
        <v>1165</v>
      </c>
      <c r="C83" s="432" t="s">
        <v>1165</v>
      </c>
      <c r="D83" s="432" t="s">
        <v>1165</v>
      </c>
      <c r="E83" s="113" t="s">
        <v>1165</v>
      </c>
      <c r="F83" s="113" t="s">
        <v>115</v>
      </c>
      <c r="G83" s="113" t="s">
        <v>1211</v>
      </c>
      <c r="H83" s="428">
        <v>5058827.9073999999</v>
      </c>
      <c r="I83" s="429">
        <v>73.232600000000005</v>
      </c>
      <c r="J83" s="430">
        <v>3.3801902905035597E-2</v>
      </c>
      <c r="K83" s="430">
        <v>6.8277469888748721E-2</v>
      </c>
      <c r="L83" s="430">
        <v>0.20013612069883324</v>
      </c>
      <c r="M83" s="288"/>
      <c r="N83" s="288"/>
      <c r="O83" s="288"/>
      <c r="P83" s="235"/>
      <c r="Q83" s="236"/>
      <c r="R83" s="76"/>
      <c r="S83" s="76"/>
    </row>
    <row r="84" spans="1:19" s="261" customFormat="1" ht="12.75" customHeight="1">
      <c r="A84" s="133" t="s">
        <v>1165</v>
      </c>
      <c r="B84" s="431" t="s">
        <v>1165</v>
      </c>
      <c r="C84" s="432" t="s">
        <v>1165</v>
      </c>
      <c r="D84" s="432" t="s">
        <v>1165</v>
      </c>
      <c r="E84" s="113" t="s">
        <v>1165</v>
      </c>
      <c r="F84" s="113" t="s">
        <v>116</v>
      </c>
      <c r="G84" s="113" t="s">
        <v>1211</v>
      </c>
      <c r="H84" s="428">
        <v>34911.853000000003</v>
      </c>
      <c r="I84" s="429">
        <v>76.2363</v>
      </c>
      <c r="J84" s="430">
        <v>-0.45096727763148547</v>
      </c>
      <c r="K84" s="430">
        <v>7.005931289969447E-2</v>
      </c>
      <c r="L84" s="430">
        <v>0.23598836865139394</v>
      </c>
      <c r="M84" s="288"/>
      <c r="N84" s="288"/>
      <c r="O84" s="288"/>
      <c r="P84" s="235"/>
      <c r="Q84" s="236"/>
      <c r="R84" s="76"/>
      <c r="S84" s="76"/>
    </row>
    <row r="85" spans="1:19" s="261" customFormat="1" ht="12.75" customHeight="1">
      <c r="A85" s="133" t="s">
        <v>1165</v>
      </c>
      <c r="B85" s="431" t="s">
        <v>1165</v>
      </c>
      <c r="C85" s="432" t="s">
        <v>1165</v>
      </c>
      <c r="D85" s="432" t="s">
        <v>1165</v>
      </c>
      <c r="E85" s="113" t="s">
        <v>1165</v>
      </c>
      <c r="F85" s="113" t="s">
        <v>1169</v>
      </c>
      <c r="G85" s="984" t="s">
        <v>1211</v>
      </c>
      <c r="H85" s="428">
        <v>227264.89939999999</v>
      </c>
      <c r="I85" s="985">
        <v>74.289299999999997</v>
      </c>
      <c r="J85" s="430">
        <v>2.4481327963375099E-2</v>
      </c>
      <c r="K85" s="430">
        <v>6.9599824317333248E-2</v>
      </c>
      <c r="L85" s="430">
        <v>0.17509927350703691</v>
      </c>
      <c r="M85" s="288"/>
      <c r="N85" s="288"/>
      <c r="O85" s="288"/>
      <c r="P85" s="235"/>
      <c r="Q85" s="236"/>
      <c r="R85" s="76"/>
      <c r="S85" s="76"/>
    </row>
    <row r="86" spans="1:19" ht="12.75" customHeight="1">
      <c r="A86" s="112" t="s">
        <v>1244</v>
      </c>
      <c r="B86" s="189" t="s">
        <v>1245</v>
      </c>
      <c r="C86" s="426" t="s">
        <v>1246</v>
      </c>
      <c r="D86" s="426" t="s">
        <v>112</v>
      </c>
      <c r="E86" s="113" t="s">
        <v>1186</v>
      </c>
      <c r="F86" s="113" t="s">
        <v>114</v>
      </c>
      <c r="G86" s="113" t="s">
        <v>1170</v>
      </c>
      <c r="H86" s="428">
        <v>4404824.0478999997</v>
      </c>
      <c r="I86" s="429">
        <v>109.0894</v>
      </c>
      <c r="J86" s="430">
        <v>9.0135378351174911E-3</v>
      </c>
      <c r="K86" s="430">
        <v>1.1710457613930414E-2</v>
      </c>
      <c r="L86" s="430">
        <v>1.400723296809292E-2</v>
      </c>
      <c r="M86" s="288"/>
      <c r="N86" s="288"/>
      <c r="O86" s="288"/>
      <c r="P86" s="164"/>
      <c r="Q86" s="193"/>
      <c r="R86" s="76"/>
      <c r="S86" s="76"/>
    </row>
    <row r="87" spans="1:19" ht="12.75" customHeight="1">
      <c r="A87" s="112" t="s">
        <v>1165</v>
      </c>
      <c r="B87" s="189" t="s">
        <v>1165</v>
      </c>
      <c r="C87" s="426" t="s">
        <v>1165</v>
      </c>
      <c r="D87" s="426" t="s">
        <v>1165</v>
      </c>
      <c r="E87" s="113" t="s">
        <v>1165</v>
      </c>
      <c r="F87" s="113" t="s">
        <v>115</v>
      </c>
      <c r="G87" s="113" t="s">
        <v>1170</v>
      </c>
      <c r="H87" s="428">
        <v>18711498.274999999</v>
      </c>
      <c r="I87" s="429">
        <v>105.8027</v>
      </c>
      <c r="J87" s="430">
        <v>-4.4303668640674809E-2</v>
      </c>
      <c r="K87" s="430">
        <v>1.1292155612671495E-2</v>
      </c>
      <c r="L87" s="430">
        <v>1.2776220309101305E-2</v>
      </c>
      <c r="M87" s="288"/>
      <c r="N87" s="288"/>
      <c r="O87" s="288"/>
      <c r="P87" s="164"/>
      <c r="Q87" s="193"/>
      <c r="R87" s="76"/>
      <c r="S87" s="76"/>
    </row>
    <row r="88" spans="1:19" ht="12.75" customHeight="1">
      <c r="A88" s="112" t="s">
        <v>1165</v>
      </c>
      <c r="B88" s="189" t="s">
        <v>1165</v>
      </c>
      <c r="C88" s="426" t="s">
        <v>1165</v>
      </c>
      <c r="D88" s="426" t="s">
        <v>1165</v>
      </c>
      <c r="E88" s="113" t="s">
        <v>1165</v>
      </c>
      <c r="F88" s="113" t="s">
        <v>116</v>
      </c>
      <c r="G88" s="113" t="s">
        <v>1170</v>
      </c>
      <c r="H88" s="428">
        <v>3940.3166000000001</v>
      </c>
      <c r="I88" s="429">
        <v>106.6469</v>
      </c>
      <c r="J88" s="430">
        <v>-0.86827079046613642</v>
      </c>
      <c r="K88" s="430">
        <v>1.19761104068139E-2</v>
      </c>
      <c r="L88" s="430">
        <v>1.4665123639773237E-2</v>
      </c>
      <c r="M88" s="288"/>
      <c r="N88" s="288"/>
      <c r="O88" s="288"/>
      <c r="P88" s="164"/>
      <c r="Q88" s="193"/>
      <c r="R88" s="76"/>
      <c r="S88" s="76"/>
    </row>
    <row r="89" spans="1:19" ht="12.75" customHeight="1">
      <c r="A89" s="112" t="s">
        <v>1247</v>
      </c>
      <c r="B89" s="189" t="s">
        <v>1248</v>
      </c>
      <c r="C89" s="426" t="s">
        <v>1131</v>
      </c>
      <c r="D89" s="426" t="s">
        <v>112</v>
      </c>
      <c r="E89" s="113" t="s">
        <v>1169</v>
      </c>
      <c r="F89" s="113" t="s">
        <v>114</v>
      </c>
      <c r="G89" s="113" t="s">
        <v>1170</v>
      </c>
      <c r="H89" s="428">
        <v>5371791.7528999997</v>
      </c>
      <c r="I89" s="429">
        <v>20.979399999999998</v>
      </c>
      <c r="J89" s="430">
        <v>1.8727492508481713E-2</v>
      </c>
      <c r="K89" s="430">
        <v>5.3575878395215604E-3</v>
      </c>
      <c r="L89" s="430">
        <v>0.14398804188055769</v>
      </c>
      <c r="M89" s="288"/>
      <c r="N89" s="288"/>
      <c r="O89" s="288"/>
      <c r="P89" s="164"/>
      <c r="Q89" s="193"/>
      <c r="R89" s="76"/>
      <c r="S89" s="76"/>
    </row>
    <row r="90" spans="1:19" ht="12.75" customHeight="1">
      <c r="A90" s="112" t="s">
        <v>1165</v>
      </c>
      <c r="B90" s="189" t="s">
        <v>1165</v>
      </c>
      <c r="C90" s="426" t="s">
        <v>1165</v>
      </c>
      <c r="D90" s="426" t="s">
        <v>1165</v>
      </c>
      <c r="E90" s="113" t="s">
        <v>1165</v>
      </c>
      <c r="F90" s="113" t="s">
        <v>115</v>
      </c>
      <c r="G90" s="113" t="s">
        <v>1170</v>
      </c>
      <c r="H90" s="428">
        <v>311858.54710000003</v>
      </c>
      <c r="I90" s="429">
        <v>20.979399999999998</v>
      </c>
      <c r="J90" s="430">
        <v>3.9157448519753819</v>
      </c>
      <c r="K90" s="430">
        <v>5.304594919664174E-3</v>
      </c>
      <c r="L90" s="430">
        <v>0.14394995820623291</v>
      </c>
      <c r="M90" s="288"/>
      <c r="N90" s="288"/>
      <c r="O90" s="288"/>
      <c r="P90" s="164"/>
      <c r="Q90" s="193"/>
      <c r="R90" s="76"/>
      <c r="S90" s="76"/>
    </row>
    <row r="91" spans="1:19" ht="12.75" customHeight="1">
      <c r="A91" s="133" t="s">
        <v>1249</v>
      </c>
      <c r="B91" s="189" t="s">
        <v>1250</v>
      </c>
      <c r="C91" s="426" t="s">
        <v>1251</v>
      </c>
      <c r="D91" s="426" t="s">
        <v>112</v>
      </c>
      <c r="E91" s="113" t="s">
        <v>1169</v>
      </c>
      <c r="F91" s="113" t="s">
        <v>114</v>
      </c>
      <c r="G91" s="113" t="s">
        <v>1170</v>
      </c>
      <c r="H91" s="428">
        <v>22129782.6131</v>
      </c>
      <c r="I91" s="429">
        <v>162.0136</v>
      </c>
      <c r="J91" s="430">
        <v>-3.4147738592991139E-3</v>
      </c>
      <c r="K91" s="430">
        <v>-1.2501775214290411E-2</v>
      </c>
      <c r="L91" s="430">
        <v>6.8597926343526128E-2</v>
      </c>
      <c r="M91" s="288"/>
      <c r="N91" s="288"/>
      <c r="O91" s="288"/>
      <c r="P91" s="164"/>
      <c r="Q91" s="193"/>
      <c r="R91" s="76"/>
      <c r="S91" s="76"/>
    </row>
    <row r="92" spans="1:19" ht="12.75" customHeight="1">
      <c r="A92" s="112" t="s">
        <v>1165</v>
      </c>
      <c r="B92" s="189" t="s">
        <v>1165</v>
      </c>
      <c r="C92" s="426" t="s">
        <v>1165</v>
      </c>
      <c r="D92" s="426" t="s">
        <v>1165</v>
      </c>
      <c r="E92" s="113" t="s">
        <v>1165</v>
      </c>
      <c r="F92" s="113" t="s">
        <v>115</v>
      </c>
      <c r="G92" s="113" t="s">
        <v>1170</v>
      </c>
      <c r="H92" s="428">
        <v>1499308.0031000001</v>
      </c>
      <c r="I92" s="429">
        <v>148.75479999999999</v>
      </c>
      <c r="J92" s="430">
        <v>3.6724148712791838E-2</v>
      </c>
      <c r="K92" s="430">
        <v>-1.3331370009027399E-2</v>
      </c>
      <c r="L92" s="430">
        <v>6.6027072385951291E-2</v>
      </c>
      <c r="M92" s="288"/>
      <c r="N92" s="288"/>
      <c r="O92" s="288"/>
      <c r="P92" s="164"/>
      <c r="Q92" s="193"/>
      <c r="R92" s="76"/>
      <c r="S92" s="76"/>
    </row>
    <row r="93" spans="1:19" ht="12.75" customHeight="1">
      <c r="A93" s="112" t="s">
        <v>1165</v>
      </c>
      <c r="B93" s="189" t="s">
        <v>1165</v>
      </c>
      <c r="C93" s="426" t="s">
        <v>1165</v>
      </c>
      <c r="D93" s="426" t="s">
        <v>1165</v>
      </c>
      <c r="E93" s="113" t="s">
        <v>1165</v>
      </c>
      <c r="F93" s="113" t="s">
        <v>116</v>
      </c>
      <c r="G93" s="113" t="s">
        <v>1170</v>
      </c>
      <c r="H93" s="428">
        <v>117162.3833</v>
      </c>
      <c r="I93" s="429">
        <v>161.44649999999999</v>
      </c>
      <c r="J93" s="430">
        <v>-0.35937704735726672</v>
      </c>
      <c r="K93" s="430">
        <v>-1.2098007876463424E-2</v>
      </c>
      <c r="L93" s="430">
        <v>6.9868872051485287E-2</v>
      </c>
      <c r="M93" s="288"/>
      <c r="N93" s="288"/>
      <c r="O93" s="288"/>
      <c r="P93" s="164"/>
      <c r="Q93" s="193"/>
      <c r="R93" s="76"/>
      <c r="S93" s="76"/>
    </row>
    <row r="94" spans="1:19" ht="12.75" customHeight="1">
      <c r="A94" s="112" t="s">
        <v>1165</v>
      </c>
      <c r="B94" s="189" t="s">
        <v>1165</v>
      </c>
      <c r="C94" s="426" t="s">
        <v>1165</v>
      </c>
      <c r="D94" s="426" t="s">
        <v>1165</v>
      </c>
      <c r="E94" s="113" t="s">
        <v>1165</v>
      </c>
      <c r="F94" s="113" t="s">
        <v>1169</v>
      </c>
      <c r="G94" s="113" t="s">
        <v>1170</v>
      </c>
      <c r="H94" s="428">
        <v>85236.790500000003</v>
      </c>
      <c r="I94" s="429">
        <v>167.012</v>
      </c>
      <c r="J94" s="430">
        <v>-3.9206546931497277E-3</v>
      </c>
      <c r="K94" s="430">
        <v>-1.1687289554817792E-2</v>
      </c>
      <c r="L94" s="430">
        <v>7.1147744106781152E-2</v>
      </c>
      <c r="M94" s="288"/>
      <c r="N94" s="288"/>
      <c r="O94" s="288"/>
      <c r="P94" s="164"/>
      <c r="Q94" s="193"/>
      <c r="R94" s="76"/>
      <c r="S94" s="76"/>
    </row>
    <row r="95" spans="1:19" ht="12.75" customHeight="1">
      <c r="A95" s="112" t="s">
        <v>1489</v>
      </c>
      <c r="B95" s="189">
        <v>74643964821</v>
      </c>
      <c r="C95" s="426" t="s">
        <v>1252</v>
      </c>
      <c r="D95" s="426" t="s">
        <v>112</v>
      </c>
      <c r="E95" s="113" t="s">
        <v>1176</v>
      </c>
      <c r="F95" s="113" t="s">
        <v>1165</v>
      </c>
      <c r="G95" s="113" t="s">
        <v>1170</v>
      </c>
      <c r="H95" s="428">
        <v>35051373.079999998</v>
      </c>
      <c r="I95" s="429">
        <v>131.43727283836978</v>
      </c>
      <c r="J95" s="430">
        <v>-0.14143166543122065</v>
      </c>
      <c r="K95" s="430">
        <v>1.7460702908023151E-3</v>
      </c>
      <c r="L95" s="430">
        <v>3.4664590113497873E-4</v>
      </c>
      <c r="M95" s="288"/>
      <c r="N95" s="288"/>
      <c r="O95" s="288"/>
      <c r="P95" s="164"/>
      <c r="Q95" s="193"/>
      <c r="R95" s="76"/>
      <c r="S95" s="76"/>
    </row>
    <row r="96" spans="1:19" ht="12.75" customHeight="1">
      <c r="A96" s="112" t="s">
        <v>1253</v>
      </c>
      <c r="B96" s="189" t="s">
        <v>1254</v>
      </c>
      <c r="C96" s="426" t="s">
        <v>1255</v>
      </c>
      <c r="D96" s="426" t="s">
        <v>1037</v>
      </c>
      <c r="E96" s="113" t="s">
        <v>1176</v>
      </c>
      <c r="F96" s="113" t="s">
        <v>1165</v>
      </c>
      <c r="G96" s="113" t="s">
        <v>1170</v>
      </c>
      <c r="H96" s="428">
        <v>68703574.049999997</v>
      </c>
      <c r="I96" s="429">
        <v>132122.25778846155</v>
      </c>
      <c r="J96" s="430">
        <v>2.0034677763471898E-3</v>
      </c>
      <c r="K96" s="430">
        <v>2.0034677763471898E-3</v>
      </c>
      <c r="L96" s="430">
        <v>-5.3030535605802509E-4</v>
      </c>
      <c r="M96" s="288"/>
      <c r="N96" s="288"/>
      <c r="O96" s="288"/>
      <c r="P96" s="164"/>
      <c r="Q96" s="193"/>
      <c r="R96" s="76"/>
      <c r="S96" s="76"/>
    </row>
    <row r="97" spans="1:19" ht="12.75" customHeight="1">
      <c r="A97" s="112" t="s">
        <v>1256</v>
      </c>
      <c r="B97" s="189" t="s">
        <v>1257</v>
      </c>
      <c r="C97" s="426" t="s">
        <v>1258</v>
      </c>
      <c r="D97" s="426" t="s">
        <v>1037</v>
      </c>
      <c r="E97" s="113" t="s">
        <v>1186</v>
      </c>
      <c r="F97" s="113" t="s">
        <v>1165</v>
      </c>
      <c r="G97" s="113" t="s">
        <v>1170</v>
      </c>
      <c r="H97" s="428">
        <v>8068730.2699999996</v>
      </c>
      <c r="I97" s="429">
        <v>94.844948427443157</v>
      </c>
      <c r="J97" s="430">
        <v>-2.9727995971883803E-2</v>
      </c>
      <c r="K97" s="430">
        <v>4.6852907726402382E-3</v>
      </c>
      <c r="L97" s="430">
        <v>7.8569677736035626E-3</v>
      </c>
      <c r="M97" s="288"/>
      <c r="N97" s="288"/>
      <c r="O97" s="288"/>
      <c r="P97" s="164"/>
      <c r="Q97" s="193"/>
      <c r="R97" s="76"/>
      <c r="S97" s="76"/>
    </row>
    <row r="98" spans="1:19" ht="12.75" customHeight="1">
      <c r="A98" s="133" t="s">
        <v>1352</v>
      </c>
      <c r="B98" s="189">
        <v>89809469629</v>
      </c>
      <c r="C98" s="426" t="s">
        <v>1259</v>
      </c>
      <c r="D98" s="426" t="s">
        <v>1037</v>
      </c>
      <c r="E98" s="113" t="s">
        <v>1176</v>
      </c>
      <c r="F98" s="113" t="s">
        <v>1165</v>
      </c>
      <c r="G98" s="113" t="s">
        <v>1170</v>
      </c>
      <c r="H98" s="428">
        <v>26236482.489999998</v>
      </c>
      <c r="I98" s="429">
        <v>99.03170866449797</v>
      </c>
      <c r="J98" s="430">
        <v>-4.8735644592244109E-2</v>
      </c>
      <c r="K98" s="430">
        <v>1.3218113323887337E-3</v>
      </c>
      <c r="L98" s="430">
        <v>3.3887557918887978E-4</v>
      </c>
      <c r="M98" s="288"/>
      <c r="N98" s="288"/>
      <c r="O98" s="288"/>
      <c r="P98" s="164"/>
      <c r="Q98" s="193"/>
      <c r="R98" s="76"/>
      <c r="S98" s="76"/>
    </row>
    <row r="99" spans="1:19" s="261" customFormat="1" ht="12.75" customHeight="1">
      <c r="A99" s="112" t="s">
        <v>1260</v>
      </c>
      <c r="B99" s="189">
        <v>85535430386</v>
      </c>
      <c r="C99" s="426" t="s">
        <v>1261</v>
      </c>
      <c r="D99" s="426" t="s">
        <v>1037</v>
      </c>
      <c r="E99" s="113" t="s">
        <v>1169</v>
      </c>
      <c r="F99" s="113" t="s">
        <v>1165</v>
      </c>
      <c r="G99" s="113" t="s">
        <v>1170</v>
      </c>
      <c r="H99" s="428">
        <v>25222162.390000001</v>
      </c>
      <c r="I99" s="429">
        <v>7.535634713790567</v>
      </c>
      <c r="J99" s="430">
        <v>8.3853442180890081E-3</v>
      </c>
      <c r="K99" s="430">
        <v>5.6752665956589787E-3</v>
      </c>
      <c r="L99" s="430">
        <v>0.12344473511858611</v>
      </c>
      <c r="M99" s="288"/>
      <c r="N99" s="288"/>
      <c r="O99" s="288"/>
      <c r="P99" s="164"/>
      <c r="Q99" s="193"/>
      <c r="R99" s="76"/>
      <c r="S99" s="76"/>
    </row>
    <row r="100" spans="1:19" s="261" customFormat="1" ht="12.75" customHeight="1">
      <c r="A100" s="133" t="s">
        <v>1262</v>
      </c>
      <c r="B100" s="189">
        <v>40425097619</v>
      </c>
      <c r="C100" s="426" t="s">
        <v>1263</v>
      </c>
      <c r="D100" s="426" t="s">
        <v>1037</v>
      </c>
      <c r="E100" s="113" t="s">
        <v>1169</v>
      </c>
      <c r="F100" s="113" t="s">
        <v>1165</v>
      </c>
      <c r="G100" s="113" t="s">
        <v>1170</v>
      </c>
      <c r="H100" s="428">
        <v>3273526.66</v>
      </c>
      <c r="I100" s="429">
        <v>116.05286898099409</v>
      </c>
      <c r="J100" s="430">
        <v>-1.7418602506345859E-2</v>
      </c>
      <c r="K100" s="430">
        <v>-1.0282876846627986E-2</v>
      </c>
      <c r="L100" s="430">
        <v>7.5750420132359553E-2</v>
      </c>
      <c r="M100" s="288"/>
      <c r="N100" s="288"/>
      <c r="O100" s="288"/>
      <c r="P100" s="164"/>
      <c r="Q100" s="193"/>
      <c r="R100" s="76"/>
      <c r="S100" s="76"/>
    </row>
    <row r="101" spans="1:19" s="261" customFormat="1" ht="12.75" customHeight="1">
      <c r="A101" s="112" t="s">
        <v>1495</v>
      </c>
      <c r="B101" s="189" t="s">
        <v>1506</v>
      </c>
      <c r="C101" s="426" t="s">
        <v>1507</v>
      </c>
      <c r="D101" s="426" t="s">
        <v>1037</v>
      </c>
      <c r="E101" s="113" t="s">
        <v>1186</v>
      </c>
      <c r="F101" s="113" t="s">
        <v>1165</v>
      </c>
      <c r="G101" s="113" t="s">
        <v>1211</v>
      </c>
      <c r="H101" s="428">
        <v>8514206.3100000005</v>
      </c>
      <c r="I101" s="429">
        <v>92.943049975940454</v>
      </c>
      <c r="J101" s="430">
        <v>-1.3808753300162402E-2</v>
      </c>
      <c r="K101" s="430">
        <v>1.6179191012629435E-2</v>
      </c>
      <c r="L101" s="430">
        <v>1.2486132887406631E-2</v>
      </c>
      <c r="M101" s="288"/>
      <c r="N101" s="288"/>
      <c r="O101" s="288"/>
      <c r="P101" s="164"/>
      <c r="Q101" s="193"/>
      <c r="R101" s="76"/>
      <c r="S101" s="76"/>
    </row>
    <row r="102" spans="1:19" s="261" customFormat="1" ht="12.75" customHeight="1">
      <c r="A102" s="112" t="s">
        <v>1264</v>
      </c>
      <c r="B102" s="189">
        <v>61515780704</v>
      </c>
      <c r="C102" s="426" t="s">
        <v>1265</v>
      </c>
      <c r="D102" s="426" t="s">
        <v>1037</v>
      </c>
      <c r="E102" s="113" t="s">
        <v>1176</v>
      </c>
      <c r="F102" s="113" t="s">
        <v>1165</v>
      </c>
      <c r="G102" s="113" t="s">
        <v>1170</v>
      </c>
      <c r="H102" s="428">
        <v>31474574.07</v>
      </c>
      <c r="I102" s="429">
        <v>17.677530859180948</v>
      </c>
      <c r="J102" s="430">
        <v>1.0965095725669727E-2</v>
      </c>
      <c r="K102" s="430">
        <v>1.9736250300939062E-4</v>
      </c>
      <c r="L102" s="430">
        <v>6.4082867066161953E-5</v>
      </c>
      <c r="M102" s="288"/>
      <c r="N102" s="288"/>
      <c r="O102" s="288"/>
      <c r="P102" s="164"/>
      <c r="Q102" s="193"/>
      <c r="R102" s="76"/>
      <c r="S102" s="76"/>
    </row>
    <row r="103" spans="1:19" s="261" customFormat="1" ht="12.75" customHeight="1">
      <c r="A103" s="112" t="s">
        <v>1266</v>
      </c>
      <c r="B103" s="189">
        <v>16128752508</v>
      </c>
      <c r="C103" s="426" t="s">
        <v>1267</v>
      </c>
      <c r="D103" s="426" t="s">
        <v>1037</v>
      </c>
      <c r="E103" s="113" t="s">
        <v>1173</v>
      </c>
      <c r="F103" s="113" t="s">
        <v>1165</v>
      </c>
      <c r="G103" s="113" t="s">
        <v>1170</v>
      </c>
      <c r="H103" s="428">
        <v>7425798.21</v>
      </c>
      <c r="I103" s="429">
        <v>14.061985788750885</v>
      </c>
      <c r="J103" s="430">
        <v>-1.3814798207219536E-2</v>
      </c>
      <c r="K103" s="430">
        <v>9.1812890102909162E-3</v>
      </c>
      <c r="L103" s="430">
        <v>3.7690711219448003E-2</v>
      </c>
      <c r="M103" s="288"/>
      <c r="N103" s="288"/>
      <c r="O103" s="288"/>
      <c r="P103" s="164"/>
      <c r="Q103" s="193"/>
      <c r="R103" s="76"/>
      <c r="S103" s="76"/>
    </row>
    <row r="104" spans="1:19" s="261" customFormat="1" ht="12.75" customHeight="1">
      <c r="A104" s="112" t="s">
        <v>1286</v>
      </c>
      <c r="B104" s="189" t="s">
        <v>1287</v>
      </c>
      <c r="C104" s="426" t="s">
        <v>1288</v>
      </c>
      <c r="D104" s="426" t="s">
        <v>1285</v>
      </c>
      <c r="E104" s="113" t="s">
        <v>1176</v>
      </c>
      <c r="F104" s="113" t="s">
        <v>1165</v>
      </c>
      <c r="G104" s="113" t="s">
        <v>1170</v>
      </c>
      <c r="H104" s="428">
        <v>27212086.490699999</v>
      </c>
      <c r="I104" s="429">
        <v>98.946565281908818</v>
      </c>
      <c r="J104" s="430">
        <v>-2.292816068912229E-2</v>
      </c>
      <c r="K104" s="430">
        <v>1.0285838213958343E-2</v>
      </c>
      <c r="L104" s="430">
        <v>7.4107434932719762E-3</v>
      </c>
      <c r="M104" s="288"/>
      <c r="N104" s="288"/>
      <c r="O104" s="288"/>
      <c r="P104" s="164"/>
      <c r="Q104" s="193"/>
      <c r="R104" s="76"/>
      <c r="S104" s="76"/>
    </row>
    <row r="105" spans="1:19" s="261" customFormat="1" ht="12.75" customHeight="1">
      <c r="A105" s="112" t="s">
        <v>1496</v>
      </c>
      <c r="B105" s="189" t="s">
        <v>1508</v>
      </c>
      <c r="C105" s="426" t="s">
        <v>1509</v>
      </c>
      <c r="D105" s="426" t="s">
        <v>1285</v>
      </c>
      <c r="E105" s="113" t="s">
        <v>1186</v>
      </c>
      <c r="F105" s="113" t="s">
        <v>1165</v>
      </c>
      <c r="G105" s="113" t="s">
        <v>1170</v>
      </c>
      <c r="H105" s="428">
        <v>6998201.0439999998</v>
      </c>
      <c r="I105" s="429">
        <v>100.04171330833404</v>
      </c>
      <c r="J105" s="430">
        <v>4.140248553561543E-3</v>
      </c>
      <c r="K105" s="430">
        <v>4.4273392222506924E-3</v>
      </c>
      <c r="L105" s="430">
        <v>-1.3101517818303599E-5</v>
      </c>
      <c r="M105" s="288"/>
      <c r="N105" s="288"/>
      <c r="O105" s="288"/>
      <c r="P105" s="164"/>
      <c r="Q105" s="193"/>
      <c r="R105" s="76"/>
      <c r="S105" s="76"/>
    </row>
    <row r="106" spans="1:19" s="261" customFormat="1" ht="12.75" customHeight="1">
      <c r="A106" s="112" t="s">
        <v>1289</v>
      </c>
      <c r="B106" s="189">
        <v>27751007165</v>
      </c>
      <c r="C106" s="426" t="s">
        <v>1290</v>
      </c>
      <c r="D106" s="426" t="s">
        <v>1285</v>
      </c>
      <c r="E106" s="113" t="s">
        <v>1176</v>
      </c>
      <c r="F106" s="113" t="s">
        <v>1165</v>
      </c>
      <c r="G106" s="113" t="s">
        <v>1170</v>
      </c>
      <c r="H106" s="428">
        <v>21464691.344599999</v>
      </c>
      <c r="I106" s="429">
        <v>96.735795142228326</v>
      </c>
      <c r="J106" s="430">
        <v>6.4971328613667723E-3</v>
      </c>
      <c r="K106" s="430">
        <v>6.6087625349562362E-3</v>
      </c>
      <c r="L106" s="430">
        <v>3.2151993472613327E-3</v>
      </c>
      <c r="M106" s="288"/>
      <c r="N106" s="288"/>
      <c r="O106" s="288"/>
      <c r="P106" s="164"/>
      <c r="Q106" s="193"/>
      <c r="R106" s="76"/>
      <c r="S106" s="76"/>
    </row>
    <row r="107" spans="1:19" s="261" customFormat="1" ht="12.75" customHeight="1">
      <c r="A107" s="112" t="s">
        <v>1564</v>
      </c>
      <c r="B107" s="189" t="s">
        <v>1292</v>
      </c>
      <c r="C107" s="426" t="s">
        <v>1293</v>
      </c>
      <c r="D107" s="426" t="s">
        <v>1285</v>
      </c>
      <c r="E107" s="113" t="s">
        <v>1176</v>
      </c>
      <c r="F107" s="113" t="s">
        <v>1165</v>
      </c>
      <c r="G107" s="113" t="s">
        <v>1170</v>
      </c>
      <c r="H107" s="428">
        <v>14760711.912699999</v>
      </c>
      <c r="I107" s="429">
        <v>13.078150479647229</v>
      </c>
      <c r="J107" s="430">
        <v>-3.2202574212091162E-2</v>
      </c>
      <c r="K107" s="430">
        <v>3.4523556096093255E-3</v>
      </c>
      <c r="L107" s="430">
        <v>-1.3836728512535146E-3</v>
      </c>
      <c r="M107" s="288"/>
      <c r="N107" s="288"/>
      <c r="O107" s="288"/>
      <c r="P107" s="164"/>
      <c r="Q107" s="193"/>
      <c r="R107" s="76"/>
      <c r="S107" s="76"/>
    </row>
    <row r="108" spans="1:19" s="261" customFormat="1" ht="12.75" customHeight="1">
      <c r="A108" s="112" t="s">
        <v>1621</v>
      </c>
      <c r="B108" s="189">
        <v>20010251059</v>
      </c>
      <c r="C108" s="426" t="s">
        <v>1291</v>
      </c>
      <c r="D108" s="426" t="s">
        <v>1285</v>
      </c>
      <c r="E108" s="113" t="s">
        <v>1190</v>
      </c>
      <c r="F108" s="113" t="s">
        <v>1165</v>
      </c>
      <c r="G108" s="113" t="s">
        <v>1170</v>
      </c>
      <c r="H108" s="428">
        <v>14622046.682600001</v>
      </c>
      <c r="I108" s="429">
        <v>102.46605535509497</v>
      </c>
      <c r="J108" s="430">
        <v>-5.8718395267410628E-2</v>
      </c>
      <c r="K108" s="430">
        <v>3.7136004271998146E-4</v>
      </c>
      <c r="L108" s="430">
        <v>-3.4601543129348933E-3</v>
      </c>
      <c r="M108" s="288"/>
      <c r="N108" s="288"/>
      <c r="O108" s="288"/>
      <c r="P108" s="164"/>
      <c r="Q108" s="193"/>
      <c r="R108" s="76"/>
      <c r="S108" s="76"/>
    </row>
    <row r="109" spans="1:19" s="261" customFormat="1" ht="12.75" customHeight="1">
      <c r="A109" s="112" t="s">
        <v>1294</v>
      </c>
      <c r="B109" s="189" t="s">
        <v>1295</v>
      </c>
      <c r="C109" s="426" t="s">
        <v>1296</v>
      </c>
      <c r="D109" s="426" t="s">
        <v>1285</v>
      </c>
      <c r="E109" s="113" t="s">
        <v>1176</v>
      </c>
      <c r="F109" s="113" t="s">
        <v>1165</v>
      </c>
      <c r="G109" s="113" t="s">
        <v>1211</v>
      </c>
      <c r="H109" s="428">
        <v>6505260.5385999996</v>
      </c>
      <c r="I109" s="429">
        <v>93.296277105021829</v>
      </c>
      <c r="J109" s="430">
        <v>-4.1872227667737905E-2</v>
      </c>
      <c r="K109" s="430">
        <v>7.0844759440213956E-3</v>
      </c>
      <c r="L109" s="430">
        <v>1.1868670287485727E-2</v>
      </c>
      <c r="M109" s="288"/>
      <c r="N109" s="288"/>
      <c r="O109" s="288"/>
      <c r="P109" s="164"/>
      <c r="Q109" s="193"/>
      <c r="R109" s="76"/>
      <c r="S109" s="76"/>
    </row>
    <row r="110" spans="1:19" s="261" customFormat="1" ht="12.75" customHeight="1">
      <c r="A110" s="112" t="s">
        <v>1299</v>
      </c>
      <c r="B110" s="189">
        <v>79301865686</v>
      </c>
      <c r="C110" s="426" t="s">
        <v>1300</v>
      </c>
      <c r="D110" s="426" t="s">
        <v>1285</v>
      </c>
      <c r="E110" s="113" t="s">
        <v>1190</v>
      </c>
      <c r="F110" s="113" t="s">
        <v>1165</v>
      </c>
      <c r="G110" s="113" t="s">
        <v>1170</v>
      </c>
      <c r="H110" s="428">
        <v>12648617.1471</v>
      </c>
      <c r="I110" s="429">
        <v>113.14747589059928</v>
      </c>
      <c r="J110" s="430">
        <v>-1.653642117777987E-2</v>
      </c>
      <c r="K110" s="430">
        <v>-1.7176569404565578E-3</v>
      </c>
      <c r="L110" s="430">
        <v>1.4077099085503031E-2</v>
      </c>
      <c r="M110" s="288"/>
      <c r="N110" s="288"/>
      <c r="O110" s="288"/>
      <c r="P110" s="164"/>
      <c r="Q110" s="193"/>
      <c r="R110" s="76"/>
      <c r="S110" s="76"/>
    </row>
    <row r="111" spans="1:19" s="261" customFormat="1" ht="12.75" customHeight="1">
      <c r="A111" s="112" t="s">
        <v>1428</v>
      </c>
      <c r="B111" s="189" t="s">
        <v>1297</v>
      </c>
      <c r="C111" s="426" t="s">
        <v>1298</v>
      </c>
      <c r="D111" s="426" t="s">
        <v>1285</v>
      </c>
      <c r="E111" s="113" t="s">
        <v>1190</v>
      </c>
      <c r="F111" s="113" t="s">
        <v>1165</v>
      </c>
      <c r="G111" s="113" t="s">
        <v>1170</v>
      </c>
      <c r="H111" s="428">
        <v>4322414.9594999999</v>
      </c>
      <c r="I111" s="429">
        <v>121.49714955754885</v>
      </c>
      <c r="J111" s="430">
        <v>7.1521800542710956E-3</v>
      </c>
      <c r="K111" s="430">
        <v>1.2651156940503006E-2</v>
      </c>
      <c r="L111" s="430">
        <v>5.1627640330257574E-2</v>
      </c>
      <c r="M111" s="288"/>
      <c r="N111" s="288"/>
      <c r="O111" s="288"/>
      <c r="P111" s="164"/>
      <c r="Q111" s="193"/>
      <c r="R111" s="76"/>
      <c r="S111" s="76"/>
    </row>
    <row r="112" spans="1:19" s="261" customFormat="1" ht="12.75" customHeight="1">
      <c r="A112" s="112" t="s">
        <v>1301</v>
      </c>
      <c r="B112" s="189" t="s">
        <v>1302</v>
      </c>
      <c r="C112" s="426" t="s">
        <v>1303</v>
      </c>
      <c r="D112" s="426" t="s">
        <v>1285</v>
      </c>
      <c r="E112" s="113" t="s">
        <v>1190</v>
      </c>
      <c r="F112" s="113" t="s">
        <v>1165</v>
      </c>
      <c r="G112" s="113" t="s">
        <v>1170</v>
      </c>
      <c r="H112" s="428">
        <v>22788165.217799999</v>
      </c>
      <c r="I112" s="429">
        <v>100.97935839924988</v>
      </c>
      <c r="J112" s="430">
        <v>-4.8943806302560455E-3</v>
      </c>
      <c r="K112" s="430">
        <v>1.0730985660279968E-2</v>
      </c>
      <c r="L112" s="430">
        <v>3.0839474524339661E-2</v>
      </c>
      <c r="M112" s="288"/>
      <c r="N112" s="288"/>
      <c r="O112" s="288"/>
      <c r="P112" s="164"/>
      <c r="Q112" s="193"/>
      <c r="R112" s="76"/>
      <c r="S112" s="76"/>
    </row>
    <row r="113" spans="1:19" s="261" customFormat="1" ht="12.75" customHeight="1">
      <c r="A113" s="112" t="s">
        <v>1435</v>
      </c>
      <c r="B113" s="189" t="s">
        <v>1444</v>
      </c>
      <c r="C113" s="426" t="s">
        <v>1445</v>
      </c>
      <c r="D113" s="426" t="s">
        <v>1285</v>
      </c>
      <c r="E113" s="113" t="s">
        <v>1190</v>
      </c>
      <c r="F113" s="113" t="s">
        <v>1165</v>
      </c>
      <c r="G113" s="113" t="s">
        <v>1170</v>
      </c>
      <c r="H113" s="428">
        <v>11879745.627699999</v>
      </c>
      <c r="I113" s="429">
        <v>102.18298633156228</v>
      </c>
      <c r="J113" s="430">
        <v>-4.1493137515428047E-2</v>
      </c>
      <c r="K113" s="430">
        <v>9.5956173274818202E-3</v>
      </c>
      <c r="L113" s="430">
        <v>1.7302583121473925E-2</v>
      </c>
      <c r="M113" s="288"/>
      <c r="N113" s="288"/>
      <c r="O113" s="288"/>
      <c r="P113" s="164"/>
      <c r="Q113" s="193"/>
      <c r="R113" s="76"/>
      <c r="S113" s="76"/>
    </row>
    <row r="114" spans="1:19" s="261" customFormat="1" ht="12.75" customHeight="1">
      <c r="A114" s="112" t="s">
        <v>1366</v>
      </c>
      <c r="B114" s="189" t="s">
        <v>1367</v>
      </c>
      <c r="C114" s="426" t="s">
        <v>1368</v>
      </c>
      <c r="D114" s="426" t="s">
        <v>1285</v>
      </c>
      <c r="E114" s="113" t="s">
        <v>1176</v>
      </c>
      <c r="F114" s="113" t="s">
        <v>1165</v>
      </c>
      <c r="G114" s="113" t="s">
        <v>1211</v>
      </c>
      <c r="H114" s="428">
        <v>5490639.3202</v>
      </c>
      <c r="I114" s="429">
        <v>84.418875616679387</v>
      </c>
      <c r="J114" s="430">
        <v>-5.3170517962889408E-3</v>
      </c>
      <c r="K114" s="430">
        <v>2.5972955670418685E-2</v>
      </c>
      <c r="L114" s="430">
        <v>2.1495581552272158E-2</v>
      </c>
      <c r="M114" s="288"/>
      <c r="N114" s="288"/>
      <c r="O114" s="288"/>
      <c r="P114" s="164"/>
      <c r="Q114" s="193"/>
      <c r="R114" s="76"/>
      <c r="S114" s="76"/>
    </row>
    <row r="115" spans="1:19" s="261" customFormat="1" ht="12.75" customHeight="1">
      <c r="A115" s="112" t="s">
        <v>1304</v>
      </c>
      <c r="B115" s="189" t="s">
        <v>1305</v>
      </c>
      <c r="C115" s="426" t="s">
        <v>1306</v>
      </c>
      <c r="D115" s="426" t="s">
        <v>1285</v>
      </c>
      <c r="E115" s="113" t="s">
        <v>1186</v>
      </c>
      <c r="F115" s="113" t="s">
        <v>1165</v>
      </c>
      <c r="G115" s="113" t="s">
        <v>1170</v>
      </c>
      <c r="H115" s="428">
        <v>13098674.899</v>
      </c>
      <c r="I115" s="429">
        <v>93.127160104373004</v>
      </c>
      <c r="J115" s="430">
        <v>5.5503259054201504E-3</v>
      </c>
      <c r="K115" s="430">
        <v>5.5503259054199283E-3</v>
      </c>
      <c r="L115" s="430">
        <v>-1.201570634747906E-4</v>
      </c>
      <c r="M115" s="288"/>
      <c r="N115" s="288"/>
      <c r="O115" s="288"/>
      <c r="P115" s="164"/>
      <c r="Q115" s="193"/>
      <c r="R115" s="76"/>
      <c r="S115" s="76"/>
    </row>
    <row r="116" spans="1:19" s="261" customFormat="1" ht="12.75" customHeight="1">
      <c r="A116" s="112" t="s">
        <v>1307</v>
      </c>
      <c r="B116" s="189">
        <v>37884602446</v>
      </c>
      <c r="C116" s="426" t="s">
        <v>1308</v>
      </c>
      <c r="D116" s="426" t="s">
        <v>79</v>
      </c>
      <c r="E116" s="113" t="s">
        <v>1169</v>
      </c>
      <c r="F116" s="113" t="s">
        <v>1165</v>
      </c>
      <c r="G116" s="113" t="s">
        <v>1170</v>
      </c>
      <c r="H116" s="428">
        <v>18421926.421100002</v>
      </c>
      <c r="I116" s="429">
        <v>16.038683262028112</v>
      </c>
      <c r="J116" s="430">
        <v>-4.8565369043894302E-2</v>
      </c>
      <c r="K116" s="430">
        <v>-3.3346713393438532E-2</v>
      </c>
      <c r="L116" s="430">
        <v>4.9210609447347675E-2</v>
      </c>
      <c r="M116" s="288"/>
      <c r="N116" s="288"/>
      <c r="O116" s="288"/>
      <c r="P116" s="164"/>
      <c r="Q116" s="193"/>
      <c r="R116" s="76"/>
      <c r="S116" s="76"/>
    </row>
    <row r="117" spans="1:19" s="261" customFormat="1" ht="12.75" customHeight="1">
      <c r="A117" s="112" t="s">
        <v>1500</v>
      </c>
      <c r="B117" s="189" t="s">
        <v>1526</v>
      </c>
      <c r="C117" s="426" t="s">
        <v>1527</v>
      </c>
      <c r="D117" s="426" t="s">
        <v>79</v>
      </c>
      <c r="E117" s="113" t="s">
        <v>1169</v>
      </c>
      <c r="F117" s="113" t="s">
        <v>1165</v>
      </c>
      <c r="G117" s="113" t="s">
        <v>1170</v>
      </c>
      <c r="H117" s="428">
        <v>7518169.2297999999</v>
      </c>
      <c r="I117" s="429">
        <v>83.229067837809751</v>
      </c>
      <c r="J117" s="430">
        <v>4.2661778261365857E-3</v>
      </c>
      <c r="K117" s="430">
        <v>5.6219769695555755E-3</v>
      </c>
      <c r="L117" s="430">
        <v>1.8625726982515856E-2</v>
      </c>
      <c r="M117" s="288"/>
      <c r="N117" s="288"/>
      <c r="O117" s="288"/>
      <c r="P117" s="164"/>
      <c r="Q117" s="193"/>
      <c r="R117" s="76"/>
      <c r="S117" s="76"/>
    </row>
    <row r="118" spans="1:19" s="261" customFormat="1" ht="12.75" customHeight="1">
      <c r="A118" s="112" t="s">
        <v>1369</v>
      </c>
      <c r="B118" s="189" t="s">
        <v>1309</v>
      </c>
      <c r="C118" s="426" t="s">
        <v>1310</v>
      </c>
      <c r="D118" s="426" t="s">
        <v>79</v>
      </c>
      <c r="E118" s="113" t="s">
        <v>1176</v>
      </c>
      <c r="F118" s="113" t="s">
        <v>1165</v>
      </c>
      <c r="G118" s="113" t="s">
        <v>1211</v>
      </c>
      <c r="H118" s="428">
        <v>12028963.6697</v>
      </c>
      <c r="I118" s="429">
        <v>99.888773358820202</v>
      </c>
      <c r="J118" s="430">
        <v>-2.8607610529874594E-2</v>
      </c>
      <c r="K118" s="430">
        <v>6.8242981733483976E-3</v>
      </c>
      <c r="L118" s="430">
        <v>1.1583311804879148E-2</v>
      </c>
      <c r="M118" s="288"/>
      <c r="N118" s="288"/>
      <c r="O118" s="288"/>
      <c r="P118" s="164"/>
      <c r="Q118" s="193"/>
      <c r="R118" s="76"/>
      <c r="S118" s="76"/>
    </row>
    <row r="119" spans="1:19" s="261" customFormat="1" ht="12.75" customHeight="1">
      <c r="A119" s="112" t="s">
        <v>1501</v>
      </c>
      <c r="B119" s="189">
        <v>94465089647</v>
      </c>
      <c r="C119" s="426" t="s">
        <v>1311</v>
      </c>
      <c r="D119" s="426" t="s">
        <v>79</v>
      </c>
      <c r="E119" s="113" t="s">
        <v>1173</v>
      </c>
      <c r="F119" s="113" t="s">
        <v>1165</v>
      </c>
      <c r="G119" s="113" t="s">
        <v>1170</v>
      </c>
      <c r="H119" s="428">
        <v>124587790.15270001</v>
      </c>
      <c r="I119" s="429">
        <v>186.19382909623872</v>
      </c>
      <c r="J119" s="430">
        <v>-2.6342751971003109E-2</v>
      </c>
      <c r="K119" s="430">
        <v>8.9942589388474214E-3</v>
      </c>
      <c r="L119" s="430">
        <v>7.6513891235536757E-3</v>
      </c>
      <c r="M119" s="288"/>
      <c r="N119" s="288"/>
      <c r="O119" s="288"/>
      <c r="P119" s="164"/>
      <c r="Q119" s="193"/>
      <c r="R119" s="76"/>
      <c r="S119" s="76"/>
    </row>
    <row r="120" spans="1:19" s="261" customFormat="1" ht="12.75" customHeight="1">
      <c r="A120" s="112" t="s">
        <v>1312</v>
      </c>
      <c r="B120" s="189" t="s">
        <v>1313</v>
      </c>
      <c r="C120" s="426" t="s">
        <v>1314</v>
      </c>
      <c r="D120" s="426" t="s">
        <v>79</v>
      </c>
      <c r="E120" s="113" t="s">
        <v>1186</v>
      </c>
      <c r="F120" s="113" t="s">
        <v>1165</v>
      </c>
      <c r="G120" s="113" t="s">
        <v>1170</v>
      </c>
      <c r="H120" s="428">
        <v>8265497.5865000002</v>
      </c>
      <c r="I120" s="429">
        <v>106.48801026914988</v>
      </c>
      <c r="J120" s="430">
        <v>-2.9314833347944269E-3</v>
      </c>
      <c r="K120" s="430">
        <v>2.4139166012338009E-4</v>
      </c>
      <c r="L120" s="430">
        <v>7.2628886033543338E-4</v>
      </c>
      <c r="M120" s="288"/>
      <c r="N120" s="288"/>
      <c r="O120" s="288"/>
      <c r="P120" s="164"/>
      <c r="Q120" s="193"/>
      <c r="R120" s="76"/>
      <c r="S120" s="76"/>
    </row>
    <row r="121" spans="1:19" s="261" customFormat="1" ht="12.75" customHeight="1">
      <c r="A121" s="112" t="s">
        <v>1315</v>
      </c>
      <c r="B121" s="189" t="s">
        <v>1316</v>
      </c>
      <c r="C121" s="426" t="s">
        <v>1317</v>
      </c>
      <c r="D121" s="426" t="s">
        <v>79</v>
      </c>
      <c r="E121" s="113" t="s">
        <v>1186</v>
      </c>
      <c r="F121" s="113" t="s">
        <v>1165</v>
      </c>
      <c r="G121" s="113" t="s">
        <v>1211</v>
      </c>
      <c r="H121" s="428">
        <v>12975980.7678</v>
      </c>
      <c r="I121" s="429">
        <v>97.818151423758607</v>
      </c>
      <c r="J121" s="430">
        <v>-2.7306662925946412E-2</v>
      </c>
      <c r="K121" s="430">
        <v>5.7632678162025108E-3</v>
      </c>
      <c r="L121" s="430">
        <v>9.1893330463483913E-3</v>
      </c>
      <c r="M121" s="288"/>
      <c r="N121" s="288"/>
      <c r="O121" s="288"/>
      <c r="P121" s="164"/>
      <c r="Q121" s="193"/>
      <c r="R121" s="76"/>
      <c r="S121" s="76"/>
    </row>
    <row r="122" spans="1:19" s="261" customFormat="1" ht="12.75" customHeight="1">
      <c r="A122" s="112" t="s">
        <v>1622</v>
      </c>
      <c r="B122" s="189">
        <v>35313366580</v>
      </c>
      <c r="C122" s="426" t="s">
        <v>1318</v>
      </c>
      <c r="D122" s="426" t="s">
        <v>79</v>
      </c>
      <c r="E122" s="113" t="s">
        <v>1176</v>
      </c>
      <c r="F122" s="113" t="s">
        <v>1319</v>
      </c>
      <c r="G122" s="113" t="s">
        <v>1170</v>
      </c>
      <c r="H122" s="428">
        <v>39345342.005800001</v>
      </c>
      <c r="I122" s="429">
        <v>150.5943</v>
      </c>
      <c r="J122" s="430">
        <v>-0.21890699813907966</v>
      </c>
      <c r="K122" s="430">
        <v>-1.021176748954955E-2</v>
      </c>
      <c r="L122" s="430">
        <v>-9.6742512613499088E-3</v>
      </c>
      <c r="M122" s="288"/>
      <c r="N122" s="288"/>
      <c r="O122" s="288"/>
      <c r="P122" s="164"/>
      <c r="Q122" s="193"/>
      <c r="R122" s="76"/>
      <c r="S122" s="76"/>
    </row>
    <row r="123" spans="1:19" s="261" customFormat="1" ht="12.75" customHeight="1">
      <c r="A123" s="112" t="s">
        <v>1165</v>
      </c>
      <c r="B123" s="189" t="s">
        <v>1165</v>
      </c>
      <c r="C123" s="426" t="s">
        <v>1165</v>
      </c>
      <c r="D123" s="426" t="s">
        <v>1165</v>
      </c>
      <c r="E123" s="113" t="s">
        <v>1165</v>
      </c>
      <c r="F123" s="113" t="s">
        <v>1320</v>
      </c>
      <c r="G123" s="113" t="s">
        <v>1170</v>
      </c>
      <c r="H123" s="428">
        <v>262192707.83469999</v>
      </c>
      <c r="I123" s="429">
        <v>150.5943</v>
      </c>
      <c r="J123" s="430">
        <v>0.865078002292887</v>
      </c>
      <c r="K123" s="430">
        <v>-1.021176748954955E-2</v>
      </c>
      <c r="L123" s="430">
        <v>-9.6742512613499088E-3</v>
      </c>
      <c r="M123" s="288"/>
      <c r="N123" s="288"/>
      <c r="O123" s="288"/>
      <c r="P123" s="164"/>
      <c r="Q123" s="193"/>
      <c r="R123" s="76"/>
      <c r="S123" s="76"/>
    </row>
    <row r="124" spans="1:19" s="261" customFormat="1" ht="12.75" customHeight="1">
      <c r="A124" s="112" t="s">
        <v>1321</v>
      </c>
      <c r="B124" s="189">
        <v>41002460007</v>
      </c>
      <c r="C124" s="426" t="s">
        <v>1322</v>
      </c>
      <c r="D124" s="426" t="s">
        <v>79</v>
      </c>
      <c r="E124" s="113" t="s">
        <v>1169</v>
      </c>
      <c r="F124" s="113" t="s">
        <v>1165</v>
      </c>
      <c r="G124" s="113" t="s">
        <v>1170</v>
      </c>
      <c r="H124" s="428">
        <v>43348738.324600004</v>
      </c>
      <c r="I124" s="429">
        <v>168.48222013798619</v>
      </c>
      <c r="J124" s="430">
        <v>2.3018449452938183E-2</v>
      </c>
      <c r="K124" s="430">
        <v>6.2530873295598699E-3</v>
      </c>
      <c r="L124" s="430">
        <v>0.1115325587148821</v>
      </c>
      <c r="M124" s="288"/>
      <c r="N124" s="288"/>
      <c r="O124" s="288"/>
      <c r="P124" s="164"/>
      <c r="Q124" s="193"/>
      <c r="R124" s="76"/>
      <c r="S124" s="76"/>
    </row>
    <row r="125" spans="1:19" s="261" customFormat="1" ht="12.75" customHeight="1">
      <c r="A125" s="112" t="s">
        <v>1323</v>
      </c>
      <c r="B125" s="189">
        <v>58320210450</v>
      </c>
      <c r="C125" s="426" t="s">
        <v>1324</v>
      </c>
      <c r="D125" s="426" t="s">
        <v>79</v>
      </c>
      <c r="E125" s="113" t="s">
        <v>1186</v>
      </c>
      <c r="F125" s="113" t="s">
        <v>1165</v>
      </c>
      <c r="G125" s="113" t="s">
        <v>1170</v>
      </c>
      <c r="H125" s="428">
        <v>3334639.7634000001</v>
      </c>
      <c r="I125" s="429">
        <v>117.8440911862223</v>
      </c>
      <c r="J125" s="430">
        <v>-1.0180075512618014E-3</v>
      </c>
      <c r="K125" s="430">
        <v>1.7848706737717546E-3</v>
      </c>
      <c r="L125" s="430">
        <v>3.2230318832537685E-2</v>
      </c>
      <c r="M125" s="288"/>
      <c r="N125" s="288"/>
      <c r="O125" s="288"/>
      <c r="P125" s="164"/>
      <c r="Q125" s="193"/>
      <c r="R125" s="76"/>
      <c r="S125" s="76"/>
    </row>
    <row r="126" spans="1:19" s="261" customFormat="1" ht="12.75" customHeight="1">
      <c r="A126" s="112" t="s">
        <v>1325</v>
      </c>
      <c r="B126" s="189">
        <v>31982273976</v>
      </c>
      <c r="C126" s="426" t="s">
        <v>1326</v>
      </c>
      <c r="D126" s="426" t="s">
        <v>79</v>
      </c>
      <c r="E126" s="113" t="s">
        <v>1186</v>
      </c>
      <c r="F126" s="113" t="s">
        <v>1165</v>
      </c>
      <c r="G126" s="113" t="s">
        <v>1170</v>
      </c>
      <c r="H126" s="428">
        <v>3840394.6189000001</v>
      </c>
      <c r="I126" s="429">
        <v>127.19701930438056</v>
      </c>
      <c r="J126" s="430">
        <v>5.4771246475706636E-3</v>
      </c>
      <c r="K126" s="430">
        <v>4.5228326827739807E-3</v>
      </c>
      <c r="L126" s="430">
        <v>5.1164318749427729E-2</v>
      </c>
      <c r="M126" s="288"/>
      <c r="N126" s="288"/>
      <c r="O126" s="288"/>
      <c r="P126" s="164"/>
      <c r="Q126" s="193"/>
      <c r="R126" s="76"/>
      <c r="S126" s="76"/>
    </row>
    <row r="127" spans="1:19" s="261" customFormat="1" ht="12.75" customHeight="1">
      <c r="A127" s="112" t="s">
        <v>1327</v>
      </c>
      <c r="B127" s="189" t="s">
        <v>1328</v>
      </c>
      <c r="C127" s="426" t="s">
        <v>1329</v>
      </c>
      <c r="D127" s="426" t="s">
        <v>79</v>
      </c>
      <c r="E127" s="113" t="s">
        <v>1186</v>
      </c>
      <c r="F127" s="113" t="s">
        <v>1165</v>
      </c>
      <c r="G127" s="113" t="s">
        <v>1170</v>
      </c>
      <c r="H127" s="428">
        <v>2792463.4005</v>
      </c>
      <c r="I127" s="429">
        <v>134.73644424439979</v>
      </c>
      <c r="J127" s="430">
        <v>1.267909432824732E-2</v>
      </c>
      <c r="K127" s="430">
        <v>8.7062393224768275E-3</v>
      </c>
      <c r="L127" s="430">
        <v>7.6680310249833683E-2</v>
      </c>
      <c r="M127" s="288"/>
      <c r="N127" s="288"/>
      <c r="O127" s="288"/>
      <c r="P127" s="164"/>
      <c r="Q127" s="193"/>
      <c r="R127" s="76"/>
      <c r="S127" s="76"/>
    </row>
    <row r="128" spans="1:19" s="261" customFormat="1" ht="12.75" customHeight="1">
      <c r="A128" s="112" t="s">
        <v>1330</v>
      </c>
      <c r="B128" s="189">
        <v>40820433166</v>
      </c>
      <c r="C128" s="426" t="s">
        <v>1331</v>
      </c>
      <c r="D128" s="426" t="s">
        <v>79</v>
      </c>
      <c r="E128" s="113" t="s">
        <v>1186</v>
      </c>
      <c r="F128" s="113" t="s">
        <v>1165</v>
      </c>
      <c r="G128" s="113" t="s">
        <v>1170</v>
      </c>
      <c r="H128" s="428">
        <v>2079931.4299000001</v>
      </c>
      <c r="I128" s="429">
        <v>135.19351199896599</v>
      </c>
      <c r="J128" s="430">
        <v>3.8240772386590072E-2</v>
      </c>
      <c r="K128" s="430">
        <v>8.699797948179766E-3</v>
      </c>
      <c r="L128" s="430">
        <v>7.0455203991597326E-2</v>
      </c>
      <c r="M128" s="288"/>
      <c r="N128" s="288"/>
      <c r="O128" s="288"/>
      <c r="P128" s="164"/>
      <c r="Q128" s="193"/>
      <c r="R128" s="76"/>
      <c r="S128" s="76"/>
    </row>
    <row r="129" spans="1:19" s="261" customFormat="1" ht="12.75" customHeight="1">
      <c r="A129" s="112" t="s">
        <v>1498</v>
      </c>
      <c r="B129" s="189" t="s">
        <v>1332</v>
      </c>
      <c r="C129" s="426" t="s">
        <v>1333</v>
      </c>
      <c r="D129" s="426" t="s">
        <v>79</v>
      </c>
      <c r="E129" s="113" t="s">
        <v>1173</v>
      </c>
      <c r="F129" s="113" t="s">
        <v>1165</v>
      </c>
      <c r="G129" s="113" t="s">
        <v>1170</v>
      </c>
      <c r="H129" s="428">
        <v>18023795.454500001</v>
      </c>
      <c r="I129" s="429">
        <v>97.170049157858188</v>
      </c>
      <c r="J129" s="430">
        <v>-9.7682295087246906E-3</v>
      </c>
      <c r="K129" s="430">
        <v>8.4082939307250637E-3</v>
      </c>
      <c r="L129" s="430">
        <v>2.99262967411138E-2</v>
      </c>
      <c r="M129" s="288"/>
      <c r="N129" s="288"/>
      <c r="O129" s="288"/>
      <c r="P129" s="164"/>
      <c r="Q129" s="193"/>
      <c r="R129" s="76"/>
      <c r="S129" s="76"/>
    </row>
    <row r="130" spans="1:19" s="261" customFormat="1" ht="12.75" customHeight="1">
      <c r="A130" s="112" t="s">
        <v>1499</v>
      </c>
      <c r="B130" s="189">
        <v>84643903663</v>
      </c>
      <c r="C130" s="426" t="s">
        <v>1334</v>
      </c>
      <c r="D130" s="426" t="s">
        <v>79</v>
      </c>
      <c r="E130" s="113" t="s">
        <v>1173</v>
      </c>
      <c r="F130" s="113" t="s">
        <v>1165</v>
      </c>
      <c r="G130" s="113" t="s">
        <v>1170</v>
      </c>
      <c r="H130" s="428">
        <v>33964376.6818</v>
      </c>
      <c r="I130" s="429">
        <v>162.15549935881276</v>
      </c>
      <c r="J130" s="430">
        <v>-4.7584149789523522E-3</v>
      </c>
      <c r="K130" s="430">
        <v>1.1198706917187495E-2</v>
      </c>
      <c r="L130" s="430">
        <v>4.1836054620229657E-2</v>
      </c>
      <c r="M130" s="288"/>
      <c r="N130" s="288"/>
      <c r="O130" s="288"/>
      <c r="P130" s="164"/>
      <c r="Q130" s="193"/>
      <c r="R130" s="76"/>
      <c r="S130" s="76"/>
    </row>
    <row r="131" spans="1:19" s="261" customFormat="1" ht="12.75" customHeight="1">
      <c r="A131" s="112" t="s">
        <v>1335</v>
      </c>
      <c r="B131" s="189" t="s">
        <v>1336</v>
      </c>
      <c r="C131" s="426" t="s">
        <v>1337</v>
      </c>
      <c r="D131" s="426" t="s">
        <v>79</v>
      </c>
      <c r="E131" s="113" t="s">
        <v>1186</v>
      </c>
      <c r="F131" s="113" t="s">
        <v>1165</v>
      </c>
      <c r="G131" s="113" t="s">
        <v>1170</v>
      </c>
      <c r="H131" s="428">
        <v>9757355.0774000008</v>
      </c>
      <c r="I131" s="429">
        <v>108.19440498645817</v>
      </c>
      <c r="J131" s="430">
        <v>2.6394656526998794E-2</v>
      </c>
      <c r="K131" s="430">
        <v>2.0341984128924517E-2</v>
      </c>
      <c r="L131" s="430">
        <v>9.0029059103553077E-2</v>
      </c>
      <c r="M131" s="288"/>
      <c r="N131" s="288"/>
      <c r="O131" s="288"/>
      <c r="P131" s="164"/>
      <c r="Q131" s="193"/>
      <c r="R131" s="76"/>
      <c r="S131" s="76"/>
    </row>
    <row r="132" spans="1:19" s="261" customFormat="1" ht="12.75" customHeight="1">
      <c r="A132" s="112" t="s">
        <v>1497</v>
      </c>
      <c r="B132" s="189" t="s">
        <v>1510</v>
      </c>
      <c r="C132" s="426" t="s">
        <v>1511</v>
      </c>
      <c r="D132" s="426" t="s">
        <v>79</v>
      </c>
      <c r="E132" s="113" t="s">
        <v>1186</v>
      </c>
      <c r="F132" s="113" t="s">
        <v>1165</v>
      </c>
      <c r="G132" s="113" t="s">
        <v>1170</v>
      </c>
      <c r="H132" s="428">
        <v>25044286.0878</v>
      </c>
      <c r="I132" s="429">
        <v>99.616207518832084</v>
      </c>
      <c r="J132" s="430">
        <v>8.7619458476533296E-3</v>
      </c>
      <c r="K132" s="430">
        <v>1.3009561073343612E-2</v>
      </c>
      <c r="L132" s="430">
        <v>1.1035272820481223E-2</v>
      </c>
      <c r="M132" s="288"/>
      <c r="N132" s="288"/>
      <c r="O132" s="288"/>
      <c r="P132" s="164"/>
      <c r="Q132" s="193"/>
      <c r="R132" s="76"/>
      <c r="S132" s="76"/>
    </row>
    <row r="133" spans="1:19" s="261" customFormat="1" ht="12.75" customHeight="1">
      <c r="A133" s="112" t="s">
        <v>1338</v>
      </c>
      <c r="B133" s="189" t="s">
        <v>1339</v>
      </c>
      <c r="C133" s="426" t="s">
        <v>1340</v>
      </c>
      <c r="D133" s="426" t="s">
        <v>79</v>
      </c>
      <c r="E133" s="113" t="s">
        <v>1186</v>
      </c>
      <c r="F133" s="113" t="s">
        <v>1165</v>
      </c>
      <c r="G133" s="113" t="s">
        <v>1170</v>
      </c>
      <c r="H133" s="428">
        <v>27235787.577199999</v>
      </c>
      <c r="I133" s="429">
        <v>96.362126457857499</v>
      </c>
      <c r="J133" s="430">
        <v>1.919322927678202E-2</v>
      </c>
      <c r="K133" s="430">
        <v>1.9465126442377745E-2</v>
      </c>
      <c r="L133" s="430">
        <v>3.6605020491995655E-2</v>
      </c>
      <c r="M133" s="288"/>
      <c r="N133" s="288"/>
      <c r="O133" s="288"/>
      <c r="P133" s="164"/>
      <c r="Q133" s="193"/>
      <c r="R133" s="76"/>
      <c r="S133" s="76"/>
    </row>
    <row r="134" spans="1:19" s="261" customFormat="1" ht="12.75" customHeight="1">
      <c r="A134" s="112" t="s">
        <v>1341</v>
      </c>
      <c r="B134" s="189">
        <v>88183360964</v>
      </c>
      <c r="C134" s="426" t="s">
        <v>1342</v>
      </c>
      <c r="D134" s="426" t="s">
        <v>79</v>
      </c>
      <c r="E134" s="113" t="s">
        <v>1169</v>
      </c>
      <c r="F134" s="113" t="s">
        <v>1165</v>
      </c>
      <c r="G134" s="113" t="s">
        <v>1211</v>
      </c>
      <c r="H134" s="428">
        <v>33505760.9186</v>
      </c>
      <c r="I134" s="429">
        <v>269.60096562508039</v>
      </c>
      <c r="J134" s="430">
        <v>1.4797868788174462E-3</v>
      </c>
      <c r="K134" s="430">
        <v>3.8093837991847845E-2</v>
      </c>
      <c r="L134" s="430">
        <v>6.9444568680135932E-2</v>
      </c>
      <c r="M134" s="288"/>
      <c r="N134" s="288"/>
      <c r="O134" s="288"/>
      <c r="P134" s="164"/>
      <c r="Q134" s="193"/>
      <c r="R134" s="76"/>
      <c r="S134" s="76"/>
    </row>
    <row r="135" spans="1:19" ht="18.75" customHeight="1">
      <c r="A135" s="569" t="s">
        <v>405</v>
      </c>
      <c r="B135" s="570"/>
      <c r="C135" s="570"/>
      <c r="D135" s="570"/>
      <c r="E135" s="571"/>
      <c r="F135" s="571"/>
      <c r="G135" s="571"/>
      <c r="H135" s="572">
        <f>SUM(H11:H134)</f>
        <v>2012973748.6638999</v>
      </c>
      <c r="I135" s="572"/>
      <c r="J135" s="573">
        <v>-3.7170610631014345E-2</v>
      </c>
      <c r="K135" s="573"/>
      <c r="L135" s="573"/>
      <c r="M135" s="288"/>
      <c r="N135" s="288"/>
      <c r="O135" s="288"/>
      <c r="P135" s="164"/>
    </row>
    <row r="136" spans="1:19" ht="12.75" customHeight="1">
      <c r="A136" s="21" t="s">
        <v>307</v>
      </c>
      <c r="M136" s="164"/>
      <c r="N136" s="164"/>
      <c r="O136" s="164"/>
      <c r="P136" s="164"/>
    </row>
    <row r="137" spans="1:19" s="261" customFormat="1" ht="12.75" customHeight="1">
      <c r="A137" s="21"/>
      <c r="F137" s="222" t="s">
        <v>454</v>
      </c>
      <c r="G137" s="222"/>
      <c r="M137" s="164"/>
      <c r="N137" s="164"/>
      <c r="O137" s="164"/>
      <c r="P137" s="164"/>
    </row>
    <row r="138" spans="1:19" ht="12.75" customHeight="1">
      <c r="A138" s="45" t="s">
        <v>410</v>
      </c>
      <c r="C138" s="221"/>
      <c r="F138" s="222" t="s">
        <v>455</v>
      </c>
      <c r="G138" s="222"/>
      <c r="M138" s="164"/>
      <c r="N138" s="164"/>
      <c r="O138" s="164"/>
      <c r="P138" s="164"/>
    </row>
    <row r="139" spans="1:19" ht="12.75" customHeight="1">
      <c r="A139" s="46" t="s">
        <v>456</v>
      </c>
      <c r="F139" s="222"/>
      <c r="G139" s="222"/>
      <c r="M139" s="164"/>
      <c r="N139" s="164"/>
      <c r="O139" s="164"/>
      <c r="P139" s="164"/>
    </row>
    <row r="140" spans="1:19" ht="12.75" customHeight="1">
      <c r="A140" s="33" t="s">
        <v>109</v>
      </c>
      <c r="M140" s="164"/>
      <c r="N140" s="164"/>
      <c r="O140" s="164"/>
      <c r="P140" s="164"/>
    </row>
    <row r="141" spans="1:19" ht="12.75" customHeight="1">
      <c r="A141" s="530" t="s">
        <v>110</v>
      </c>
      <c r="H141" s="132"/>
    </row>
    <row r="142" spans="1:19" ht="12.75" customHeight="1">
      <c r="A142" s="530" t="s">
        <v>457</v>
      </c>
      <c r="H142" s="76"/>
    </row>
    <row r="143" spans="1:19" ht="12.75" customHeight="1">
      <c r="A143" s="32" t="s">
        <v>1365</v>
      </c>
      <c r="B143" s="48"/>
      <c r="C143" s="48"/>
      <c r="D143" s="48"/>
      <c r="E143" s="48"/>
      <c r="F143" s="48"/>
      <c r="G143" s="48"/>
      <c r="H143" s="48"/>
      <c r="I143" s="48"/>
      <c r="J143" s="48"/>
    </row>
    <row r="144" spans="1:19" s="1084" customFormat="1" ht="12.75" customHeight="1">
      <c r="A144" s="33" t="s">
        <v>1625</v>
      </c>
      <c r="B144" s="48"/>
      <c r="C144" s="48"/>
      <c r="D144" s="48"/>
      <c r="E144" s="48"/>
      <c r="F144" s="48"/>
      <c r="G144" s="48"/>
      <c r="H144" s="48"/>
      <c r="I144" s="48"/>
      <c r="J144" s="48"/>
    </row>
    <row r="145" spans="1:12" s="1084" customFormat="1" ht="12.75" customHeight="1">
      <c r="A145" s="1104" t="s">
        <v>1624</v>
      </c>
      <c r="B145" s="48"/>
      <c r="C145" s="48"/>
      <c r="D145" s="48"/>
      <c r="E145" s="48"/>
      <c r="F145" s="48"/>
      <c r="G145" s="48"/>
      <c r="H145" s="48"/>
      <c r="I145" s="48"/>
      <c r="J145" s="48"/>
    </row>
    <row r="146" spans="1:12" s="261" customFormat="1" ht="12.75" customHeight="1">
      <c r="A146" s="33" t="s">
        <v>1623</v>
      </c>
      <c r="B146" s="48"/>
      <c r="C146" s="48"/>
      <c r="D146" s="48"/>
      <c r="E146" s="48"/>
      <c r="F146" s="48"/>
      <c r="G146" s="48"/>
      <c r="H146" s="48"/>
      <c r="I146" s="48"/>
      <c r="J146" s="48"/>
    </row>
    <row r="147" spans="1:12" s="261" customFormat="1">
      <c r="A147" s="608" t="s">
        <v>399</v>
      </c>
      <c r="B147" s="609"/>
      <c r="C147" s="609"/>
      <c r="D147" s="592"/>
      <c r="E147" s="949"/>
      <c r="F147" s="949"/>
      <c r="G147" s="949"/>
      <c r="H147" s="949"/>
      <c r="I147" s="949"/>
      <c r="J147" s="949"/>
      <c r="K147" s="949"/>
      <c r="L147" s="949"/>
    </row>
    <row r="148" spans="1:12" s="261" customFormat="1">
      <c r="A148" s="592" t="s">
        <v>173</v>
      </c>
      <c r="B148" s="592"/>
      <c r="C148" s="592"/>
      <c r="D148" s="592"/>
      <c r="E148" s="49"/>
      <c r="F148" s="49"/>
      <c r="G148" s="49"/>
      <c r="H148" s="49"/>
      <c r="I148" s="49"/>
      <c r="J148" s="49"/>
    </row>
    <row r="149" spans="1:12" ht="12.75" customHeight="1">
      <c r="A149" s="592" t="s">
        <v>230</v>
      </c>
      <c r="B149" s="592"/>
      <c r="C149" s="592"/>
      <c r="D149" s="592"/>
    </row>
    <row r="150" spans="1:12" ht="12.75" customHeight="1">
      <c r="A150" s="613" t="s">
        <v>81</v>
      </c>
    </row>
    <row r="151" spans="1:12" ht="12.75" customHeight="1">
      <c r="L151" s="34" t="s">
        <v>1078</v>
      </c>
    </row>
    <row r="152" spans="1:12" ht="12.75" customHeight="1"/>
    <row r="153" spans="1:12" ht="12.75" customHeight="1"/>
    <row r="154" spans="1:12" ht="12.75" customHeight="1"/>
    <row r="155" spans="1:12" ht="12.75" customHeight="1"/>
    <row r="156" spans="1:12">
      <c r="A156" s="53"/>
      <c r="B156" s="53"/>
      <c r="C156" s="53"/>
      <c r="D156" s="53"/>
      <c r="E156" s="53"/>
      <c r="F156" s="53"/>
      <c r="G156" s="53"/>
      <c r="H156" s="53"/>
      <c r="I156" s="53"/>
      <c r="J156" s="53"/>
      <c r="K156" s="53"/>
    </row>
    <row r="157" spans="1:12" ht="12.75" customHeight="1"/>
    <row r="158" spans="1:12" ht="12.75" customHeight="1">
      <c r="A158" s="33"/>
    </row>
    <row r="159" spans="1:12" ht="12.75" customHeight="1">
      <c r="A159" s="53"/>
    </row>
    <row r="160" spans="1:12" ht="12.75" customHeight="1">
      <c r="A160" s="33"/>
    </row>
    <row r="161" spans="1:1" ht="12.75" customHeight="1">
      <c r="A161" s="33"/>
    </row>
    <row r="162" spans="1:1" ht="12.75" customHeight="1">
      <c r="A162" s="53"/>
    </row>
    <row r="163" spans="1:1" ht="12.75" customHeight="1"/>
    <row r="164" spans="1:1" ht="12.75" customHeight="1">
      <c r="A164" s="33"/>
    </row>
    <row r="165" spans="1:1" ht="12.75" customHeight="1">
      <c r="A165" s="53"/>
    </row>
    <row r="166" spans="1:1" ht="12.75" customHeight="1">
      <c r="A166" s="56"/>
    </row>
    <row r="167" spans="1:1" ht="12.75" customHeight="1">
      <c r="A167" s="33"/>
    </row>
    <row r="168" spans="1:1" ht="12.75" customHeight="1">
      <c r="A168" s="53"/>
    </row>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sheetData>
  <mergeCells count="3">
    <mergeCell ref="K8:L8"/>
    <mergeCell ref="H6:I6"/>
    <mergeCell ref="H7:I7"/>
  </mergeCells>
  <hyperlinks>
    <hyperlink ref="A150" location="'2 Sadržaj'!A1" display="Sadržaj / Contents"/>
  </hyperlinks>
  <pageMargins left="0.7" right="0.7" top="0.75" bottom="0.75" header="0.3" footer="0.3"/>
  <pageSetup paperSize="9" scale="38" orientation="portrait" r:id="rId1"/>
  <ignoredErrors>
    <ignoredError sqref="B17:B21 B32:B45 B52:B72 B75:B91 B96:B121 B127:B133 B23:B29 B22:C2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1" t="s">
        <v>682</v>
      </c>
      <c r="M1" s="137" t="str">
        <f>Naslovnica!A20</f>
        <v>Ožujak 2023.</v>
      </c>
    </row>
    <row r="2" spans="1:13" ht="12.75" customHeight="1">
      <c r="A2" s="535" t="s">
        <v>683</v>
      </c>
      <c r="M2" s="529" t="str">
        <f>Naslovnica!A24</f>
        <v>March 2023</v>
      </c>
    </row>
    <row r="3" spans="1:13" ht="12.75" customHeight="1">
      <c r="A3" s="10"/>
      <c r="M3" s="11"/>
    </row>
    <row r="4" spans="1:13" ht="12.75" customHeight="1">
      <c r="A4" s="63"/>
      <c r="B4" s="63"/>
      <c r="C4" s="63"/>
      <c r="D4" s="63"/>
      <c r="E4" s="63"/>
      <c r="F4" s="63"/>
      <c r="G4" s="63"/>
      <c r="H4" s="63"/>
      <c r="I4" s="63"/>
      <c r="J4" s="63"/>
      <c r="K4" s="63"/>
      <c r="L4" s="63"/>
      <c r="M4" s="13" t="s">
        <v>1537</v>
      </c>
    </row>
    <row r="5" spans="1:13" ht="25.5" customHeight="1">
      <c r="A5" s="1224" t="s">
        <v>416</v>
      </c>
      <c r="B5" s="1225" t="s">
        <v>417</v>
      </c>
      <c r="C5" s="1226"/>
      <c r="D5" s="1221" t="s">
        <v>418</v>
      </c>
      <c r="E5" s="1222"/>
      <c r="F5" s="1221" t="s">
        <v>419</v>
      </c>
      <c r="G5" s="1222"/>
      <c r="H5" s="1221" t="s">
        <v>420</v>
      </c>
      <c r="I5" s="1222"/>
      <c r="J5" s="1221" t="s">
        <v>421</v>
      </c>
      <c r="K5" s="1222"/>
      <c r="L5" s="1221" t="s">
        <v>422</v>
      </c>
      <c r="M5" s="1222"/>
    </row>
    <row r="6" spans="1:13" ht="12.75" customHeight="1">
      <c r="A6" s="1224"/>
      <c r="B6" s="574" t="s">
        <v>31</v>
      </c>
      <c r="C6" s="574" t="s">
        <v>32</v>
      </c>
      <c r="D6" s="574" t="s">
        <v>31</v>
      </c>
      <c r="E6" s="574" t="s">
        <v>32</v>
      </c>
      <c r="F6" s="574" t="s">
        <v>31</v>
      </c>
      <c r="G6" s="574" t="s">
        <v>32</v>
      </c>
      <c r="H6" s="574" t="s">
        <v>31</v>
      </c>
      <c r="I6" s="574" t="s">
        <v>32</v>
      </c>
      <c r="J6" s="574" t="s">
        <v>31</v>
      </c>
      <c r="K6" s="574" t="s">
        <v>32</v>
      </c>
      <c r="L6" s="574" t="s">
        <v>31</v>
      </c>
      <c r="M6" s="574" t="s">
        <v>32</v>
      </c>
    </row>
    <row r="7" spans="1:13" ht="12.75" customHeight="1">
      <c r="A7" s="1224"/>
      <c r="B7" s="575" t="s">
        <v>29</v>
      </c>
      <c r="C7" s="575" t="s">
        <v>30</v>
      </c>
      <c r="D7" s="575" t="s">
        <v>29</v>
      </c>
      <c r="E7" s="575" t="s">
        <v>30</v>
      </c>
      <c r="F7" s="575" t="s">
        <v>29</v>
      </c>
      <c r="G7" s="575" t="s">
        <v>30</v>
      </c>
      <c r="H7" s="575" t="s">
        <v>29</v>
      </c>
      <c r="I7" s="575" t="s">
        <v>30</v>
      </c>
      <c r="J7" s="575" t="s">
        <v>29</v>
      </c>
      <c r="K7" s="575" t="s">
        <v>30</v>
      </c>
      <c r="L7" s="575" t="s">
        <v>29</v>
      </c>
      <c r="M7" s="575" t="s">
        <v>30</v>
      </c>
    </row>
    <row r="8" spans="1:13" ht="21.75">
      <c r="A8" s="128" t="s">
        <v>1133</v>
      </c>
      <c r="B8" s="940">
        <v>28267.16864</v>
      </c>
      <c r="C8" s="941">
        <v>9.684489413437998E-2</v>
      </c>
      <c r="D8" s="940">
        <v>35881.638200000001</v>
      </c>
      <c r="E8" s="941">
        <v>0.12628426923590882</v>
      </c>
      <c r="F8" s="940">
        <v>2057.6310699999999</v>
      </c>
      <c r="G8" s="941">
        <v>2.3665159411802698E-2</v>
      </c>
      <c r="H8" s="940">
        <v>79761.625520000001</v>
      </c>
      <c r="I8" s="941">
        <v>8.1058889533633091E-2</v>
      </c>
      <c r="J8" s="940">
        <v>9699.3431199999995</v>
      </c>
      <c r="K8" s="941">
        <v>2.6499828469965406E-2</v>
      </c>
      <c r="L8" s="940">
        <v>155667.40655000001</v>
      </c>
      <c r="M8" s="941">
        <v>7.7332059910242418E-2</v>
      </c>
    </row>
    <row r="9" spans="1:13" ht="21.75">
      <c r="A9" s="128" t="s">
        <v>1134</v>
      </c>
      <c r="B9" s="940">
        <v>284.45024000000001</v>
      </c>
      <c r="C9" s="941">
        <v>9.7454236503606822E-4</v>
      </c>
      <c r="D9" s="940">
        <v>88.707490000000007</v>
      </c>
      <c r="E9" s="941">
        <v>3.1220315215155616E-4</v>
      </c>
      <c r="F9" s="940">
        <v>20.063800000000001</v>
      </c>
      <c r="G9" s="941">
        <v>2.3075712275598899E-4</v>
      </c>
      <c r="H9" s="940">
        <v>4767.1104500000001</v>
      </c>
      <c r="I9" s="941">
        <v>4.8446439856505317E-3</v>
      </c>
      <c r="J9" s="940">
        <v>2023.5918999999999</v>
      </c>
      <c r="K9" s="941">
        <v>5.5287082413485534E-3</v>
      </c>
      <c r="L9" s="940">
        <v>7183.9238800000003</v>
      </c>
      <c r="M9" s="941">
        <v>3.5688115077599147E-3</v>
      </c>
    </row>
    <row r="10" spans="1:13" ht="21.75">
      <c r="A10" s="128" t="s">
        <v>1135</v>
      </c>
      <c r="B10" s="940">
        <v>265612.03385000001</v>
      </c>
      <c r="C10" s="941">
        <v>0.91000162154976283</v>
      </c>
      <c r="D10" s="940">
        <v>251439.00043999997</v>
      </c>
      <c r="E10" s="941">
        <v>0.88493145856347089</v>
      </c>
      <c r="F10" s="940">
        <v>85055.607369999998</v>
      </c>
      <c r="G10" s="941">
        <v>0.97823877984052332</v>
      </c>
      <c r="H10" s="940">
        <v>930124.98587999993</v>
      </c>
      <c r="I10" s="941">
        <v>0.94525278279357405</v>
      </c>
      <c r="J10" s="940">
        <v>374287.10576000001</v>
      </c>
      <c r="K10" s="941">
        <v>1.0225995697283674</v>
      </c>
      <c r="L10" s="940">
        <v>1906518.7332999997</v>
      </c>
      <c r="M10" s="941">
        <v>0.94711554699280787</v>
      </c>
    </row>
    <row r="11" spans="1:13" ht="22.5">
      <c r="A11" s="128" t="s">
        <v>1136</v>
      </c>
      <c r="B11" s="852">
        <v>101280.04928000001</v>
      </c>
      <c r="C11" s="853">
        <v>0.3469910897466662</v>
      </c>
      <c r="D11" s="852">
        <v>86158.451690000002</v>
      </c>
      <c r="E11" s="853">
        <v>0.30323189397102285</v>
      </c>
      <c r="F11" s="852">
        <v>0</v>
      </c>
      <c r="G11" s="853">
        <v>0</v>
      </c>
      <c r="H11" s="852">
        <v>624658.98930000002</v>
      </c>
      <c r="I11" s="853">
        <v>0.63481860706516346</v>
      </c>
      <c r="J11" s="852">
        <v>97366.083510000011</v>
      </c>
      <c r="K11" s="853">
        <v>0.26601641780122193</v>
      </c>
      <c r="L11" s="852">
        <v>909463.57377999998</v>
      </c>
      <c r="M11" s="853">
        <v>0.45180101045203752</v>
      </c>
    </row>
    <row r="12" spans="1:13" ht="22.5">
      <c r="A12" s="79" t="s">
        <v>1137</v>
      </c>
      <c r="B12" s="852">
        <v>77815.101469999994</v>
      </c>
      <c r="C12" s="853">
        <v>0.26659887164129453</v>
      </c>
      <c r="D12" s="852">
        <v>7306.8806599999998</v>
      </c>
      <c r="E12" s="853">
        <v>2.5716330993552437E-2</v>
      </c>
      <c r="F12" s="852">
        <v>0</v>
      </c>
      <c r="G12" s="853">
        <v>0</v>
      </c>
      <c r="H12" s="852">
        <v>0</v>
      </c>
      <c r="I12" s="853">
        <v>0</v>
      </c>
      <c r="J12" s="852">
        <v>19.05</v>
      </c>
      <c r="K12" s="853">
        <v>5.2047002163672404E-5</v>
      </c>
      <c r="L12" s="852">
        <v>85141.032129999992</v>
      </c>
      <c r="M12" s="853">
        <v>4.2296146273768785E-2</v>
      </c>
    </row>
    <row r="13" spans="1:13" ht="22.5">
      <c r="A13" s="79" t="s">
        <v>1138</v>
      </c>
      <c r="B13" s="852">
        <v>713.14648</v>
      </c>
      <c r="C13" s="853">
        <v>2.4432795600254969E-3</v>
      </c>
      <c r="D13" s="852">
        <v>70666.208700000003</v>
      </c>
      <c r="E13" s="853">
        <v>0.24870744405844109</v>
      </c>
      <c r="F13" s="852">
        <v>0</v>
      </c>
      <c r="G13" s="853">
        <v>0</v>
      </c>
      <c r="H13" s="852">
        <v>479173.74645999999</v>
      </c>
      <c r="I13" s="853">
        <v>0.4869671540480191</v>
      </c>
      <c r="J13" s="852">
        <v>59040.500030000003</v>
      </c>
      <c r="K13" s="853">
        <v>0.16130609096092968</v>
      </c>
      <c r="L13" s="852">
        <v>609593.60167</v>
      </c>
      <c r="M13" s="853">
        <v>0.30283236529737695</v>
      </c>
    </row>
    <row r="14" spans="1:13" ht="22.5">
      <c r="A14" s="79" t="s">
        <v>1139</v>
      </c>
      <c r="B14" s="852">
        <v>72.853270000000009</v>
      </c>
      <c r="C14" s="853">
        <v>2.4959936066994089E-4</v>
      </c>
      <c r="D14" s="852">
        <v>14.570649999999999</v>
      </c>
      <c r="E14" s="853">
        <v>5.128093308577518E-5</v>
      </c>
      <c r="F14" s="852">
        <v>0</v>
      </c>
      <c r="G14" s="853">
        <v>0</v>
      </c>
      <c r="H14" s="852">
        <v>148.39769000000001</v>
      </c>
      <c r="I14" s="853">
        <v>1.5081126898222635E-4</v>
      </c>
      <c r="J14" s="852">
        <v>0</v>
      </c>
      <c r="K14" s="853">
        <v>0</v>
      </c>
      <c r="L14" s="852">
        <v>235.82161000000002</v>
      </c>
      <c r="M14" s="853">
        <v>1.1715086206432223E-4</v>
      </c>
    </row>
    <row r="15" spans="1:13" ht="22.5">
      <c r="A15" s="79" t="s">
        <v>1140</v>
      </c>
      <c r="B15" s="852">
        <v>436.81112999999999</v>
      </c>
      <c r="C15" s="853">
        <v>1.4965392600979257E-3</v>
      </c>
      <c r="D15" s="852">
        <v>2123.69</v>
      </c>
      <c r="E15" s="853">
        <v>7.474258511798026E-3</v>
      </c>
      <c r="F15" s="852">
        <v>0</v>
      </c>
      <c r="G15" s="853">
        <v>0</v>
      </c>
      <c r="H15" s="852">
        <v>25406.916440000001</v>
      </c>
      <c r="I15" s="853">
        <v>2.5820141197897276E-2</v>
      </c>
      <c r="J15" s="852">
        <v>230.64227</v>
      </c>
      <c r="K15" s="853">
        <v>6.3014376512988523E-4</v>
      </c>
      <c r="L15" s="852">
        <v>28198.059840000002</v>
      </c>
      <c r="M15" s="853">
        <v>1.4008160739795408E-2</v>
      </c>
    </row>
    <row r="16" spans="1:13" ht="22.5">
      <c r="A16" s="851" t="s">
        <v>1141</v>
      </c>
      <c r="B16" s="852">
        <v>0</v>
      </c>
      <c r="C16" s="853">
        <v>0</v>
      </c>
      <c r="D16" s="852">
        <v>0</v>
      </c>
      <c r="E16" s="853">
        <v>0</v>
      </c>
      <c r="F16" s="852">
        <v>0</v>
      </c>
      <c r="G16" s="853">
        <v>0</v>
      </c>
      <c r="H16" s="852">
        <v>0</v>
      </c>
      <c r="I16" s="853">
        <v>0</v>
      </c>
      <c r="J16" s="852">
        <v>0</v>
      </c>
      <c r="K16" s="853">
        <v>0</v>
      </c>
      <c r="L16" s="852">
        <v>0</v>
      </c>
      <c r="M16" s="853">
        <v>0</v>
      </c>
    </row>
    <row r="17" spans="1:13" ht="22.5">
      <c r="A17" s="851" t="s">
        <v>1142</v>
      </c>
      <c r="B17" s="852">
        <v>1720.3920800000001</v>
      </c>
      <c r="C17" s="853">
        <v>5.894159085372966E-3</v>
      </c>
      <c r="D17" s="852">
        <v>706.20325000000003</v>
      </c>
      <c r="E17" s="853">
        <v>2.4854595785505085E-3</v>
      </c>
      <c r="F17" s="852">
        <v>0</v>
      </c>
      <c r="G17" s="853">
        <v>0</v>
      </c>
      <c r="H17" s="852">
        <v>1335.6992399999999</v>
      </c>
      <c r="I17" s="853">
        <v>1.3574234030394629E-3</v>
      </c>
      <c r="J17" s="852">
        <v>9802.0737200000003</v>
      </c>
      <c r="K17" s="853">
        <v>2.6780501423271201E-2</v>
      </c>
      <c r="L17" s="852">
        <v>13564.36829</v>
      </c>
      <c r="M17" s="853">
        <v>6.7384725196789914E-3</v>
      </c>
    </row>
    <row r="18" spans="1:13" ht="22.5">
      <c r="A18" s="79" t="s">
        <v>1143</v>
      </c>
      <c r="B18" s="852">
        <v>0</v>
      </c>
      <c r="C18" s="853">
        <v>0</v>
      </c>
      <c r="D18" s="852">
        <v>0</v>
      </c>
      <c r="E18" s="853">
        <v>0</v>
      </c>
      <c r="F18" s="852">
        <v>0</v>
      </c>
      <c r="G18" s="853">
        <v>0</v>
      </c>
      <c r="H18" s="852">
        <v>2994.21</v>
      </c>
      <c r="I18" s="853">
        <v>3.0429086173731673E-3</v>
      </c>
      <c r="J18" s="852">
        <v>199.614</v>
      </c>
      <c r="K18" s="853">
        <v>5.4537061889235185E-4</v>
      </c>
      <c r="L18" s="852">
        <v>3193.8240000000001</v>
      </c>
      <c r="M18" s="853">
        <v>1.5866197965560573E-3</v>
      </c>
    </row>
    <row r="19" spans="1:13" ht="22.5">
      <c r="A19" s="128" t="s">
        <v>1144</v>
      </c>
      <c r="B19" s="852">
        <v>20521.744850000003</v>
      </c>
      <c r="C19" s="853">
        <v>7.0308640839205322E-2</v>
      </c>
      <c r="D19" s="852">
        <v>5340.8984299999993</v>
      </c>
      <c r="E19" s="853">
        <v>1.879711989559503E-2</v>
      </c>
      <c r="F19" s="852">
        <v>0</v>
      </c>
      <c r="G19" s="853">
        <v>0</v>
      </c>
      <c r="H19" s="852">
        <v>115600.01947</v>
      </c>
      <c r="I19" s="853">
        <v>0.11748016852985226</v>
      </c>
      <c r="J19" s="852">
        <v>28074.20349</v>
      </c>
      <c r="K19" s="853">
        <v>7.6702264030835132E-2</v>
      </c>
      <c r="L19" s="852">
        <v>169536.86624</v>
      </c>
      <c r="M19" s="853">
        <v>8.4222094962797034E-2</v>
      </c>
    </row>
    <row r="20" spans="1:13" ht="22.5">
      <c r="A20" s="79" t="s">
        <v>1145</v>
      </c>
      <c r="B20" s="852">
        <v>164331.98456999997</v>
      </c>
      <c r="C20" s="853">
        <v>0.56301053180309646</v>
      </c>
      <c r="D20" s="852">
        <v>165280.54874999999</v>
      </c>
      <c r="E20" s="853">
        <v>0.58169956459244809</v>
      </c>
      <c r="F20" s="852">
        <v>85055.607369999998</v>
      </c>
      <c r="G20" s="853">
        <v>0.97823877984052332</v>
      </c>
      <c r="H20" s="852">
        <v>305465.99657999992</v>
      </c>
      <c r="I20" s="853">
        <v>0.31043417572841059</v>
      </c>
      <c r="J20" s="852">
        <v>276921.02224999998</v>
      </c>
      <c r="K20" s="853">
        <v>0.75658315192714554</v>
      </c>
      <c r="L20" s="852">
        <v>997055.15951999975</v>
      </c>
      <c r="M20" s="853">
        <v>0.49531453654077029</v>
      </c>
    </row>
    <row r="21" spans="1:13" ht="18" customHeight="1">
      <c r="A21" s="79" t="s">
        <v>1146</v>
      </c>
      <c r="B21" s="852">
        <v>157070.95131999999</v>
      </c>
      <c r="C21" s="853">
        <v>0.53813382747667193</v>
      </c>
      <c r="D21" s="852">
        <v>39052.929280000004</v>
      </c>
      <c r="E21" s="853">
        <v>0.13744552598622509</v>
      </c>
      <c r="F21" s="852">
        <v>0</v>
      </c>
      <c r="G21" s="853">
        <v>0</v>
      </c>
      <c r="H21" s="852">
        <v>0</v>
      </c>
      <c r="I21" s="853">
        <v>0</v>
      </c>
      <c r="J21" s="852">
        <v>20814.623889999999</v>
      </c>
      <c r="K21" s="853">
        <v>5.6868177146396699E-2</v>
      </c>
      <c r="L21" s="852">
        <v>216938.50448999999</v>
      </c>
      <c r="M21" s="853">
        <v>0.10777016074119898</v>
      </c>
    </row>
    <row r="22" spans="1:13" ht="22.5">
      <c r="A22" s="79" t="s">
        <v>1147</v>
      </c>
      <c r="B22" s="852">
        <v>619.37814000000003</v>
      </c>
      <c r="C22" s="853">
        <v>2.1220240046457366E-3</v>
      </c>
      <c r="D22" s="852">
        <v>82722.22739</v>
      </c>
      <c r="E22" s="853">
        <v>0.29113821329129924</v>
      </c>
      <c r="F22" s="852">
        <v>0</v>
      </c>
      <c r="G22" s="853">
        <v>0</v>
      </c>
      <c r="H22" s="852">
        <v>277571.60845999996</v>
      </c>
      <c r="I22" s="853">
        <v>0.28208610595818751</v>
      </c>
      <c r="J22" s="852">
        <v>191400.22571</v>
      </c>
      <c r="K22" s="853">
        <v>0.52292955179295308</v>
      </c>
      <c r="L22" s="852">
        <v>552313.43969999999</v>
      </c>
      <c r="M22" s="853">
        <v>0.27437687152829654</v>
      </c>
    </row>
    <row r="23" spans="1:13" ht="18" customHeight="1">
      <c r="A23" s="79" t="s">
        <v>1139</v>
      </c>
      <c r="B23" s="852">
        <v>0</v>
      </c>
      <c r="C23" s="853">
        <v>0</v>
      </c>
      <c r="D23" s="852">
        <v>0</v>
      </c>
      <c r="E23" s="853">
        <v>0</v>
      </c>
      <c r="F23" s="852">
        <v>0</v>
      </c>
      <c r="G23" s="853">
        <v>0</v>
      </c>
      <c r="H23" s="852">
        <v>0</v>
      </c>
      <c r="I23" s="853">
        <v>0</v>
      </c>
      <c r="J23" s="852">
        <v>0</v>
      </c>
      <c r="K23" s="853">
        <v>0</v>
      </c>
      <c r="L23" s="852">
        <v>0</v>
      </c>
      <c r="M23" s="853">
        <v>0</v>
      </c>
    </row>
    <row r="24" spans="1:13" ht="22.5">
      <c r="A24" s="79" t="s">
        <v>1148</v>
      </c>
      <c r="B24" s="852">
        <v>0</v>
      </c>
      <c r="C24" s="853">
        <v>0</v>
      </c>
      <c r="D24" s="852">
        <v>723.38656000000003</v>
      </c>
      <c r="E24" s="853">
        <v>2.5459356843043446E-3</v>
      </c>
      <c r="F24" s="852">
        <v>0</v>
      </c>
      <c r="G24" s="853">
        <v>0</v>
      </c>
      <c r="H24" s="852">
        <v>422.15724999999998</v>
      </c>
      <c r="I24" s="853">
        <v>4.290233263236575E-4</v>
      </c>
      <c r="J24" s="852">
        <v>119.99372</v>
      </c>
      <c r="K24" s="853">
        <v>3.2783797398777426E-4</v>
      </c>
      <c r="L24" s="852">
        <v>1265.5375300000001</v>
      </c>
      <c r="M24" s="853">
        <v>6.2869052846451629E-4</v>
      </c>
    </row>
    <row r="25" spans="1:13" ht="22.5">
      <c r="A25" s="851" t="s">
        <v>1141</v>
      </c>
      <c r="B25" s="852">
        <v>0</v>
      </c>
      <c r="C25" s="853">
        <v>0</v>
      </c>
      <c r="D25" s="852">
        <v>0</v>
      </c>
      <c r="E25" s="853">
        <v>0</v>
      </c>
      <c r="F25" s="852">
        <v>0</v>
      </c>
      <c r="G25" s="853">
        <v>0</v>
      </c>
      <c r="H25" s="852">
        <v>0</v>
      </c>
      <c r="I25" s="853">
        <v>0</v>
      </c>
      <c r="J25" s="852">
        <v>200.81178</v>
      </c>
      <c r="K25" s="853">
        <v>5.4864310488981138E-4</v>
      </c>
      <c r="L25" s="852">
        <v>200.81178</v>
      </c>
      <c r="M25" s="853">
        <v>9.9758767399098927E-5</v>
      </c>
    </row>
    <row r="26" spans="1:13" ht="22.5">
      <c r="A26" s="851" t="s">
        <v>1149</v>
      </c>
      <c r="B26" s="852">
        <v>6641.6551100000006</v>
      </c>
      <c r="C26" s="853">
        <v>2.2754680321778908E-2</v>
      </c>
      <c r="D26" s="852">
        <v>40153.233919999999</v>
      </c>
      <c r="E26" s="853">
        <v>0.14131801270561015</v>
      </c>
      <c r="F26" s="852">
        <v>85055.607369999998</v>
      </c>
      <c r="G26" s="853">
        <v>0.97823877984052332</v>
      </c>
      <c r="H26" s="852">
        <v>3865.16</v>
      </c>
      <c r="I26" s="853">
        <v>3.928023976783883E-3</v>
      </c>
      <c r="J26" s="852">
        <v>55275.99525</v>
      </c>
      <c r="K26" s="853">
        <v>0.15102098920608376</v>
      </c>
      <c r="L26" s="852">
        <v>190991.65165000001</v>
      </c>
      <c r="M26" s="853">
        <v>9.4880348912409818E-2</v>
      </c>
    </row>
    <row r="27" spans="1:13" ht="22.5">
      <c r="A27" s="79" t="s">
        <v>1143</v>
      </c>
      <c r="B27" s="852">
        <v>0</v>
      </c>
      <c r="C27" s="853">
        <v>0</v>
      </c>
      <c r="D27" s="852">
        <v>2628.7716</v>
      </c>
      <c r="E27" s="853">
        <v>9.2518769250092593E-3</v>
      </c>
      <c r="F27" s="852">
        <v>0</v>
      </c>
      <c r="G27" s="853">
        <v>0</v>
      </c>
      <c r="H27" s="852">
        <v>23607.07087</v>
      </c>
      <c r="I27" s="853">
        <v>2.3991022467115559E-2</v>
      </c>
      <c r="J27" s="852">
        <v>9109.3719000000001</v>
      </c>
      <c r="K27" s="853">
        <v>2.4887952702834466E-2</v>
      </c>
      <c r="L27" s="852">
        <v>35345.214370000002</v>
      </c>
      <c r="M27" s="853">
        <v>1.7558706063001479E-2</v>
      </c>
    </row>
    <row r="28" spans="1:13" ht="22.5">
      <c r="A28" s="79" t="s">
        <v>1144</v>
      </c>
      <c r="B28" s="852">
        <v>0</v>
      </c>
      <c r="C28" s="853">
        <v>0</v>
      </c>
      <c r="D28" s="852">
        <v>0</v>
      </c>
      <c r="E28" s="853">
        <v>0</v>
      </c>
      <c r="F28" s="852">
        <v>0</v>
      </c>
      <c r="G28" s="853">
        <v>0</v>
      </c>
      <c r="H28" s="852">
        <v>0</v>
      </c>
      <c r="I28" s="853">
        <v>0</v>
      </c>
      <c r="J28" s="852">
        <v>0</v>
      </c>
      <c r="K28" s="853">
        <v>0</v>
      </c>
      <c r="L28" s="852">
        <v>0</v>
      </c>
      <c r="M28" s="853">
        <v>0</v>
      </c>
    </row>
    <row r="29" spans="1:13" ht="22.5">
      <c r="A29" s="79" t="s">
        <v>1150</v>
      </c>
      <c r="B29" s="852">
        <v>3.2114400000000001</v>
      </c>
      <c r="C29" s="853">
        <v>1.1002572304988846E-5</v>
      </c>
      <c r="D29" s="852">
        <v>0</v>
      </c>
      <c r="E29" s="853">
        <v>0</v>
      </c>
      <c r="F29" s="852">
        <v>0</v>
      </c>
      <c r="G29" s="853">
        <v>0</v>
      </c>
      <c r="H29" s="852">
        <v>0</v>
      </c>
      <c r="I29" s="853">
        <v>0</v>
      </c>
      <c r="J29" s="852">
        <v>60</v>
      </c>
      <c r="K29" s="853">
        <v>1.6392756586983433E-4</v>
      </c>
      <c r="L29" s="852">
        <v>63.211440000000003</v>
      </c>
      <c r="M29" s="853">
        <v>3.1402019044510728E-5</v>
      </c>
    </row>
    <row r="30" spans="1:13" ht="21.75">
      <c r="A30" s="128" t="s">
        <v>1151</v>
      </c>
      <c r="B30" s="940">
        <v>294166.86417000002</v>
      </c>
      <c r="C30" s="941">
        <v>1.0078320606214839</v>
      </c>
      <c r="D30" s="940">
        <v>287409.34612999996</v>
      </c>
      <c r="E30" s="941">
        <v>1.0115279309515313</v>
      </c>
      <c r="F30" s="940">
        <v>87133.30223999999</v>
      </c>
      <c r="G30" s="941">
        <v>1.0021346963750819</v>
      </c>
      <c r="H30" s="940">
        <v>1014653.72185</v>
      </c>
      <c r="I30" s="941">
        <v>1.0311563163128576</v>
      </c>
      <c r="J30" s="940">
        <v>386070.04077999998</v>
      </c>
      <c r="K30" s="941">
        <v>1.0547920340055512</v>
      </c>
      <c r="L30" s="940">
        <v>2069433.2751699998</v>
      </c>
      <c r="M30" s="941">
        <v>1.0280478204298547</v>
      </c>
    </row>
    <row r="31" spans="1:13" ht="22.5">
      <c r="A31" s="79" t="s">
        <v>1152</v>
      </c>
      <c r="B31" s="852">
        <v>2286.0283999999997</v>
      </c>
      <c r="C31" s="853">
        <v>7.8320606214838089E-3</v>
      </c>
      <c r="D31" s="852">
        <v>3275.4756400000001</v>
      </c>
      <c r="E31" s="853">
        <v>1.1527930951531103E-2</v>
      </c>
      <c r="F31" s="852">
        <v>185.60693000000001</v>
      </c>
      <c r="G31" s="853">
        <v>2.134696375082101E-3</v>
      </c>
      <c r="H31" s="852">
        <v>30657.691569999999</v>
      </c>
      <c r="I31" s="853">
        <v>3.1156316312857719E-2</v>
      </c>
      <c r="J31" s="852">
        <v>20054.723699999999</v>
      </c>
      <c r="K31" s="853">
        <v>5.4792034005551292E-2</v>
      </c>
      <c r="L31" s="852">
        <v>56459.526239999992</v>
      </c>
      <c r="M31" s="853">
        <v>2.804782042985467E-2</v>
      </c>
    </row>
    <row r="32" spans="1:13" ht="26.25" customHeight="1">
      <c r="A32" s="576" t="s">
        <v>1153</v>
      </c>
      <c r="B32" s="577">
        <v>291880.83577000001</v>
      </c>
      <c r="C32" s="578">
        <v>1</v>
      </c>
      <c r="D32" s="577">
        <v>284133.87048999994</v>
      </c>
      <c r="E32" s="578">
        <v>1</v>
      </c>
      <c r="F32" s="577">
        <v>86947.69531000001</v>
      </c>
      <c r="G32" s="578">
        <v>1</v>
      </c>
      <c r="H32" s="577">
        <v>983996.03027999995</v>
      </c>
      <c r="I32" s="578">
        <v>1</v>
      </c>
      <c r="J32" s="577">
        <v>366015.31708000001</v>
      </c>
      <c r="K32" s="578">
        <v>1</v>
      </c>
      <c r="L32" s="577">
        <v>2012973.7489299998</v>
      </c>
      <c r="M32" s="578">
        <v>1</v>
      </c>
    </row>
    <row r="33" spans="1:13" ht="22.5">
      <c r="A33" s="79" t="s">
        <v>1154</v>
      </c>
      <c r="B33" s="852">
        <v>43.968779999999995</v>
      </c>
      <c r="C33" s="853">
        <v>1.5063948917374992E-4</v>
      </c>
      <c r="D33" s="852">
        <v>37.802489999999999</v>
      </c>
      <c r="E33" s="853">
        <v>1.3304464523996429E-4</v>
      </c>
      <c r="F33" s="852">
        <v>0</v>
      </c>
      <c r="G33" s="853">
        <v>0</v>
      </c>
      <c r="H33" s="852">
        <v>4.867</v>
      </c>
      <c r="I33" s="853">
        <v>4.9461581655111716E-6</v>
      </c>
      <c r="J33" s="852">
        <v>1314.79342</v>
      </c>
      <c r="K33" s="853">
        <v>3.5921814160379123E-3</v>
      </c>
      <c r="L33" s="852">
        <v>1401.4316899999999</v>
      </c>
      <c r="M33" s="853">
        <v>6.9619968504056929E-4</v>
      </c>
    </row>
    <row r="34" spans="1:13" ht="33">
      <c r="A34" s="79" t="s">
        <v>1155</v>
      </c>
      <c r="B34" s="852">
        <v>0</v>
      </c>
      <c r="C34" s="853">
        <v>0</v>
      </c>
      <c r="D34" s="852">
        <v>0</v>
      </c>
      <c r="E34" s="853">
        <v>0</v>
      </c>
      <c r="F34" s="852">
        <v>0</v>
      </c>
      <c r="G34" s="853">
        <v>0</v>
      </c>
      <c r="H34" s="852">
        <v>1500.4802999999999</v>
      </c>
      <c r="I34" s="853">
        <v>1.5248845054517469E-3</v>
      </c>
      <c r="J34" s="852">
        <v>139.71170999999998</v>
      </c>
      <c r="K34" s="853">
        <v>3.8171000906353649E-4</v>
      </c>
      <c r="L34" s="852">
        <v>1640.19201</v>
      </c>
      <c r="M34" s="853">
        <v>8.1481043201474799E-4</v>
      </c>
    </row>
    <row r="35" spans="1:13" ht="12.75" customHeight="1">
      <c r="A35" s="21" t="s">
        <v>395</v>
      </c>
      <c r="B35" s="76"/>
      <c r="D35" s="76"/>
      <c r="H35" s="76"/>
    </row>
    <row r="36" spans="1:13" ht="12.75" customHeight="1">
      <c r="A36" s="39" t="s">
        <v>446</v>
      </c>
    </row>
    <row r="37" spans="1:13" ht="12.75" customHeight="1">
      <c r="A37" s="271"/>
    </row>
    <row r="38" spans="1:13" ht="12.75" customHeight="1">
      <c r="A38" s="942"/>
    </row>
    <row r="39" spans="1:13" ht="12.75" customHeight="1"/>
    <row r="40" spans="1:13" ht="12.75" customHeight="1"/>
    <row r="41" spans="1:13" ht="12.75" customHeight="1">
      <c r="A41" s="141" t="s">
        <v>711</v>
      </c>
      <c r="G41" s="137" t="str">
        <f>Naslovnica!A20</f>
        <v>Ožujak 2023.</v>
      </c>
    </row>
    <row r="42" spans="1:13">
      <c r="A42" s="535" t="s">
        <v>712</v>
      </c>
      <c r="G42" s="529" t="str">
        <f>Naslovnica!A24</f>
        <v>March 2023</v>
      </c>
    </row>
    <row r="43" spans="1:13" ht="12.75" customHeight="1"/>
    <row r="44" spans="1:13">
      <c r="G44" s="13" t="s">
        <v>1537</v>
      </c>
    </row>
    <row r="45" spans="1:13" ht="22.5">
      <c r="A45" s="1223" t="s">
        <v>447</v>
      </c>
      <c r="B45" s="579" t="s">
        <v>417</v>
      </c>
      <c r="C45" s="579" t="s">
        <v>418</v>
      </c>
      <c r="D45" s="579" t="s">
        <v>419</v>
      </c>
      <c r="E45" s="579" t="s">
        <v>420</v>
      </c>
      <c r="F45" s="579" t="s">
        <v>449</v>
      </c>
      <c r="G45" s="579" t="s">
        <v>422</v>
      </c>
    </row>
    <row r="46" spans="1:13" ht="22.5">
      <c r="A46" s="1223"/>
      <c r="B46" s="580" t="s">
        <v>448</v>
      </c>
      <c r="C46" s="580" t="s">
        <v>448</v>
      </c>
      <c r="D46" s="580" t="s">
        <v>448</v>
      </c>
      <c r="E46" s="580" t="s">
        <v>448</v>
      </c>
      <c r="F46" s="580" t="s">
        <v>448</v>
      </c>
      <c r="G46" s="580" t="s">
        <v>448</v>
      </c>
    </row>
    <row r="47" spans="1:13" ht="22.5">
      <c r="A47" s="79" t="s">
        <v>450</v>
      </c>
      <c r="B47" s="440">
        <v>9402.2304700000059</v>
      </c>
      <c r="C47" s="440">
        <v>1340.8915299999999</v>
      </c>
      <c r="D47" s="440">
        <v>701.97132000000067</v>
      </c>
      <c r="E47" s="440">
        <v>24186.723069999993</v>
      </c>
      <c r="F47" s="440">
        <v>16037.100259999988</v>
      </c>
      <c r="G47" s="440">
        <v>51668.916649999985</v>
      </c>
    </row>
    <row r="48" spans="1:13" ht="22.5">
      <c r="A48" s="441" t="s">
        <v>451</v>
      </c>
      <c r="B48" s="440">
        <v>6711.9689599999992</v>
      </c>
      <c r="C48" s="440">
        <v>8221.3571100000026</v>
      </c>
      <c r="D48" s="440">
        <v>2706.58709</v>
      </c>
      <c r="E48" s="440">
        <v>112721.67360000001</v>
      </c>
      <c r="F48" s="440">
        <v>3363.0028500000017</v>
      </c>
      <c r="G48" s="440">
        <v>133724.58961</v>
      </c>
    </row>
    <row r="49" spans="1:13" ht="21.75">
      <c r="A49" s="576" t="s">
        <v>452</v>
      </c>
      <c r="B49" s="581">
        <f>B47-B48</f>
        <v>2690.2615100000066</v>
      </c>
      <c r="C49" s="581">
        <f t="shared" ref="C49:D49" si="0">C47-C48</f>
        <v>-6880.4655800000028</v>
      </c>
      <c r="D49" s="581">
        <f t="shared" si="0"/>
        <v>-2004.6157699999994</v>
      </c>
      <c r="E49" s="581">
        <f>E47-E48</f>
        <v>-88534.950530000016</v>
      </c>
      <c r="F49" s="581">
        <f>F47-F48</f>
        <v>12674.097409999988</v>
      </c>
      <c r="G49" s="581">
        <f>G47-G48</f>
        <v>-82055.672960000011</v>
      </c>
    </row>
    <row r="50" spans="1:13" ht="12.75" customHeight="1">
      <c r="A50" s="21" t="s">
        <v>395</v>
      </c>
    </row>
    <row r="51" spans="1:13" ht="12.75" customHeight="1">
      <c r="A51" s="39" t="s">
        <v>446</v>
      </c>
    </row>
    <row r="52" spans="1:13" ht="12.75" customHeight="1"/>
    <row r="53" spans="1:13" ht="12.75" customHeight="1">
      <c r="A53" s="613" t="s">
        <v>81</v>
      </c>
    </row>
    <row r="54" spans="1:13" ht="12.75" customHeight="1"/>
    <row r="55" spans="1:13" ht="12.75" customHeight="1"/>
    <row r="56" spans="1:13" ht="12.75" customHeight="1">
      <c r="M56" s="34" t="s">
        <v>1079</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100"/>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39" t="s">
        <v>713</v>
      </c>
      <c r="F1" s="270" t="s">
        <v>222</v>
      </c>
      <c r="G1" s="158" t="s">
        <v>1502</v>
      </c>
    </row>
    <row r="2" spans="1:8">
      <c r="A2" s="531" t="s">
        <v>714</v>
      </c>
      <c r="F2" s="532" t="s">
        <v>223</v>
      </c>
      <c r="G2" s="533" t="s">
        <v>1503</v>
      </c>
    </row>
    <row r="3" spans="1:8" ht="12.75" customHeight="1"/>
    <row r="4" spans="1:8" ht="12.75" customHeight="1">
      <c r="C4" s="186"/>
      <c r="G4" s="157" t="s">
        <v>1538</v>
      </c>
    </row>
    <row r="5" spans="1:8" ht="22.5" customHeight="1">
      <c r="A5" s="563" t="s">
        <v>400</v>
      </c>
      <c r="B5" s="563" t="s">
        <v>401</v>
      </c>
      <c r="C5" s="563" t="s">
        <v>391</v>
      </c>
      <c r="D5" s="563" t="s">
        <v>402</v>
      </c>
      <c r="E5" s="563"/>
      <c r="F5" s="563" t="s">
        <v>403</v>
      </c>
      <c r="G5" s="563" t="s">
        <v>404</v>
      </c>
    </row>
    <row r="6" spans="1:8" ht="12.75" customHeight="1">
      <c r="A6" s="112" t="s">
        <v>78</v>
      </c>
      <c r="B6" s="189">
        <v>47572962490</v>
      </c>
      <c r="C6" s="276" t="s">
        <v>148</v>
      </c>
      <c r="D6" s="112" t="s">
        <v>77</v>
      </c>
      <c r="E6" s="112"/>
      <c r="F6" s="114">
        <v>1392920.9463136238</v>
      </c>
      <c r="G6" s="115">
        <v>17.011502653794487</v>
      </c>
      <c r="H6" s="285"/>
    </row>
    <row r="7" spans="1:8" ht="12.75" customHeight="1">
      <c r="A7" s="112" t="s">
        <v>1025</v>
      </c>
      <c r="B7" s="189">
        <v>93273216321</v>
      </c>
      <c r="C7" s="276" t="s">
        <v>150</v>
      </c>
      <c r="D7" s="112" t="s">
        <v>103</v>
      </c>
      <c r="E7" s="112"/>
      <c r="F7" s="114">
        <v>227587275.56838542</v>
      </c>
      <c r="G7" s="115">
        <v>103.47835156705902</v>
      </c>
      <c r="H7" s="285"/>
    </row>
    <row r="8" spans="1:8" ht="12.75" customHeight="1">
      <c r="A8" s="112" t="s">
        <v>1034</v>
      </c>
      <c r="B8" s="189">
        <v>97433886648</v>
      </c>
      <c r="C8" s="276" t="s">
        <v>151</v>
      </c>
      <c r="D8" s="112" t="s">
        <v>103</v>
      </c>
      <c r="E8" s="112"/>
      <c r="F8" s="114">
        <v>3681040.5999070937</v>
      </c>
      <c r="G8" s="115">
        <v>88.790909122722752</v>
      </c>
      <c r="H8" s="285"/>
    </row>
    <row r="9" spans="1:8" ht="12.75" customHeight="1">
      <c r="A9" s="112" t="s">
        <v>1026</v>
      </c>
      <c r="B9" s="189">
        <v>48815690681</v>
      </c>
      <c r="C9" s="276" t="s">
        <v>153</v>
      </c>
      <c r="D9" s="112" t="s">
        <v>1027</v>
      </c>
      <c r="E9" s="112"/>
      <c r="F9" s="114">
        <v>244356.19616431082</v>
      </c>
      <c r="G9" s="115">
        <v>68.971381275957341</v>
      </c>
      <c r="H9" s="285"/>
    </row>
    <row r="10" spans="1:8" ht="12.75" customHeight="1">
      <c r="A10" s="112" t="s">
        <v>824</v>
      </c>
      <c r="B10" s="189" t="s">
        <v>826</v>
      </c>
      <c r="C10" s="276" t="s">
        <v>827</v>
      </c>
      <c r="D10" s="133" t="s">
        <v>825</v>
      </c>
      <c r="E10" s="133"/>
      <c r="F10" s="116">
        <v>19950429.34501294</v>
      </c>
      <c r="G10" s="115">
        <v>18.128514512149195</v>
      </c>
      <c r="H10" s="285"/>
    </row>
    <row r="11" spans="1:8" ht="12.75" customHeight="1">
      <c r="A11" s="112" t="s">
        <v>1546</v>
      </c>
      <c r="B11" s="189" t="s">
        <v>1573</v>
      </c>
      <c r="C11" s="276" t="s">
        <v>1574</v>
      </c>
      <c r="D11" s="133" t="s">
        <v>174</v>
      </c>
      <c r="E11" s="133"/>
      <c r="F11" s="116">
        <v>1991243.757382706</v>
      </c>
      <c r="G11" s="115">
        <v>100.23436553849841</v>
      </c>
      <c r="H11" s="285"/>
    </row>
    <row r="12" spans="1:8" s="261" customFormat="1" ht="12.75" customHeight="1">
      <c r="A12" s="112" t="s">
        <v>137</v>
      </c>
      <c r="B12" s="189">
        <v>57255663752</v>
      </c>
      <c r="C12" s="276" t="s">
        <v>149</v>
      </c>
      <c r="D12" s="133" t="s">
        <v>174</v>
      </c>
      <c r="E12" s="133"/>
      <c r="F12" s="116">
        <v>773319.11208441167</v>
      </c>
      <c r="G12" s="115">
        <v>14.035850951455833</v>
      </c>
      <c r="H12" s="285"/>
    </row>
    <row r="13" spans="1:8" ht="12.75" customHeight="1">
      <c r="A13" s="112" t="s">
        <v>175</v>
      </c>
      <c r="B13" s="189">
        <v>13264226136</v>
      </c>
      <c r="C13" s="276" t="s">
        <v>152</v>
      </c>
      <c r="D13" s="133" t="s">
        <v>112</v>
      </c>
      <c r="E13" s="133"/>
      <c r="F13" s="116">
        <v>4985515.8006503414</v>
      </c>
      <c r="G13" s="115">
        <v>0.99710316013006828</v>
      </c>
    </row>
    <row r="14" spans="1:8" ht="12.75" customHeight="1">
      <c r="A14" s="112" t="s">
        <v>1355</v>
      </c>
      <c r="B14" s="189" t="s">
        <v>198</v>
      </c>
      <c r="C14" s="277" t="s">
        <v>199</v>
      </c>
      <c r="D14" s="112" t="s">
        <v>112</v>
      </c>
      <c r="E14" s="112"/>
      <c r="F14" s="114">
        <v>10857016.304997012</v>
      </c>
      <c r="G14" s="115">
        <v>1.0215316377594721</v>
      </c>
      <c r="H14" s="285"/>
    </row>
    <row r="15" spans="1:8" ht="12.75" customHeight="1">
      <c r="A15" s="112" t="s">
        <v>842</v>
      </c>
      <c r="B15" s="189">
        <v>75398635234</v>
      </c>
      <c r="C15" s="276" t="s">
        <v>828</v>
      </c>
      <c r="D15" s="112" t="s">
        <v>877</v>
      </c>
      <c r="E15" s="112"/>
      <c r="F15" s="117">
        <v>6744232.0737938816</v>
      </c>
      <c r="G15" s="118">
        <v>782.21978120913639</v>
      </c>
      <c r="H15" s="285"/>
    </row>
    <row r="16" spans="1:8" ht="18.75" customHeight="1">
      <c r="A16" s="569" t="s">
        <v>405</v>
      </c>
      <c r="B16" s="583"/>
      <c r="C16" s="584"/>
      <c r="D16" s="570"/>
      <c r="E16" s="570"/>
      <c r="F16" s="572">
        <f>SUM(F6:F15)</f>
        <v>278207349.70469177</v>
      </c>
      <c r="G16" s="585"/>
    </row>
    <row r="17" spans="1:7" s="261" customFormat="1">
      <c r="A17" s="272" t="s">
        <v>1547</v>
      </c>
    </row>
    <row r="18" spans="1:7" ht="12.75" customHeight="1">
      <c r="A18" s="21" t="s">
        <v>387</v>
      </c>
    </row>
    <row r="19" spans="1:7" ht="12.75" customHeight="1">
      <c r="A19" s="45" t="s">
        <v>406</v>
      </c>
    </row>
    <row r="20" spans="1:7" ht="12.75" customHeight="1">
      <c r="A20" s="272"/>
    </row>
    <row r="21" spans="1:7" ht="12.75" customHeight="1">
      <c r="A21" s="139" t="s">
        <v>715</v>
      </c>
      <c r="G21" s="158" t="s">
        <v>1450</v>
      </c>
    </row>
    <row r="22" spans="1:7" ht="12.75" customHeight="1">
      <c r="A22" s="531" t="s">
        <v>716</v>
      </c>
      <c r="G22" s="533" t="s">
        <v>1451</v>
      </c>
    </row>
    <row r="23" spans="1:7" ht="12.75" customHeight="1">
      <c r="A23" s="53"/>
    </row>
    <row r="24" spans="1:7" ht="12.75" customHeight="1">
      <c r="A24" s="53"/>
      <c r="G24" s="990" t="s">
        <v>1538</v>
      </c>
    </row>
    <row r="25" spans="1:7" ht="21.75">
      <c r="A25" s="563" t="s">
        <v>407</v>
      </c>
      <c r="B25" s="563" t="s">
        <v>401</v>
      </c>
      <c r="C25" s="563" t="s">
        <v>391</v>
      </c>
      <c r="D25" s="563" t="s">
        <v>402</v>
      </c>
      <c r="E25" s="563" t="s">
        <v>408</v>
      </c>
      <c r="F25" s="563" t="s">
        <v>403</v>
      </c>
      <c r="G25" s="563" t="s">
        <v>404</v>
      </c>
    </row>
    <row r="26" spans="1:7">
      <c r="A26" s="112" t="s">
        <v>202</v>
      </c>
      <c r="B26" s="189" t="s">
        <v>208</v>
      </c>
      <c r="C26" s="276" t="s">
        <v>209</v>
      </c>
      <c r="D26" s="112" t="s">
        <v>77</v>
      </c>
      <c r="E26" s="113"/>
      <c r="F26" s="116">
        <v>648943.27825336775</v>
      </c>
      <c r="G26" s="115">
        <v>10.636936770140411</v>
      </c>
    </row>
    <row r="27" spans="1:7">
      <c r="A27" s="112" t="s">
        <v>203</v>
      </c>
      <c r="B27" s="189" t="s">
        <v>210</v>
      </c>
      <c r="C27" s="276" t="s">
        <v>211</v>
      </c>
      <c r="D27" s="112" t="s">
        <v>206</v>
      </c>
      <c r="E27" s="113"/>
      <c r="F27" s="116">
        <v>43482749.286827259</v>
      </c>
      <c r="G27" s="115">
        <v>114.95188623911486</v>
      </c>
    </row>
    <row r="28" spans="1:7">
      <c r="A28" s="112" t="s">
        <v>204</v>
      </c>
      <c r="B28" s="189" t="s">
        <v>212</v>
      </c>
      <c r="C28" s="276" t="s">
        <v>213</v>
      </c>
      <c r="D28" s="112" t="s">
        <v>206</v>
      </c>
      <c r="E28" s="113"/>
      <c r="F28" s="116">
        <v>694639.74833101057</v>
      </c>
      <c r="G28" s="115">
        <v>113.62860264642174</v>
      </c>
    </row>
    <row r="29" spans="1:7">
      <c r="A29" s="112" t="s">
        <v>1163</v>
      </c>
      <c r="B29" s="189" t="s">
        <v>1348</v>
      </c>
      <c r="C29" s="276" t="s">
        <v>1349</v>
      </c>
      <c r="D29" s="112" t="s">
        <v>206</v>
      </c>
      <c r="E29" s="113"/>
      <c r="F29" s="116">
        <v>372768.81603291526</v>
      </c>
      <c r="G29" s="115">
        <v>118.11752695864072</v>
      </c>
    </row>
    <row r="30" spans="1:7" s="261" customFormat="1">
      <c r="A30" s="112" t="s">
        <v>205</v>
      </c>
      <c r="B30" s="189" t="s">
        <v>214</v>
      </c>
      <c r="C30" s="276" t="s">
        <v>215</v>
      </c>
      <c r="D30" s="112" t="s">
        <v>206</v>
      </c>
      <c r="E30" s="113"/>
      <c r="F30" s="116">
        <v>771258.03975048114</v>
      </c>
      <c r="G30" s="115">
        <v>19.158041880652153</v>
      </c>
    </row>
    <row r="31" spans="1:7" s="261" customFormat="1">
      <c r="A31" s="112" t="s">
        <v>1359</v>
      </c>
      <c r="B31" s="189" t="s">
        <v>1432</v>
      </c>
      <c r="C31" s="276" t="s">
        <v>1433</v>
      </c>
      <c r="D31" s="112" t="s">
        <v>1360</v>
      </c>
      <c r="E31" s="113"/>
      <c r="F31" s="116" t="s">
        <v>139</v>
      </c>
      <c r="G31" s="115" t="s">
        <v>139</v>
      </c>
    </row>
    <row r="32" spans="1:7" s="261" customFormat="1">
      <c r="A32" s="112" t="s">
        <v>1480</v>
      </c>
      <c r="B32" s="189" t="s">
        <v>1484</v>
      </c>
      <c r="C32" s="276" t="s">
        <v>1485</v>
      </c>
      <c r="D32" s="112" t="s">
        <v>1436</v>
      </c>
      <c r="E32" s="113"/>
      <c r="F32" s="116">
        <v>5645.0169221580718</v>
      </c>
      <c r="G32" s="115">
        <v>125.7188876675168</v>
      </c>
    </row>
    <row r="33" spans="1:10" s="261" customFormat="1">
      <c r="A33" s="112" t="s">
        <v>1481</v>
      </c>
      <c r="B33" s="189" t="s">
        <v>1486</v>
      </c>
      <c r="C33" s="276" t="s">
        <v>1487</v>
      </c>
      <c r="D33" s="112" t="s">
        <v>1436</v>
      </c>
      <c r="E33" s="113"/>
      <c r="F33" s="116">
        <v>5645.0169221580718</v>
      </c>
      <c r="G33" s="115">
        <v>125.7188876675168</v>
      </c>
      <c r="H33"/>
      <c r="I33"/>
      <c r="J33"/>
    </row>
    <row r="34" spans="1:10" ht="12.75" customHeight="1">
      <c r="A34" s="112" t="s">
        <v>177</v>
      </c>
      <c r="B34" s="189" t="s">
        <v>178</v>
      </c>
      <c r="C34" s="276" t="s">
        <v>179</v>
      </c>
      <c r="D34" s="112" t="s">
        <v>174</v>
      </c>
      <c r="E34" s="113" t="s">
        <v>114</v>
      </c>
      <c r="F34" s="116">
        <v>2133721.9863162781</v>
      </c>
      <c r="G34" s="115">
        <v>21.119583250381574</v>
      </c>
    </row>
    <row r="35" spans="1:10" ht="12.75" customHeight="1">
      <c r="A35" s="112"/>
      <c r="B35" s="189"/>
      <c r="C35" s="276"/>
      <c r="D35" s="112"/>
      <c r="E35" s="113" t="s">
        <v>115</v>
      </c>
      <c r="F35" s="116">
        <v>3685620.0111619881</v>
      </c>
      <c r="G35" s="115">
        <v>19.905965890238239</v>
      </c>
    </row>
    <row r="36" spans="1:10" ht="12.75" customHeight="1">
      <c r="A36" s="133" t="s">
        <v>1343</v>
      </c>
      <c r="B36" s="189" t="s">
        <v>200</v>
      </c>
      <c r="C36" s="276" t="s">
        <v>201</v>
      </c>
      <c r="D36" s="133" t="s">
        <v>112</v>
      </c>
      <c r="E36" s="133"/>
      <c r="F36" s="116">
        <v>5655328.7915588291</v>
      </c>
      <c r="G36" s="115">
        <v>0.96585011681081834</v>
      </c>
    </row>
    <row r="37" spans="1:10" ht="12.75" customHeight="1">
      <c r="A37" s="112" t="s">
        <v>176</v>
      </c>
      <c r="B37" s="189" t="s">
        <v>170</v>
      </c>
      <c r="C37" s="276" t="s">
        <v>154</v>
      </c>
      <c r="D37" s="112" t="s">
        <v>112</v>
      </c>
      <c r="E37" s="112"/>
      <c r="F37" s="116">
        <v>4230243.3711593337</v>
      </c>
      <c r="G37" s="115">
        <v>0.17912977846828521</v>
      </c>
    </row>
    <row r="38" spans="1:10" ht="12.75" customHeight="1">
      <c r="A38" s="112" t="s">
        <v>180</v>
      </c>
      <c r="B38" s="189" t="s">
        <v>181</v>
      </c>
      <c r="C38" s="276" t="s">
        <v>182</v>
      </c>
      <c r="D38" s="112" t="s">
        <v>112</v>
      </c>
      <c r="E38" s="112"/>
      <c r="F38" s="116">
        <v>26462365.97783529</v>
      </c>
      <c r="G38" s="115">
        <v>1.0849623079255735</v>
      </c>
      <c r="H38" s="283"/>
    </row>
    <row r="39" spans="1:10" ht="12.75" customHeight="1">
      <c r="A39" s="112" t="s">
        <v>878</v>
      </c>
      <c r="B39" s="189" t="s">
        <v>880</v>
      </c>
      <c r="C39" s="276" t="s">
        <v>881</v>
      </c>
      <c r="D39" s="112" t="s">
        <v>877</v>
      </c>
      <c r="E39" s="112"/>
      <c r="F39" s="116">
        <v>48074017.608334988</v>
      </c>
      <c r="G39" s="115">
        <v>19.395122304869851</v>
      </c>
      <c r="H39" s="283"/>
    </row>
    <row r="40" spans="1:10" ht="12.75" customHeight="1">
      <c r="A40" s="112" t="s">
        <v>876</v>
      </c>
      <c r="B40" s="189" t="s">
        <v>882</v>
      </c>
      <c r="C40" s="276" t="s">
        <v>883</v>
      </c>
      <c r="D40" s="112" t="s">
        <v>877</v>
      </c>
      <c r="E40" s="112"/>
      <c r="F40" s="114">
        <v>47310.467847899657</v>
      </c>
      <c r="G40" s="115">
        <v>11.827616961974915</v>
      </c>
      <c r="H40" s="282"/>
    </row>
    <row r="41" spans="1:10" ht="12.75" customHeight="1">
      <c r="A41" s="112" t="s">
        <v>879</v>
      </c>
      <c r="B41" s="189" t="s">
        <v>884</v>
      </c>
      <c r="C41" s="276" t="s">
        <v>885</v>
      </c>
      <c r="D41" s="112" t="s">
        <v>877</v>
      </c>
      <c r="E41" s="112"/>
      <c r="F41" s="114">
        <v>395246.8697325635</v>
      </c>
      <c r="G41" s="115">
        <v>12.189119585658167</v>
      </c>
      <c r="H41" s="282"/>
      <c r="I41" s="261"/>
      <c r="J41" s="261"/>
    </row>
    <row r="42" spans="1:10" s="261" customFormat="1" ht="12.75" customHeight="1">
      <c r="A42" s="112" t="s">
        <v>207</v>
      </c>
      <c r="B42" s="189" t="s">
        <v>217</v>
      </c>
      <c r="C42" s="276" t="s">
        <v>216</v>
      </c>
      <c r="D42" s="112" t="s">
        <v>225</v>
      </c>
      <c r="E42" s="112"/>
      <c r="F42" s="114">
        <v>1113040.9556042205</v>
      </c>
      <c r="G42" s="115">
        <v>134.88958543644318</v>
      </c>
      <c r="H42" s="282"/>
    </row>
    <row r="43" spans="1:10" s="261" customFormat="1" ht="12.75" customHeight="1">
      <c r="A43" s="112" t="s">
        <v>224</v>
      </c>
      <c r="B43" s="189">
        <v>34988643147</v>
      </c>
      <c r="C43" s="276" t="s">
        <v>155</v>
      </c>
      <c r="D43" s="133" t="s">
        <v>225</v>
      </c>
      <c r="E43" s="112"/>
      <c r="F43" s="114">
        <v>6746722.7460349062</v>
      </c>
      <c r="G43" s="115">
        <v>275.90891127999294</v>
      </c>
      <c r="H43" s="282"/>
    </row>
    <row r="44" spans="1:10" s="261" customFormat="1" ht="12.75" customHeight="1">
      <c r="A44" s="112" t="s">
        <v>1033</v>
      </c>
      <c r="B44" s="189" t="s">
        <v>1158</v>
      </c>
      <c r="C44" s="276" t="s">
        <v>1157</v>
      </c>
      <c r="D44" s="133" t="s">
        <v>1164</v>
      </c>
      <c r="E44" s="112"/>
      <c r="F44" s="114">
        <v>216388.99064304199</v>
      </c>
      <c r="G44" s="115">
        <v>214.70672054621826</v>
      </c>
      <c r="H44" s="271"/>
      <c r="I44"/>
      <c r="J44"/>
    </row>
    <row r="45" spans="1:10" ht="18.75" customHeight="1">
      <c r="A45" s="569" t="s">
        <v>409</v>
      </c>
      <c r="B45" s="583"/>
      <c r="C45" s="584"/>
      <c r="D45" s="570"/>
      <c r="E45" s="570"/>
      <c r="F45" s="572">
        <f>SUM(F26:F44)</f>
        <v>144741656.97926873</v>
      </c>
      <c r="G45" s="585"/>
    </row>
    <row r="46" spans="1:10" ht="12.75" customHeight="1">
      <c r="A46" s="21" t="s">
        <v>387</v>
      </c>
    </row>
    <row r="47" spans="1:10" ht="12.75" customHeight="1">
      <c r="A47" s="45" t="s">
        <v>410</v>
      </c>
    </row>
    <row r="48" spans="1:10" ht="12.75" customHeight="1">
      <c r="A48" s="272" t="s">
        <v>411</v>
      </c>
    </row>
    <row r="49" spans="1:7" ht="12.75" customHeight="1">
      <c r="A49" s="272"/>
    </row>
    <row r="50" spans="1:7" s="261" customFormat="1" ht="12.75" customHeight="1">
      <c r="A50" s="272"/>
      <c r="C50" s="272"/>
    </row>
    <row r="51" spans="1:7" ht="12.75" customHeight="1">
      <c r="A51" s="139" t="s">
        <v>717</v>
      </c>
      <c r="G51" s="158" t="s">
        <v>1502</v>
      </c>
    </row>
    <row r="52" spans="1:7" ht="12.75" customHeight="1">
      <c r="A52" s="531" t="s">
        <v>820</v>
      </c>
      <c r="G52" s="533" t="s">
        <v>1503</v>
      </c>
    </row>
    <row r="53" spans="1:7" ht="12.75" customHeight="1">
      <c r="A53" s="68"/>
    </row>
    <row r="54" spans="1:7" ht="12.75" customHeight="1">
      <c r="A54" s="45"/>
      <c r="G54" s="990" t="s">
        <v>1538</v>
      </c>
    </row>
    <row r="55" spans="1:7" ht="47.25" customHeight="1">
      <c r="A55" s="586" t="s">
        <v>412</v>
      </c>
      <c r="B55" s="563" t="s">
        <v>390</v>
      </c>
      <c r="C55" s="563" t="s">
        <v>391</v>
      </c>
      <c r="D55" s="586" t="s">
        <v>392</v>
      </c>
      <c r="E55" s="586"/>
      <c r="F55" s="586" t="s">
        <v>393</v>
      </c>
      <c r="G55" s="586" t="s">
        <v>394</v>
      </c>
    </row>
    <row r="56" spans="1:7">
      <c r="A56" s="119" t="s">
        <v>147</v>
      </c>
      <c r="B56" s="112">
        <v>8269700991</v>
      </c>
      <c r="C56" s="276" t="s">
        <v>160</v>
      </c>
      <c r="D56" s="119" t="s">
        <v>825</v>
      </c>
      <c r="E56" s="119"/>
      <c r="F56" s="120">
        <v>200562991.28143871</v>
      </c>
      <c r="G56" s="115">
        <v>52.155230562009656</v>
      </c>
    </row>
    <row r="57" spans="1:7">
      <c r="A57" s="21" t="s">
        <v>307</v>
      </c>
      <c r="G57" s="220"/>
    </row>
    <row r="58" spans="1:7">
      <c r="A58" s="154" t="s">
        <v>413</v>
      </c>
    </row>
    <row r="59" spans="1:7" ht="12.75" customHeight="1">
      <c r="A59" s="160" t="s">
        <v>107</v>
      </c>
      <c r="B59" s="181"/>
      <c r="C59" s="181"/>
      <c r="D59" s="181"/>
      <c r="E59" s="219"/>
      <c r="F59" s="181"/>
      <c r="G59" s="181"/>
    </row>
    <row r="60" spans="1:7" ht="21.75" customHeight="1">
      <c r="A60" s="1227" t="s">
        <v>108</v>
      </c>
      <c r="B60" s="1227"/>
      <c r="C60" s="1227"/>
      <c r="D60" s="1227"/>
      <c r="E60" s="1227"/>
      <c r="F60" s="1227"/>
      <c r="G60" s="1227"/>
    </row>
    <row r="61" spans="1:7" ht="12.75" customHeight="1">
      <c r="A61" s="53"/>
    </row>
    <row r="62" spans="1:7" ht="12.75" customHeight="1">
      <c r="A62" s="145" t="s">
        <v>718</v>
      </c>
      <c r="F62" s="146"/>
      <c r="G62" s="158" t="s">
        <v>1450</v>
      </c>
    </row>
    <row r="63" spans="1:7" ht="12.75" customHeight="1">
      <c r="A63" s="534" t="s">
        <v>1474</v>
      </c>
      <c r="F63" s="54"/>
      <c r="G63" s="533" t="s">
        <v>1451</v>
      </c>
    </row>
    <row r="64" spans="1:7" ht="12.75" customHeight="1"/>
    <row r="65" spans="1:7" ht="12.75" customHeight="1">
      <c r="G65" s="990" t="s">
        <v>1538</v>
      </c>
    </row>
    <row r="66" spans="1:7" ht="35.25" customHeight="1">
      <c r="A66" s="586" t="s">
        <v>816</v>
      </c>
      <c r="B66" s="563" t="s">
        <v>401</v>
      </c>
      <c r="C66" s="563" t="s">
        <v>391</v>
      </c>
      <c r="D66" s="586" t="s">
        <v>392</v>
      </c>
      <c r="E66" s="586"/>
      <c r="F66" s="586" t="s">
        <v>393</v>
      </c>
      <c r="G66" s="563" t="s">
        <v>404</v>
      </c>
    </row>
    <row r="67" spans="1:7" s="261" customFormat="1">
      <c r="A67" s="123" t="s">
        <v>1478</v>
      </c>
      <c r="B67" s="189" t="s">
        <v>1482</v>
      </c>
      <c r="C67" s="278" t="s">
        <v>1483</v>
      </c>
      <c r="D67" s="123" t="s">
        <v>1479</v>
      </c>
      <c r="E67" s="123"/>
      <c r="F67" s="124">
        <v>36031.460614506599</v>
      </c>
      <c r="G67" s="125">
        <v>6.3454217533614153E-3</v>
      </c>
    </row>
    <row r="68" spans="1:7" ht="12.75" customHeight="1">
      <c r="A68" s="123" t="s">
        <v>1361</v>
      </c>
      <c r="B68" s="189" t="s">
        <v>1475</v>
      </c>
      <c r="C68" s="278" t="s">
        <v>1476</v>
      </c>
      <c r="D68" s="123" t="s">
        <v>1362</v>
      </c>
      <c r="E68" s="123"/>
      <c r="F68" s="124">
        <v>8856564.6904240493</v>
      </c>
      <c r="G68" s="125">
        <v>69.331128658614261</v>
      </c>
    </row>
    <row r="69" spans="1:7" s="261" customFormat="1" ht="12.75" customHeight="1">
      <c r="A69" s="569" t="s">
        <v>409</v>
      </c>
      <c r="B69" s="583"/>
      <c r="C69" s="584"/>
      <c r="D69" s="583"/>
      <c r="E69" s="583"/>
      <c r="F69" s="587">
        <f>SUM(F65:F68)</f>
        <v>8892596.1510385554</v>
      </c>
      <c r="G69" s="588"/>
    </row>
    <row r="70" spans="1:7" ht="12.75" customHeight="1">
      <c r="A70" s="40" t="s">
        <v>414</v>
      </c>
    </row>
    <row r="71" spans="1:7" ht="12.75" customHeight="1">
      <c r="A71" s="45" t="s">
        <v>410</v>
      </c>
    </row>
    <row r="72" spans="1:7" ht="12.75" customHeight="1"/>
    <row r="73" spans="1:7" ht="12.75" customHeight="1">
      <c r="A73" s="145" t="s">
        <v>818</v>
      </c>
      <c r="F73" s="146"/>
      <c r="G73" s="158" t="s">
        <v>1450</v>
      </c>
    </row>
    <row r="74" spans="1:7" ht="12.75" customHeight="1">
      <c r="A74" s="534" t="s">
        <v>819</v>
      </c>
      <c r="F74" s="54"/>
      <c r="G74" s="533" t="s">
        <v>1451</v>
      </c>
    </row>
    <row r="75" spans="1:7" ht="12.75" customHeight="1">
      <c r="A75" s="159"/>
    </row>
    <row r="76" spans="1:7" ht="12.75" customHeight="1">
      <c r="G76" s="990" t="s">
        <v>1538</v>
      </c>
    </row>
    <row r="77" spans="1:7" ht="21.75">
      <c r="A77" s="586" t="s">
        <v>415</v>
      </c>
      <c r="B77" s="563" t="s">
        <v>401</v>
      </c>
      <c r="C77" s="563" t="s">
        <v>391</v>
      </c>
      <c r="D77" s="586" t="s">
        <v>392</v>
      </c>
      <c r="E77" s="586"/>
      <c r="F77" s="586" t="s">
        <v>393</v>
      </c>
      <c r="G77" s="563" t="s">
        <v>404</v>
      </c>
    </row>
    <row r="78" spans="1:7" ht="12.75" customHeight="1">
      <c r="A78" s="123" t="s">
        <v>1364</v>
      </c>
      <c r="B78" s="189">
        <v>61196386099</v>
      </c>
      <c r="C78" s="278" t="s">
        <v>157</v>
      </c>
      <c r="D78" s="123"/>
      <c r="E78" s="123"/>
      <c r="F78" s="968" t="s">
        <v>139</v>
      </c>
      <c r="G78" s="969" t="s">
        <v>139</v>
      </c>
    </row>
    <row r="79" spans="1:7" ht="12.75" customHeight="1">
      <c r="A79" s="279" t="s">
        <v>845</v>
      </c>
      <c r="B79" s="189">
        <v>37735093339</v>
      </c>
      <c r="C79" s="278" t="s">
        <v>156</v>
      </c>
      <c r="D79" s="123" t="s">
        <v>1362</v>
      </c>
      <c r="E79" s="123"/>
      <c r="F79" s="774">
        <v>3832821.5143672437</v>
      </c>
      <c r="G79" s="775">
        <v>0.24898101678589835</v>
      </c>
    </row>
    <row r="80" spans="1:7" ht="18.75" customHeight="1">
      <c r="A80" s="569" t="s">
        <v>409</v>
      </c>
      <c r="B80" s="583"/>
      <c r="C80" s="584"/>
      <c r="D80" s="583"/>
      <c r="E80" s="583"/>
      <c r="F80" s="587">
        <f>SUM(F78:F79)</f>
        <v>3832821.5143672437</v>
      </c>
      <c r="G80" s="588"/>
    </row>
    <row r="81" spans="1:7" s="261" customFormat="1">
      <c r="A81" s="272" t="s">
        <v>1363</v>
      </c>
    </row>
    <row r="82" spans="1:7" ht="12.75" customHeight="1">
      <c r="A82" s="40" t="s">
        <v>414</v>
      </c>
    </row>
    <row r="83" spans="1:7" ht="12.75" customHeight="1">
      <c r="A83" s="45" t="s">
        <v>410</v>
      </c>
      <c r="F83" s="44"/>
    </row>
    <row r="84" spans="1:7" ht="12.75" customHeight="1">
      <c r="A84" s="530" t="s">
        <v>167</v>
      </c>
      <c r="D84" s="44"/>
    </row>
    <row r="85" spans="1:7">
      <c r="A85" s="160" t="s">
        <v>106</v>
      </c>
    </row>
    <row r="86" spans="1:7" ht="21" customHeight="1">
      <c r="A86" s="1228" t="s">
        <v>105</v>
      </c>
      <c r="B86" s="1228"/>
      <c r="C86" s="1228"/>
      <c r="D86" s="1228"/>
      <c r="E86" s="1228"/>
      <c r="F86" s="1228"/>
      <c r="G86" s="1228"/>
    </row>
    <row r="87" spans="1:7" ht="12.75" customHeight="1">
      <c r="A87" s="161"/>
      <c r="D87" s="44"/>
    </row>
    <row r="88" spans="1:7" ht="12.75" customHeight="1">
      <c r="A88" s="613" t="s">
        <v>81</v>
      </c>
      <c r="D88" s="44"/>
    </row>
    <row r="89" spans="1:7" ht="12.75" customHeight="1">
      <c r="D89" s="44"/>
      <c r="G89" s="34" t="s">
        <v>811</v>
      </c>
    </row>
    <row r="90" spans="1:7" ht="12.75" customHeight="1">
      <c r="D90" s="44"/>
    </row>
    <row r="91" spans="1:7" ht="12.75" customHeight="1">
      <c r="A91" s="162"/>
      <c r="F91" s="132"/>
    </row>
    <row r="92" spans="1:7" ht="12.75" customHeight="1">
      <c r="A92" s="160"/>
      <c r="D92" s="44"/>
    </row>
    <row r="93" spans="1:7" ht="12.75" customHeight="1">
      <c r="A93" s="160"/>
    </row>
    <row r="94" spans="1:7" ht="12.75" customHeight="1">
      <c r="A94" s="160"/>
    </row>
    <row r="95" spans="1:7" ht="12.75" customHeight="1">
      <c r="A95" s="161"/>
      <c r="F95" s="44"/>
    </row>
    <row r="96" spans="1:7" ht="12.75" customHeight="1">
      <c r="A96" s="161"/>
    </row>
    <row r="97" spans="1:1" ht="12.75" customHeight="1">
      <c r="A97" s="161"/>
    </row>
    <row r="98" spans="1:1" ht="12.75" customHeight="1">
      <c r="A98" s="161"/>
    </row>
    <row r="99" spans="1:1" ht="12.75" customHeight="1"/>
    <row r="100" spans="1:1" ht="12.75" customHeight="1"/>
  </sheetData>
  <mergeCells count="2">
    <mergeCell ref="A60:G60"/>
    <mergeCell ref="A86:G86"/>
  </mergeCells>
  <hyperlinks>
    <hyperlink ref="A88" location="'2 Sadržaj'!A1" display="Sadržaj / Contents"/>
  </hyperlinks>
  <pageMargins left="0.7" right="0.7" top="0.75" bottom="0.75" header="0.3" footer="0.3"/>
  <pageSetup paperSize="9" scale="58" orientation="portrait" r:id="rId1"/>
  <ignoredErrors>
    <ignoredError sqref="B10:B11 B26:B33 B34:B44 B68:C68 B67 B14"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720</v>
      </c>
      <c r="G1" s="143" t="str">
        <f>Naslovnica!A20</f>
        <v>Ožujak 2023.</v>
      </c>
      <c r="K1" s="261"/>
    </row>
    <row r="2" spans="1:11" ht="12.75" customHeight="1">
      <c r="A2" s="527" t="s">
        <v>721</v>
      </c>
      <c r="G2" s="528" t="str">
        <f>Naslovnica!A24</f>
        <v>March 2023</v>
      </c>
    </row>
    <row r="3" spans="1:11" ht="12.75" customHeight="1"/>
    <row r="4" spans="1:11" ht="12.75" customHeight="1">
      <c r="G4" s="13" t="s">
        <v>1538</v>
      </c>
    </row>
    <row r="5" spans="1:11" ht="33">
      <c r="A5" s="586" t="s">
        <v>389</v>
      </c>
      <c r="B5" s="563" t="s">
        <v>390</v>
      </c>
      <c r="C5" s="563" t="s">
        <v>391</v>
      </c>
      <c r="D5" s="586" t="s">
        <v>392</v>
      </c>
      <c r="E5" s="586" t="s">
        <v>141</v>
      </c>
      <c r="F5" s="586" t="s">
        <v>393</v>
      </c>
      <c r="G5" s="563" t="s">
        <v>404</v>
      </c>
    </row>
    <row r="6" spans="1:11">
      <c r="A6" s="119" t="s">
        <v>1449</v>
      </c>
      <c r="B6" s="189" t="s">
        <v>1036</v>
      </c>
      <c r="C6" s="113" t="s">
        <v>1041</v>
      </c>
      <c r="D6" s="119" t="s">
        <v>1436</v>
      </c>
      <c r="E6" s="1093"/>
      <c r="F6" s="120">
        <v>60398.91</v>
      </c>
      <c r="G6" s="165">
        <v>15.3904735530324</v>
      </c>
    </row>
    <row r="7" spans="1:11">
      <c r="A7" s="119" t="s">
        <v>1565</v>
      </c>
      <c r="B7" s="189"/>
      <c r="C7" s="113"/>
      <c r="D7" s="119" t="s">
        <v>112</v>
      </c>
      <c r="E7" s="1093" t="s">
        <v>114</v>
      </c>
      <c r="F7" s="120">
        <v>2081649.9417999999</v>
      </c>
      <c r="G7" s="165">
        <v>99.263000000000005</v>
      </c>
    </row>
    <row r="8" spans="1:11">
      <c r="A8" s="119"/>
      <c r="B8" s="189"/>
      <c r="C8" s="113"/>
      <c r="D8" s="119"/>
      <c r="E8" s="1093" t="s">
        <v>115</v>
      </c>
      <c r="F8" s="120">
        <v>302.99239999999998</v>
      </c>
      <c r="G8" s="165">
        <v>99.166200000000003</v>
      </c>
    </row>
    <row r="9" spans="1:11">
      <c r="A9" s="119"/>
      <c r="B9" s="189"/>
      <c r="C9" s="113"/>
      <c r="D9" s="119"/>
      <c r="E9" s="1093" t="s">
        <v>116</v>
      </c>
      <c r="F9" s="120">
        <v>100892.8533</v>
      </c>
      <c r="G9" s="165">
        <v>99.268000000000001</v>
      </c>
    </row>
    <row r="10" spans="1:11">
      <c r="A10" s="119"/>
      <c r="B10" s="189"/>
      <c r="C10" s="113"/>
      <c r="D10" s="119"/>
      <c r="E10" s="1093" t="s">
        <v>1169</v>
      </c>
      <c r="F10" s="120">
        <v>188279.5526</v>
      </c>
      <c r="G10" s="165">
        <v>99.411100000000005</v>
      </c>
    </row>
    <row r="11" spans="1:11">
      <c r="A11" s="119" t="s">
        <v>1052</v>
      </c>
      <c r="B11" s="189" t="s">
        <v>1129</v>
      </c>
      <c r="C11" s="113" t="s">
        <v>1130</v>
      </c>
      <c r="D11" s="119" t="s">
        <v>1037</v>
      </c>
      <c r="E11" s="1093"/>
      <c r="F11" s="120">
        <v>2981555.09</v>
      </c>
      <c r="G11" s="165">
        <v>99.169156105199775</v>
      </c>
    </row>
    <row r="12" spans="1:11">
      <c r="A12" s="569" t="s">
        <v>386</v>
      </c>
      <c r="B12" s="582"/>
      <c r="C12" s="582"/>
      <c r="D12" s="589"/>
      <c r="E12" s="589"/>
      <c r="F12" s="590">
        <f>SUM(F6:F11)</f>
        <v>5413079.3400999997</v>
      </c>
      <c r="G12" s="591"/>
    </row>
    <row r="13" spans="1:11" ht="12.75" customHeight="1">
      <c r="A13" s="21" t="s">
        <v>395</v>
      </c>
    </row>
    <row r="14" spans="1:11" ht="12.75" customHeight="1">
      <c r="A14" s="21"/>
    </row>
    <row r="15" spans="1:11" ht="12.75" customHeight="1">
      <c r="A15" s="141" t="s">
        <v>722</v>
      </c>
      <c r="G15" s="143" t="s">
        <v>1562</v>
      </c>
    </row>
    <row r="16" spans="1:11" ht="12.75" customHeight="1">
      <c r="A16" s="527" t="s">
        <v>723</v>
      </c>
      <c r="G16" s="528" t="s">
        <v>1563</v>
      </c>
    </row>
    <row r="17" spans="1:7" ht="12.75" customHeight="1"/>
    <row r="18" spans="1:7" ht="12.75" customHeight="1">
      <c r="G18" s="13" t="s">
        <v>1538</v>
      </c>
    </row>
    <row r="19" spans="1:7" ht="54.75">
      <c r="A19" s="586" t="s">
        <v>396</v>
      </c>
      <c r="B19" s="563" t="s">
        <v>390</v>
      </c>
      <c r="C19" s="563" t="s">
        <v>391</v>
      </c>
      <c r="D19" s="586" t="s">
        <v>392</v>
      </c>
      <c r="E19" s="586"/>
      <c r="F19" s="586" t="s">
        <v>393</v>
      </c>
      <c r="G19" s="586" t="s">
        <v>394</v>
      </c>
    </row>
    <row r="20" spans="1:7" ht="12.75" customHeight="1">
      <c r="A20" s="119" t="s">
        <v>138</v>
      </c>
      <c r="B20" s="189">
        <v>75111210338</v>
      </c>
      <c r="C20" s="276" t="s">
        <v>159</v>
      </c>
      <c r="D20" s="274" t="s">
        <v>140</v>
      </c>
      <c r="E20" s="274"/>
      <c r="F20" s="120">
        <v>5656754.0431000004</v>
      </c>
      <c r="G20" s="165">
        <v>11.179355816403161</v>
      </c>
    </row>
    <row r="21" spans="1:7" ht="12.75" customHeight="1">
      <c r="A21" s="119" t="s">
        <v>146</v>
      </c>
      <c r="B21" s="189" t="s">
        <v>169</v>
      </c>
      <c r="C21" s="276" t="s">
        <v>158</v>
      </c>
      <c r="D21" s="119" t="s">
        <v>174</v>
      </c>
      <c r="E21" s="119"/>
      <c r="F21" s="120">
        <v>13379129.050000001</v>
      </c>
      <c r="G21" s="165">
        <v>4.3978697705332745</v>
      </c>
    </row>
    <row r="22" spans="1:7">
      <c r="A22" s="569" t="s">
        <v>386</v>
      </c>
      <c r="B22" s="582"/>
      <c r="C22" s="582"/>
      <c r="D22" s="589"/>
      <c r="E22" s="589"/>
      <c r="F22" s="590">
        <f>SUM(F20:F21)</f>
        <v>19035883.0931</v>
      </c>
      <c r="G22" s="591"/>
    </row>
    <row r="23" spans="1:7" ht="12.75" customHeight="1">
      <c r="A23" s="21" t="s">
        <v>397</v>
      </c>
    </row>
    <row r="24" spans="1:7" ht="12.75" customHeight="1"/>
    <row r="25" spans="1:7" ht="12.75" customHeight="1">
      <c r="A25" s="142" t="s">
        <v>724</v>
      </c>
      <c r="G25" s="143" t="s">
        <v>1562</v>
      </c>
    </row>
    <row r="26" spans="1:7" ht="12.75" customHeight="1">
      <c r="A26" s="525" t="s">
        <v>725</v>
      </c>
      <c r="G26" s="528" t="s">
        <v>1563</v>
      </c>
    </row>
    <row r="27" spans="1:7" ht="12.75" customHeight="1"/>
    <row r="28" spans="1:7" ht="12.75" customHeight="1">
      <c r="G28" s="13" t="s">
        <v>1538</v>
      </c>
    </row>
    <row r="29" spans="1:7" ht="54.75">
      <c r="A29" s="586" t="s">
        <v>396</v>
      </c>
      <c r="B29" s="563" t="s">
        <v>390</v>
      </c>
      <c r="C29" s="563" t="s">
        <v>391</v>
      </c>
      <c r="D29" s="586" t="s">
        <v>392</v>
      </c>
      <c r="E29" s="586"/>
      <c r="F29" s="586" t="s">
        <v>393</v>
      </c>
      <c r="G29" s="586" t="s">
        <v>394</v>
      </c>
    </row>
    <row r="30" spans="1:7" ht="12.75" customHeight="1">
      <c r="A30" s="119" t="s">
        <v>841</v>
      </c>
      <c r="B30" s="189">
        <v>56903349567</v>
      </c>
      <c r="C30" s="276" t="s">
        <v>161</v>
      </c>
      <c r="D30" s="279" t="s">
        <v>895</v>
      </c>
      <c r="E30" s="279"/>
      <c r="F30" s="120" t="s">
        <v>139</v>
      </c>
      <c r="G30" s="165" t="s">
        <v>139</v>
      </c>
    </row>
    <row r="31" spans="1:7" ht="12.75" customHeight="1">
      <c r="A31" s="773" t="s">
        <v>843</v>
      </c>
    </row>
    <row r="32" spans="1:7" ht="12.75" customHeight="1">
      <c r="A32" s="21" t="s">
        <v>395</v>
      </c>
    </row>
    <row r="33" spans="1:7" ht="19.5" customHeight="1">
      <c r="A33" s="1229" t="s">
        <v>107</v>
      </c>
      <c r="B33" s="1229"/>
      <c r="C33" s="1229"/>
      <c r="D33" s="1229"/>
      <c r="E33" s="1092"/>
    </row>
    <row r="34" spans="1:7" ht="21.75" customHeight="1">
      <c r="A34" s="1227" t="s">
        <v>108</v>
      </c>
      <c r="B34" s="1227"/>
      <c r="C34" s="1227"/>
      <c r="D34" s="1227"/>
      <c r="E34" s="1091"/>
      <c r="F34" s="53"/>
      <c r="G34" s="53"/>
    </row>
    <row r="35" spans="1:7" ht="12.75" customHeight="1">
      <c r="A35" s="773"/>
    </row>
    <row r="36" spans="1:7" ht="12.75" customHeight="1"/>
    <row r="37" spans="1:7" ht="12.75" customHeight="1">
      <c r="A37" s="144" t="s">
        <v>726</v>
      </c>
      <c r="G37" s="137" t="str">
        <f>Naslovnica!A20</f>
        <v>Ožujak 2023.</v>
      </c>
    </row>
    <row r="38" spans="1:7" ht="12.75" customHeight="1">
      <c r="A38" s="525" t="s">
        <v>727</v>
      </c>
      <c r="G38" s="529" t="str">
        <f>Naslovnica!A24</f>
        <v>March 2023</v>
      </c>
    </row>
    <row r="39" spans="1:7" ht="12.75" customHeight="1"/>
    <row r="40" spans="1:7" ht="12.75" customHeight="1">
      <c r="F40" s="13"/>
      <c r="G40" s="13" t="s">
        <v>1538</v>
      </c>
    </row>
    <row r="41" spans="1:7" ht="33">
      <c r="A41" s="586" t="s">
        <v>398</v>
      </c>
      <c r="B41" s="563" t="s">
        <v>390</v>
      </c>
      <c r="C41" s="563" t="s">
        <v>391</v>
      </c>
      <c r="D41" s="586" t="s">
        <v>392</v>
      </c>
      <c r="E41" s="586"/>
      <c r="F41" s="586" t="s">
        <v>393</v>
      </c>
      <c r="G41" s="563" t="s">
        <v>404</v>
      </c>
    </row>
    <row r="42" spans="1:7" ht="22.5" customHeight="1">
      <c r="A42" s="121" t="s">
        <v>80</v>
      </c>
      <c r="B42" s="189">
        <v>39146857475</v>
      </c>
      <c r="C42" s="276" t="s">
        <v>162</v>
      </c>
      <c r="D42" s="258" t="s">
        <v>112</v>
      </c>
      <c r="E42" s="258"/>
      <c r="F42" s="122">
        <v>135887318.19999999</v>
      </c>
      <c r="G42" s="165">
        <v>75.782300000000006</v>
      </c>
    </row>
    <row r="43" spans="1:7" ht="12.75" customHeight="1">
      <c r="A43" s="21" t="s">
        <v>395</v>
      </c>
      <c r="B43" s="265"/>
      <c r="C43" s="266"/>
      <c r="D43" s="267"/>
      <c r="E43" s="267"/>
      <c r="F43" s="268"/>
    </row>
    <row r="44" spans="1:7" ht="12.75" customHeight="1">
      <c r="A44" s="530" t="s">
        <v>168</v>
      </c>
      <c r="F44" s="958"/>
      <c r="G44" s="959"/>
    </row>
    <row r="45" spans="1:7" ht="12.75" customHeight="1">
      <c r="A45" s="156"/>
      <c r="D45" s="873"/>
      <c r="E45" s="873"/>
    </row>
    <row r="46" spans="1:7" ht="12.75" customHeight="1">
      <c r="A46" s="269"/>
      <c r="B46" s="182"/>
      <c r="C46" s="182"/>
      <c r="D46" s="182"/>
      <c r="E46" s="182"/>
      <c r="F46" s="943"/>
      <c r="G46" s="943"/>
    </row>
    <row r="47" spans="1:7" ht="12.75" customHeight="1">
      <c r="A47" s="275"/>
      <c r="B47" s="53"/>
      <c r="C47" s="53"/>
      <c r="D47" s="53"/>
      <c r="E47" s="53"/>
    </row>
    <row r="48" spans="1:7" ht="12.75" customHeight="1">
      <c r="A48" s="175"/>
    </row>
    <row r="49" spans="1:7" ht="12.75" customHeight="1"/>
    <row r="50" spans="1:7" ht="12.75" customHeight="1"/>
    <row r="51" spans="1:7" ht="12.75" customHeight="1">
      <c r="A51" s="608" t="s">
        <v>399</v>
      </c>
      <c r="B51" s="610"/>
      <c r="C51" s="610"/>
      <c r="D51" s="610"/>
      <c r="E51" s="610"/>
    </row>
    <row r="52" spans="1:7" ht="12.75" customHeight="1">
      <c r="A52" s="611" t="s">
        <v>172</v>
      </c>
      <c r="B52" s="610"/>
      <c r="C52" s="610"/>
      <c r="D52" s="610"/>
      <c r="E52" s="610"/>
    </row>
    <row r="53" spans="1:7" ht="12.75" customHeight="1">
      <c r="A53" s="613" t="s">
        <v>81</v>
      </c>
    </row>
    <row r="54" spans="1:7" ht="12.75" customHeight="1"/>
    <row r="55" spans="1:7" ht="12.75" customHeight="1">
      <c r="G55" s="273" t="s">
        <v>1080</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hyperlinks>
  <pageMargins left="0.7" right="0.7" top="0.75" bottom="0.75" header="0.3" footer="0.3"/>
  <pageSetup paperSize="9" scale="75" orientation="portrait" r:id="rId1"/>
  <ignoredErrors>
    <ignoredError sqref="B6 B21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4" t="s">
        <v>684</v>
      </c>
      <c r="B1" s="605"/>
      <c r="C1" s="605"/>
      <c r="D1" s="512"/>
      <c r="E1" s="602"/>
      <c r="F1" s="197"/>
      <c r="G1" s="197"/>
      <c r="H1" s="197"/>
      <c r="I1" s="513" t="s">
        <v>1541</v>
      </c>
    </row>
    <row r="2" spans="1:27" ht="15" customHeight="1">
      <c r="A2" s="606" t="s">
        <v>685</v>
      </c>
      <c r="B2" s="605"/>
      <c r="C2" s="605"/>
      <c r="D2" s="512"/>
      <c r="E2" s="603"/>
      <c r="F2" s="197"/>
      <c r="G2" s="197"/>
      <c r="H2" s="197"/>
      <c r="I2" s="520" t="s">
        <v>1542</v>
      </c>
    </row>
    <row r="3" spans="1:27" ht="12.75" customHeight="1">
      <c r="A3" s="41" t="s">
        <v>851</v>
      </c>
    </row>
    <row r="4" spans="1:27" ht="12.75" customHeight="1"/>
    <row r="5" spans="1:27" ht="12.75" customHeight="1">
      <c r="A5" s="147" t="s">
        <v>686</v>
      </c>
    </row>
    <row r="6" spans="1:27" ht="12.75" customHeight="1">
      <c r="A6" s="521" t="s">
        <v>687</v>
      </c>
    </row>
    <row r="7" spans="1:27" ht="12.75" customHeight="1">
      <c r="J7" s="1230"/>
      <c r="K7" s="1230"/>
      <c r="L7" s="316"/>
      <c r="M7" s="316"/>
      <c r="N7" s="316"/>
      <c r="O7" s="316"/>
      <c r="P7" s="316"/>
    </row>
    <row r="8" spans="1:27" ht="16.5" customHeight="1">
      <c r="A8" s="1231" t="s">
        <v>376</v>
      </c>
      <c r="B8" s="1231"/>
      <c r="C8" s="442">
        <v>44926</v>
      </c>
      <c r="D8" s="316"/>
      <c r="E8" s="316"/>
      <c r="F8" s="316"/>
      <c r="G8" s="316"/>
      <c r="J8" s="1230"/>
      <c r="K8" s="1230"/>
      <c r="L8" s="317"/>
      <c r="M8" s="317"/>
      <c r="N8" s="317"/>
      <c r="O8" s="317"/>
      <c r="P8" s="317"/>
    </row>
    <row r="9" spans="1:27" ht="21.75" customHeight="1">
      <c r="A9" s="1232" t="s">
        <v>377</v>
      </c>
      <c r="B9" s="1232"/>
      <c r="C9" s="443">
        <v>15</v>
      </c>
      <c r="D9" s="316"/>
      <c r="E9" s="317"/>
      <c r="F9" s="317"/>
      <c r="G9" s="317"/>
    </row>
    <row r="10" spans="1:27" ht="12.75" customHeight="1">
      <c r="A10" s="16" t="s">
        <v>307</v>
      </c>
    </row>
    <row r="11" spans="1:27" ht="12.75" customHeight="1"/>
    <row r="12" spans="1:27" ht="12.75" customHeight="1">
      <c r="A12" s="147" t="s">
        <v>688</v>
      </c>
    </row>
    <row r="13" spans="1:27" ht="12.75" customHeight="1">
      <c r="A13" s="521" t="s">
        <v>689</v>
      </c>
      <c r="Z13" s="64"/>
      <c r="AA13" s="64"/>
    </row>
    <row r="14" spans="1:27" s="261" customFormat="1" ht="12.75" customHeight="1">
      <c r="A14" s="42"/>
      <c r="F14" s="197"/>
      <c r="I14" s="13" t="s">
        <v>1528</v>
      </c>
      <c r="Y14" s="64"/>
      <c r="Z14" s="64"/>
      <c r="AA14" s="64"/>
    </row>
    <row r="15" spans="1:27" s="261" customFormat="1" ht="22.5" customHeight="1">
      <c r="A15" s="444"/>
      <c r="B15" s="1236" t="s">
        <v>378</v>
      </c>
      <c r="C15" s="1236"/>
      <c r="D15" s="1236"/>
      <c r="E15" s="1236"/>
      <c r="F15" s="1236" t="s">
        <v>317</v>
      </c>
      <c r="G15" s="1236"/>
      <c r="H15" s="1236"/>
      <c r="I15" s="1236"/>
      <c r="Y15" s="64"/>
      <c r="Z15" s="64"/>
      <c r="AA15" s="64"/>
    </row>
    <row r="16" spans="1:27" ht="135" customHeight="1">
      <c r="A16" s="1237" t="s">
        <v>379</v>
      </c>
      <c r="B16" s="776" t="s">
        <v>778</v>
      </c>
      <c r="C16" s="1235" t="s">
        <v>380</v>
      </c>
      <c r="D16" s="776" t="s">
        <v>381</v>
      </c>
      <c r="E16" s="1235" t="s">
        <v>380</v>
      </c>
      <c r="F16" s="776" t="s">
        <v>779</v>
      </c>
      <c r="G16" s="1235" t="s">
        <v>382</v>
      </c>
      <c r="H16" s="776" t="s">
        <v>776</v>
      </c>
      <c r="I16" s="1235" t="s">
        <v>382</v>
      </c>
    </row>
    <row r="17" spans="1:16" ht="15.75" customHeight="1">
      <c r="A17" s="1237"/>
      <c r="B17" s="442">
        <v>44926</v>
      </c>
      <c r="C17" s="1235"/>
      <c r="D17" s="442">
        <v>44926</v>
      </c>
      <c r="E17" s="1235"/>
      <c r="F17" s="494" t="s">
        <v>1543</v>
      </c>
      <c r="G17" s="1235"/>
      <c r="H17" s="494" t="s">
        <v>1543</v>
      </c>
      <c r="I17" s="1235"/>
      <c r="J17" s="1230"/>
      <c r="K17" s="225"/>
      <c r="L17" s="318"/>
      <c r="M17" s="225"/>
      <c r="N17" s="319"/>
      <c r="O17" s="261"/>
    </row>
    <row r="18" spans="1:16" ht="16.5" customHeight="1">
      <c r="A18" s="445" t="s">
        <v>383</v>
      </c>
      <c r="B18" s="446">
        <v>36585</v>
      </c>
      <c r="C18" s="447">
        <v>-4.7290435144918104E-2</v>
      </c>
      <c r="D18" s="446">
        <v>320297.4320034507</v>
      </c>
      <c r="E18" s="447">
        <v>1.5901797733338094E-2</v>
      </c>
      <c r="F18" s="446">
        <v>11530</v>
      </c>
      <c r="G18" s="447">
        <v>4.980424292087772E-2</v>
      </c>
      <c r="H18" s="446">
        <v>189359.26854734882</v>
      </c>
      <c r="I18" s="449">
        <v>0.10630959210383979</v>
      </c>
      <c r="J18" s="1230"/>
      <c r="K18" s="320"/>
      <c r="L18" s="321"/>
      <c r="M18" s="320"/>
      <c r="N18" s="321"/>
      <c r="O18" s="261"/>
    </row>
    <row r="19" spans="1:16" ht="16.5" customHeight="1">
      <c r="A19" s="445" t="s">
        <v>384</v>
      </c>
      <c r="B19" s="446">
        <v>121622</v>
      </c>
      <c r="C19" s="447">
        <v>6.8518664944694829E-2</v>
      </c>
      <c r="D19" s="446">
        <v>2156921.525327493</v>
      </c>
      <c r="E19" s="447">
        <v>0.13844238538836723</v>
      </c>
      <c r="F19" s="446">
        <v>42438</v>
      </c>
      <c r="G19" s="447">
        <v>8.4538717096856633E-2</v>
      </c>
      <c r="H19" s="446">
        <v>1207343.4060136701</v>
      </c>
      <c r="I19" s="449">
        <v>0.32886361981182649</v>
      </c>
      <c r="J19" s="41"/>
      <c r="K19" s="322"/>
      <c r="L19" s="323"/>
      <c r="M19" s="322"/>
      <c r="N19" s="324"/>
      <c r="O19" s="261"/>
    </row>
    <row r="20" spans="1:16" ht="16.5" customHeight="1">
      <c r="A20" s="445" t="s">
        <v>385</v>
      </c>
      <c r="B20" s="446">
        <v>6</v>
      </c>
      <c r="C20" s="447">
        <v>-0.14285714285714285</v>
      </c>
      <c r="D20" s="446">
        <v>0</v>
      </c>
      <c r="E20" s="447">
        <v>0</v>
      </c>
      <c r="F20" s="446"/>
      <c r="G20" s="447"/>
      <c r="H20" s="446"/>
      <c r="I20" s="448"/>
      <c r="J20" s="41"/>
      <c r="K20" s="322"/>
      <c r="L20" s="323"/>
      <c r="M20" s="322"/>
      <c r="N20" s="324"/>
      <c r="O20" s="261"/>
    </row>
    <row r="21" spans="1:16" ht="16.5" customHeight="1">
      <c r="A21" s="450" t="s">
        <v>386</v>
      </c>
      <c r="B21" s="451">
        <v>158213</v>
      </c>
      <c r="C21" s="452">
        <v>3.9295544271534706E-2</v>
      </c>
      <c r="D21" s="451">
        <v>2477218.9573309436</v>
      </c>
      <c r="E21" s="452">
        <v>0.12095973373675324</v>
      </c>
      <c r="F21" s="451">
        <v>53968</v>
      </c>
      <c r="G21" s="452">
        <v>7.692614690798795E-2</v>
      </c>
      <c r="H21" s="451">
        <v>1396702.6745610191</v>
      </c>
      <c r="I21" s="453">
        <v>0.29358304140945679</v>
      </c>
      <c r="J21" s="41"/>
      <c r="K21" s="322"/>
      <c r="L21" s="323"/>
      <c r="M21" s="322"/>
      <c r="N21" s="324"/>
      <c r="O21" s="261"/>
    </row>
    <row r="22" spans="1:16" ht="12.75" customHeight="1">
      <c r="A22" s="16" t="s">
        <v>387</v>
      </c>
      <c r="H22" s="132"/>
      <c r="I22" s="76"/>
      <c r="J22" s="132"/>
    </row>
    <row r="23" spans="1:16" ht="49.5" customHeight="1">
      <c r="A23" s="1233" t="s">
        <v>388</v>
      </c>
      <c r="B23" s="1233"/>
      <c r="C23" s="1233"/>
      <c r="D23" s="1233"/>
      <c r="E23" s="1233"/>
      <c r="F23" s="1233"/>
      <c r="G23" s="1233"/>
      <c r="H23" s="1233"/>
      <c r="I23" s="1233"/>
    </row>
    <row r="24" spans="1:16" ht="56.25" customHeight="1">
      <c r="A24" s="1233" t="s">
        <v>777</v>
      </c>
      <c r="B24" s="1233"/>
      <c r="C24" s="1233"/>
      <c r="D24" s="1233"/>
      <c r="E24" s="1233"/>
      <c r="F24" s="1233"/>
      <c r="G24" s="1233"/>
      <c r="H24" s="1233"/>
      <c r="I24" s="1233"/>
    </row>
    <row r="25" spans="1:16" ht="23.25" customHeight="1">
      <c r="A25" s="1234" t="s">
        <v>339</v>
      </c>
      <c r="B25" s="1234"/>
      <c r="C25" s="1234"/>
      <c r="D25" s="1234"/>
      <c r="E25" s="1234"/>
      <c r="F25" s="1234"/>
      <c r="G25" s="1234"/>
      <c r="H25" s="1234"/>
      <c r="I25" s="1234"/>
      <c r="J25" s="155"/>
      <c r="K25" s="70"/>
      <c r="L25" s="70"/>
      <c r="M25" s="70"/>
      <c r="N25" s="70"/>
      <c r="O25" s="70"/>
      <c r="P25" s="70"/>
    </row>
    <row r="26" spans="1:16">
      <c r="A26" s="155"/>
      <c r="B26" s="70"/>
      <c r="C26" s="70"/>
      <c r="D26" s="70"/>
      <c r="E26" s="70"/>
      <c r="F26" s="70"/>
      <c r="G26" s="70"/>
    </row>
    <row r="27" spans="1:16" ht="12.75" customHeight="1">
      <c r="A27" s="613" t="s">
        <v>81</v>
      </c>
    </row>
    <row r="28" spans="1:16" ht="12.75" customHeight="1"/>
    <row r="29" spans="1:16" ht="12.75" customHeight="1"/>
    <row r="30" spans="1:16" ht="12.75" customHeight="1"/>
    <row r="31" spans="1:16" ht="12.75" customHeight="1"/>
    <row r="32" spans="1:16" ht="12.75" customHeight="1">
      <c r="I32" s="34" t="s">
        <v>812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690</v>
      </c>
      <c r="H1" s="261"/>
    </row>
    <row r="2" spans="1:8" ht="12.75" customHeight="1">
      <c r="A2" s="524" t="s">
        <v>691</v>
      </c>
    </row>
    <row r="3" spans="1:8" ht="12.75" customHeight="1"/>
    <row r="4" spans="1:8" ht="12.75" customHeight="1">
      <c r="D4" s="13" t="s">
        <v>1528</v>
      </c>
      <c r="E4" s="73"/>
    </row>
    <row r="5" spans="1:8" ht="45" customHeight="1">
      <c r="A5" s="1237" t="s">
        <v>308</v>
      </c>
      <c r="B5" s="454" t="s">
        <v>345</v>
      </c>
      <c r="C5" s="1240" t="s">
        <v>346</v>
      </c>
      <c r="D5" s="1240"/>
    </row>
    <row r="6" spans="1:8" ht="22.5" customHeight="1">
      <c r="A6" s="1238"/>
      <c r="B6" s="963">
        <v>44926</v>
      </c>
      <c r="C6" s="763" t="s">
        <v>347</v>
      </c>
      <c r="D6" s="763" t="s">
        <v>348</v>
      </c>
    </row>
    <row r="7" spans="1:8" ht="12.75" customHeight="1">
      <c r="A7" s="463" t="s">
        <v>349</v>
      </c>
      <c r="B7" s="464">
        <v>2070800.1658132588</v>
      </c>
      <c r="C7" s="465">
        <v>0.11760161573303163</v>
      </c>
      <c r="D7" s="464">
        <v>217903.62677682674</v>
      </c>
      <c r="E7" s="43"/>
    </row>
    <row r="8" spans="1:8" ht="12.75" customHeight="1">
      <c r="A8" s="455" t="s">
        <v>350</v>
      </c>
      <c r="B8" s="456">
        <v>4060.9818116663341</v>
      </c>
      <c r="C8" s="457">
        <v>0.25055377541180307</v>
      </c>
      <c r="D8" s="456">
        <v>813.63500298626229</v>
      </c>
      <c r="E8" s="52"/>
    </row>
    <row r="9" spans="1:8" ht="12.75" customHeight="1">
      <c r="A9" s="455" t="s">
        <v>351</v>
      </c>
      <c r="B9" s="456">
        <v>575388.06885393849</v>
      </c>
      <c r="C9" s="457">
        <v>3.0981303742490307E-2</v>
      </c>
      <c r="D9" s="456">
        <v>17290.58758510842</v>
      </c>
      <c r="E9" s="52"/>
    </row>
    <row r="10" spans="1:8" ht="12.75" customHeight="1">
      <c r="A10" s="455" t="s">
        <v>352</v>
      </c>
      <c r="B10" s="456">
        <v>5013.9348875174192</v>
      </c>
      <c r="C10" s="457">
        <v>-0.39475120216073628</v>
      </c>
      <c r="D10" s="456">
        <v>-3270.1540779082879</v>
      </c>
    </row>
    <row r="11" spans="1:8" ht="12.75" customHeight="1">
      <c r="A11" s="455" t="s">
        <v>353</v>
      </c>
      <c r="B11" s="456">
        <v>1464599.7870528898</v>
      </c>
      <c r="C11" s="457">
        <v>0.16194825106377261</v>
      </c>
      <c r="D11" s="456">
        <v>204130.75522463294</v>
      </c>
    </row>
    <row r="12" spans="1:8" ht="12.75" customHeight="1">
      <c r="A12" s="455" t="s">
        <v>354</v>
      </c>
      <c r="B12" s="456">
        <v>21737.39320724666</v>
      </c>
      <c r="C12" s="457">
        <v>-4.6546604430443984E-2</v>
      </c>
      <c r="D12" s="456">
        <v>-1061.1969579932318</v>
      </c>
    </row>
    <row r="13" spans="1:8" ht="12.75" customHeight="1">
      <c r="A13" s="463" t="s">
        <v>355</v>
      </c>
      <c r="B13" s="464">
        <v>874105.27194107091</v>
      </c>
      <c r="C13" s="465">
        <v>0.1554835148401007</v>
      </c>
      <c r="D13" s="464">
        <v>117620.85592408234</v>
      </c>
    </row>
    <row r="14" spans="1:8" ht="12.75" customHeight="1">
      <c r="A14" s="455" t="s">
        <v>356</v>
      </c>
      <c r="B14" s="456">
        <v>39772.512489216278</v>
      </c>
      <c r="C14" s="457">
        <v>1.1988742328613067</v>
      </c>
      <c r="D14" s="456">
        <v>21684.842037295111</v>
      </c>
    </row>
    <row r="15" spans="1:8" ht="12.75" customHeight="1">
      <c r="A15" s="455" t="s">
        <v>357</v>
      </c>
      <c r="B15" s="456">
        <v>763895.55516888946</v>
      </c>
      <c r="C15" s="457">
        <v>0.10903654063784854</v>
      </c>
      <c r="D15" s="456">
        <v>75103.502627911454</v>
      </c>
    </row>
    <row r="16" spans="1:8" ht="12.75" customHeight="1">
      <c r="A16" s="455" t="s">
        <v>358</v>
      </c>
      <c r="B16" s="456">
        <v>3436.1391771185881</v>
      </c>
      <c r="C16" s="457">
        <v>2.8502614262585588E-2</v>
      </c>
      <c r="D16" s="456">
        <v>95.224793947839885</v>
      </c>
    </row>
    <row r="17" spans="1:6" ht="12.75" customHeight="1">
      <c r="A17" s="455" t="s">
        <v>359</v>
      </c>
      <c r="B17" s="456">
        <v>67001.065105846428</v>
      </c>
      <c r="C17" s="457">
        <v>0.44824022321831491</v>
      </c>
      <c r="D17" s="456">
        <v>20737.286464927991</v>
      </c>
    </row>
    <row r="18" spans="1:6" ht="22.5">
      <c r="A18" s="458" t="s">
        <v>360</v>
      </c>
      <c r="B18" s="456">
        <v>16984.568941535606</v>
      </c>
      <c r="C18" s="457">
        <v>7.3030989539991931E-2</v>
      </c>
      <c r="D18" s="456">
        <v>1155.9776826597688</v>
      </c>
    </row>
    <row r="19" spans="1:6" ht="12.75" customHeight="1">
      <c r="A19" s="466" t="s">
        <v>361</v>
      </c>
      <c r="B19" s="467">
        <v>2961890.0066958647</v>
      </c>
      <c r="C19" s="468">
        <v>0.12824898525015388</v>
      </c>
      <c r="D19" s="467">
        <v>336680.46038356883</v>
      </c>
    </row>
    <row r="20" spans="1:6" ht="12.75" customHeight="1">
      <c r="A20" s="455" t="s">
        <v>362</v>
      </c>
      <c r="B20" s="456">
        <v>4242419.672503815</v>
      </c>
      <c r="C20" s="457">
        <v>7.9762805130250483E-2</v>
      </c>
      <c r="D20" s="456">
        <v>313390.3964934629</v>
      </c>
    </row>
    <row r="21" spans="1:6" ht="12.75" customHeight="1">
      <c r="A21" s="459" t="s">
        <v>250</v>
      </c>
      <c r="B21" s="460">
        <v>338523.16713915986</v>
      </c>
      <c r="C21" s="461">
        <v>6.3596967547010164E-2</v>
      </c>
      <c r="D21" s="460">
        <v>20241.733975711697</v>
      </c>
    </row>
    <row r="22" spans="1:6" ht="12.75" customHeight="1">
      <c r="A22" s="459" t="s">
        <v>256</v>
      </c>
      <c r="B22" s="460">
        <v>20536.546592341892</v>
      </c>
      <c r="C22" s="461">
        <v>0.68042216997602656</v>
      </c>
      <c r="D22" s="460">
        <v>8315.4827672705578</v>
      </c>
    </row>
    <row r="23" spans="1:6" ht="12.75" customHeight="1">
      <c r="A23" s="459" t="s">
        <v>252</v>
      </c>
      <c r="B23" s="460">
        <v>1409500.3737288474</v>
      </c>
      <c r="C23" s="461">
        <v>0.1466230382945817</v>
      </c>
      <c r="D23" s="460">
        <v>180238.16055610872</v>
      </c>
    </row>
    <row r="24" spans="1:6" ht="12.75" customHeight="1">
      <c r="A24" s="459" t="s">
        <v>253</v>
      </c>
      <c r="B24" s="460">
        <v>1132567.2756174926</v>
      </c>
      <c r="C24" s="461">
        <v>0.1241937609678833</v>
      </c>
      <c r="D24" s="460">
        <v>125118.81349260049</v>
      </c>
    </row>
    <row r="25" spans="1:6" ht="22.5">
      <c r="A25" s="462" t="s">
        <v>363</v>
      </c>
      <c r="B25" s="460">
        <v>60762.643618023758</v>
      </c>
      <c r="C25" s="461">
        <v>4.7697285189419826E-2</v>
      </c>
      <c r="D25" s="460">
        <v>2766.2695918773647</v>
      </c>
    </row>
    <row r="26" spans="1:6">
      <c r="A26" s="466" t="s">
        <v>364</v>
      </c>
      <c r="B26" s="467">
        <v>2961890.0066958652</v>
      </c>
      <c r="C26" s="468">
        <v>0.12824898525015407</v>
      </c>
      <c r="D26" s="467">
        <v>336680.46038356936</v>
      </c>
    </row>
    <row r="27" spans="1:6" ht="12.75" customHeight="1">
      <c r="A27" s="455" t="s">
        <v>365</v>
      </c>
      <c r="B27" s="456">
        <v>4242419.672503815</v>
      </c>
      <c r="C27" s="457">
        <v>7.9762805130250483E-2</v>
      </c>
      <c r="D27" s="456">
        <v>313390.3964934629</v>
      </c>
    </row>
    <row r="28" spans="1:6" ht="12.75" customHeight="1">
      <c r="A28" s="21" t="s">
        <v>307</v>
      </c>
    </row>
    <row r="29" spans="1:6" ht="12.75" customHeight="1">
      <c r="E29" s="70"/>
      <c r="F29" s="70"/>
    </row>
    <row r="30" spans="1:6" ht="26.25" customHeight="1">
      <c r="A30" s="1234" t="s">
        <v>339</v>
      </c>
      <c r="B30" s="1234"/>
      <c r="C30" s="1234"/>
      <c r="D30" s="1234"/>
      <c r="E30" s="70"/>
      <c r="F30" s="70"/>
    </row>
    <row r="31" spans="1:6" ht="12.75" customHeight="1"/>
    <row r="32" spans="1:6" ht="12.75" customHeight="1">
      <c r="A32" s="147" t="s">
        <v>692</v>
      </c>
    </row>
    <row r="33" spans="1:4" ht="12.75" customHeight="1">
      <c r="A33" s="521" t="s">
        <v>1022</v>
      </c>
    </row>
    <row r="34" spans="1:4" s="261" customFormat="1" ht="12.75" customHeight="1">
      <c r="A34" s="42"/>
    </row>
    <row r="35" spans="1:4" s="261" customFormat="1" ht="12.75" customHeight="1">
      <c r="A35" s="42"/>
      <c r="D35" s="13" t="s">
        <v>1528</v>
      </c>
    </row>
    <row r="36" spans="1:4" ht="55.5" customHeight="1">
      <c r="A36" s="1237" t="s">
        <v>308</v>
      </c>
      <c r="B36" s="469" t="s">
        <v>309</v>
      </c>
      <c r="C36" s="1240" t="s">
        <v>366</v>
      </c>
      <c r="D36" s="1240"/>
    </row>
    <row r="37" spans="1:4" ht="21" customHeight="1">
      <c r="A37" s="1239"/>
      <c r="B37" s="494" t="s">
        <v>1543</v>
      </c>
      <c r="C37" s="454" t="s">
        <v>347</v>
      </c>
      <c r="D37" s="454" t="s">
        <v>348</v>
      </c>
    </row>
    <row r="38" spans="1:4">
      <c r="A38" s="79" t="s">
        <v>367</v>
      </c>
      <c r="B38" s="126">
        <v>92423.191370362983</v>
      </c>
      <c r="C38" s="127">
        <v>7.6492972185477251E-2</v>
      </c>
      <c r="D38" s="126">
        <v>6567.3671723405541</v>
      </c>
    </row>
    <row r="39" spans="1:4">
      <c r="A39" s="79" t="s">
        <v>310</v>
      </c>
      <c r="B39" s="126">
        <v>26235.598380781736</v>
      </c>
      <c r="C39" s="127">
        <v>0.44623123288063582</v>
      </c>
      <c r="D39" s="126">
        <v>8094.9319477072122</v>
      </c>
    </row>
    <row r="40" spans="1:4">
      <c r="A40" s="128" t="s">
        <v>311</v>
      </c>
      <c r="B40" s="129">
        <v>66187.592989581259</v>
      </c>
      <c r="C40" s="130">
        <v>-2.255868295646745E-2</v>
      </c>
      <c r="D40" s="131">
        <v>-1527.5647753666344</v>
      </c>
    </row>
    <row r="41" spans="1:4">
      <c r="A41" s="79" t="s">
        <v>368</v>
      </c>
      <c r="B41" s="126">
        <v>4978.3802004114395</v>
      </c>
      <c r="C41" s="127">
        <v>2.9612505272568337E-2</v>
      </c>
      <c r="D41" s="126">
        <v>143.18232264914712</v>
      </c>
    </row>
    <row r="42" spans="1:4">
      <c r="A42" s="79" t="s">
        <v>369</v>
      </c>
      <c r="B42" s="126">
        <v>4186.4005269095487</v>
      </c>
      <c r="C42" s="127">
        <v>-8.1990030657999077E-2</v>
      </c>
      <c r="D42" s="126">
        <v>-373.89910677549898</v>
      </c>
    </row>
    <row r="43" spans="1:4" ht="19.5" customHeight="1">
      <c r="A43" s="128" t="s">
        <v>370</v>
      </c>
      <c r="B43" s="129">
        <v>791.97967350189128</v>
      </c>
      <c r="C43" s="130">
        <v>1.880992114592591</v>
      </c>
      <c r="D43" s="131">
        <v>517.08142942464667</v>
      </c>
    </row>
    <row r="44" spans="1:4">
      <c r="A44" s="79" t="s">
        <v>371</v>
      </c>
      <c r="B44" s="126">
        <v>162987.70054947241</v>
      </c>
      <c r="C44" s="127">
        <v>-9.5195151144952771E-3</v>
      </c>
      <c r="D44" s="126">
        <v>-1566.4759705355393</v>
      </c>
    </row>
    <row r="45" spans="1:4">
      <c r="A45" s="79" t="s">
        <v>372</v>
      </c>
      <c r="B45" s="126">
        <v>193314.27210564737</v>
      </c>
      <c r="C45" s="127">
        <v>0.15019773001042719</v>
      </c>
      <c r="D45" s="126">
        <v>25243.802949100809</v>
      </c>
    </row>
    <row r="46" spans="1:4" ht="19.5" customHeight="1">
      <c r="A46" s="128" t="s">
        <v>312</v>
      </c>
      <c r="B46" s="129">
        <v>-30326.571556174924</v>
      </c>
      <c r="C46" s="130">
        <v>7.6245869416682464</v>
      </c>
      <c r="D46" s="131">
        <v>-26810.278919636334</v>
      </c>
    </row>
    <row r="47" spans="1:4" ht="28.5" customHeight="1">
      <c r="A47" s="79" t="s">
        <v>313</v>
      </c>
      <c r="B47" s="126">
        <v>36653.001106908225</v>
      </c>
      <c r="C47" s="127">
        <v>-0.43150517063582067</v>
      </c>
      <c r="D47" s="126">
        <v>-27820.762265578338</v>
      </c>
    </row>
    <row r="48" spans="1:4" ht="19.5" customHeight="1">
      <c r="A48" s="79" t="s">
        <v>314</v>
      </c>
      <c r="B48" s="126">
        <v>-9196.2518534740193</v>
      </c>
      <c r="C48" s="127">
        <v>-1.779618988423137</v>
      </c>
      <c r="D48" s="126">
        <v>-20992.080315880281</v>
      </c>
    </row>
    <row r="49" spans="1:4">
      <c r="A49" s="79" t="s">
        <v>373</v>
      </c>
      <c r="B49" s="126">
        <v>45849.25296038224</v>
      </c>
      <c r="C49" s="127">
        <v>-0.12963078300913664</v>
      </c>
      <c r="D49" s="126">
        <v>-6828.6819496980406</v>
      </c>
    </row>
    <row r="50" spans="1:4">
      <c r="A50" s="79" t="s">
        <v>374</v>
      </c>
      <c r="B50" s="126">
        <v>8961.8095294976447</v>
      </c>
      <c r="C50" s="127">
        <v>-7.2258330833681744E-2</v>
      </c>
      <c r="D50" s="126">
        <v>-698.00184617426305</v>
      </c>
    </row>
    <row r="51" spans="1:4" ht="19.5" customHeight="1">
      <c r="A51" s="470" t="s">
        <v>375</v>
      </c>
      <c r="B51" s="471">
        <v>36887.443430884603</v>
      </c>
      <c r="C51" s="472">
        <v>-0.14251388949171881</v>
      </c>
      <c r="D51" s="473">
        <v>-6130.680103523785</v>
      </c>
    </row>
    <row r="52" spans="1:4" ht="12.75" customHeight="1"/>
    <row r="53" spans="1:4" ht="21" customHeight="1">
      <c r="A53" s="1234" t="s">
        <v>315</v>
      </c>
      <c r="B53" s="1234"/>
      <c r="C53" s="1234"/>
    </row>
    <row r="54" spans="1:4" ht="12.75" customHeight="1"/>
    <row r="55" spans="1:4" ht="12.75" customHeight="1">
      <c r="A55" s="613" t="s">
        <v>81</v>
      </c>
    </row>
    <row r="56" spans="1:4" ht="12.75" customHeight="1">
      <c r="D56" s="34" t="s">
        <v>1081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63" t="s">
        <v>944</v>
      </c>
      <c r="B1" s="663"/>
      <c r="C1" s="663"/>
      <c r="D1" s="558"/>
      <c r="E1" s="558"/>
      <c r="F1" s="558"/>
      <c r="G1" s="558"/>
      <c r="H1" s="558"/>
      <c r="I1" s="558"/>
      <c r="J1" s="558"/>
      <c r="K1" s="558"/>
      <c r="L1" s="558"/>
      <c r="M1" s="558"/>
      <c r="N1" s="558"/>
      <c r="O1" s="558"/>
      <c r="P1" s="558"/>
      <c r="Q1" s="558"/>
      <c r="R1" s="558"/>
      <c r="S1" s="558"/>
    </row>
    <row r="2" spans="1:20" ht="16.5">
      <c r="A2" s="664" t="s">
        <v>945</v>
      </c>
      <c r="B2" s="664"/>
      <c r="C2" s="664"/>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638</v>
      </c>
      <c r="B4" s="150"/>
      <c r="C4" s="150"/>
      <c r="D4" s="339"/>
      <c r="E4" s="5"/>
      <c r="F4" s="6"/>
      <c r="G4" s="1074"/>
      <c r="S4" s="137" t="str">
        <f>Naslovnica!A20</f>
        <v>Ožujak 2023.</v>
      </c>
    </row>
    <row r="5" spans="1:20" ht="12.75" customHeight="1">
      <c r="A5" s="551" t="s">
        <v>920</v>
      </c>
      <c r="B5" s="551"/>
      <c r="C5" s="551"/>
      <c r="D5" s="340"/>
      <c r="E5" s="8"/>
      <c r="F5" s="9"/>
      <c r="G5" s="10"/>
      <c r="S5" s="529" t="str">
        <f>Naslovnica!A24</f>
        <v>March 2023</v>
      </c>
    </row>
    <row r="6" spans="1:20" ht="12.75" customHeight="1">
      <c r="E6" s="261"/>
    </row>
    <row r="7" spans="1:20" ht="12.75" customHeight="1">
      <c r="A7" s="1117"/>
      <c r="B7" s="1117"/>
      <c r="C7" s="1117"/>
      <c r="D7" s="1116" t="s">
        <v>19</v>
      </c>
      <c r="E7" s="1116"/>
      <c r="F7" s="1116"/>
      <c r="G7" s="1116" t="s">
        <v>20</v>
      </c>
      <c r="H7" s="1116"/>
      <c r="I7" s="1116"/>
      <c r="J7" s="1116" t="s">
        <v>21</v>
      </c>
      <c r="K7" s="1116"/>
      <c r="L7" s="1116"/>
      <c r="M7" s="1116" t="s">
        <v>22</v>
      </c>
      <c r="N7" s="1116"/>
      <c r="O7" s="1116"/>
      <c r="P7" s="1116" t="s">
        <v>603</v>
      </c>
      <c r="Q7" s="1116"/>
      <c r="R7" s="1116"/>
      <c r="S7" s="1116" t="s">
        <v>473</v>
      </c>
    </row>
    <row r="8" spans="1:20" ht="15" customHeight="1">
      <c r="A8" s="1124"/>
      <c r="B8" s="1124"/>
      <c r="C8" s="1124"/>
      <c r="D8" s="1118" t="s">
        <v>601</v>
      </c>
      <c r="E8" s="1119"/>
      <c r="F8" s="1119"/>
      <c r="G8" s="1118" t="s">
        <v>602</v>
      </c>
      <c r="H8" s="1119"/>
      <c r="I8" s="1119"/>
      <c r="J8" s="1118" t="s">
        <v>601</v>
      </c>
      <c r="K8" s="1119"/>
      <c r="L8" s="1119"/>
      <c r="M8" s="1118" t="s">
        <v>601</v>
      </c>
      <c r="N8" s="1119"/>
      <c r="O8" s="1119"/>
      <c r="P8" s="1118" t="s">
        <v>601</v>
      </c>
      <c r="Q8" s="1119"/>
      <c r="R8" s="1119"/>
      <c r="S8" s="1117"/>
    </row>
    <row r="9" spans="1:20">
      <c r="A9" s="1124" t="s">
        <v>600</v>
      </c>
      <c r="B9" s="1124"/>
      <c r="C9" s="1124"/>
      <c r="D9" s="666" t="s">
        <v>114</v>
      </c>
      <c r="E9" s="666" t="s">
        <v>115</v>
      </c>
      <c r="F9" s="666" t="s">
        <v>116</v>
      </c>
      <c r="G9" s="666" t="s">
        <v>114</v>
      </c>
      <c r="H9" s="666" t="s">
        <v>115</v>
      </c>
      <c r="I9" s="666" t="s">
        <v>116</v>
      </c>
      <c r="J9" s="666" t="s">
        <v>114</v>
      </c>
      <c r="K9" s="666" t="s">
        <v>115</v>
      </c>
      <c r="L9" s="666" t="s">
        <v>116</v>
      </c>
      <c r="M9" s="666" t="s">
        <v>114</v>
      </c>
      <c r="N9" s="666" t="s">
        <v>115</v>
      </c>
      <c r="O9" s="666" t="s">
        <v>116</v>
      </c>
      <c r="P9" s="666" t="s">
        <v>114</v>
      </c>
      <c r="Q9" s="666" t="s">
        <v>115</v>
      </c>
      <c r="R9" s="666" t="s">
        <v>116</v>
      </c>
      <c r="S9" s="1117"/>
    </row>
    <row r="10" spans="1:20" s="331" customFormat="1" ht="22.5" customHeight="1">
      <c r="A10" s="1125" t="s">
        <v>604</v>
      </c>
      <c r="B10" s="1125"/>
      <c r="C10" s="1125"/>
      <c r="D10" s="668">
        <v>50964</v>
      </c>
      <c r="E10" s="668">
        <v>629034</v>
      </c>
      <c r="F10" s="668">
        <v>31225</v>
      </c>
      <c r="G10" s="668">
        <v>53316</v>
      </c>
      <c r="H10" s="668">
        <v>325708</v>
      </c>
      <c r="I10" s="668">
        <v>11125</v>
      </c>
      <c r="J10" s="668">
        <v>90424</v>
      </c>
      <c r="K10" s="668">
        <v>355279</v>
      </c>
      <c r="L10" s="668">
        <v>15338</v>
      </c>
      <c r="M10" s="668">
        <v>49061</v>
      </c>
      <c r="N10" s="668">
        <v>548306</v>
      </c>
      <c r="O10" s="668">
        <v>27733</v>
      </c>
      <c r="P10" s="668">
        <v>243765</v>
      </c>
      <c r="Q10" s="668">
        <v>1858327</v>
      </c>
      <c r="R10" s="668">
        <v>85421</v>
      </c>
      <c r="S10" s="668">
        <v>2187513</v>
      </c>
    </row>
    <row r="11" spans="1:20" ht="21.75" customHeight="1">
      <c r="A11" s="1126" t="s">
        <v>605</v>
      </c>
      <c r="B11" s="1126"/>
      <c r="C11" s="1126"/>
      <c r="D11" s="667">
        <v>2.329769011658445E-2</v>
      </c>
      <c r="E11" s="667">
        <v>0.28755669109166437</v>
      </c>
      <c r="F11" s="667">
        <v>1.4274200884749028E-2</v>
      </c>
      <c r="G11" s="667">
        <v>2.4372883726862422E-2</v>
      </c>
      <c r="H11" s="667">
        <v>0.14889420085732061</v>
      </c>
      <c r="I11" s="667">
        <v>5.0856840622204302E-3</v>
      </c>
      <c r="J11" s="667">
        <v>4.1336440057727658E-2</v>
      </c>
      <c r="K11" s="667">
        <v>0.16241229194980783</v>
      </c>
      <c r="L11" s="667">
        <v>7.0116154738280416E-3</v>
      </c>
      <c r="M11" s="667">
        <v>2.242775242935699E-2</v>
      </c>
      <c r="N11" s="667">
        <v>0.25065268183549083</v>
      </c>
      <c r="O11" s="667">
        <v>1.2677867514387342E-2</v>
      </c>
      <c r="P11" s="667">
        <v>0.11143476633053152</v>
      </c>
      <c r="Q11" s="667">
        <v>0.84951586573428362</v>
      </c>
      <c r="R11" s="667">
        <v>3.9049367935184841E-2</v>
      </c>
      <c r="S11" s="667">
        <v>1</v>
      </c>
    </row>
    <row r="12" spans="1:20" ht="22.5" customHeight="1">
      <c r="A12" s="1127" t="s">
        <v>606</v>
      </c>
      <c r="B12" s="1127"/>
      <c r="C12" s="1127"/>
      <c r="D12" s="332">
        <v>19</v>
      </c>
      <c r="E12" s="332">
        <v>9</v>
      </c>
      <c r="F12" s="332">
        <v>1</v>
      </c>
      <c r="G12" s="332">
        <v>29</v>
      </c>
      <c r="H12" s="332">
        <v>15</v>
      </c>
      <c r="I12" s="332">
        <v>1</v>
      </c>
      <c r="J12" s="332">
        <v>24</v>
      </c>
      <c r="K12" s="332">
        <v>21</v>
      </c>
      <c r="L12" s="332">
        <v>3</v>
      </c>
      <c r="M12" s="332">
        <v>10</v>
      </c>
      <c r="N12" s="332">
        <v>15</v>
      </c>
      <c r="O12" s="332">
        <v>4</v>
      </c>
      <c r="P12" s="332">
        <v>82</v>
      </c>
      <c r="Q12" s="332">
        <v>60</v>
      </c>
      <c r="R12" s="332">
        <v>9</v>
      </c>
      <c r="S12" s="332">
        <v>151</v>
      </c>
    </row>
    <row r="13" spans="1:20" ht="22.5" customHeight="1">
      <c r="A13" s="1127" t="s">
        <v>607</v>
      </c>
      <c r="B13" s="1127"/>
      <c r="C13" s="1127"/>
      <c r="D13" s="332">
        <v>0</v>
      </c>
      <c r="E13" s="332">
        <v>0</v>
      </c>
      <c r="F13" s="332">
        <v>0</v>
      </c>
      <c r="G13" s="332">
        <v>0</v>
      </c>
      <c r="H13" s="332">
        <v>0</v>
      </c>
      <c r="I13" s="332">
        <v>0</v>
      </c>
      <c r="J13" s="332">
        <v>0</v>
      </c>
      <c r="K13" s="332">
        <v>0</v>
      </c>
      <c r="L13" s="332">
        <v>0</v>
      </c>
      <c r="M13" s="332">
        <v>0</v>
      </c>
      <c r="N13" s="332">
        <v>1</v>
      </c>
      <c r="O13" s="332">
        <v>0</v>
      </c>
      <c r="P13" s="332">
        <v>0</v>
      </c>
      <c r="Q13" s="332">
        <v>1</v>
      </c>
      <c r="R13" s="332">
        <v>0</v>
      </c>
      <c r="S13" s="332">
        <v>1</v>
      </c>
    </row>
    <row r="14" spans="1:20" ht="22.5" customHeight="1">
      <c r="A14" s="1127" t="s">
        <v>608</v>
      </c>
      <c r="B14" s="1127"/>
      <c r="C14" s="1127"/>
      <c r="D14" s="332">
        <v>1837</v>
      </c>
      <c r="E14" s="332">
        <v>0</v>
      </c>
      <c r="F14" s="332">
        <v>0</v>
      </c>
      <c r="G14" s="332">
        <v>918</v>
      </c>
      <c r="H14" s="332">
        <v>0</v>
      </c>
      <c r="I14" s="332">
        <v>0</v>
      </c>
      <c r="J14" s="332">
        <v>918</v>
      </c>
      <c r="K14" s="332">
        <v>0</v>
      </c>
      <c r="L14" s="332">
        <v>0</v>
      </c>
      <c r="M14" s="332">
        <v>918</v>
      </c>
      <c r="N14" s="332">
        <v>0</v>
      </c>
      <c r="O14" s="332">
        <v>0</v>
      </c>
      <c r="P14" s="332">
        <v>4591</v>
      </c>
      <c r="Q14" s="332">
        <v>0</v>
      </c>
      <c r="R14" s="332">
        <v>0</v>
      </c>
      <c r="S14" s="332">
        <v>4591</v>
      </c>
      <c r="T14" s="76"/>
    </row>
    <row r="15" spans="1:20" ht="21.75" customHeight="1">
      <c r="A15" s="1126" t="s">
        <v>609</v>
      </c>
      <c r="B15" s="1126"/>
      <c r="C15" s="1126"/>
      <c r="D15" s="671">
        <v>1856</v>
      </c>
      <c r="E15" s="671">
        <v>9</v>
      </c>
      <c r="F15" s="671">
        <v>1</v>
      </c>
      <c r="G15" s="671">
        <v>947</v>
      </c>
      <c r="H15" s="671">
        <v>15</v>
      </c>
      <c r="I15" s="671">
        <v>1</v>
      </c>
      <c r="J15" s="671">
        <v>942</v>
      </c>
      <c r="K15" s="671">
        <v>21</v>
      </c>
      <c r="L15" s="671">
        <v>3</v>
      </c>
      <c r="M15" s="671">
        <v>928</v>
      </c>
      <c r="N15" s="671">
        <v>16</v>
      </c>
      <c r="O15" s="671">
        <v>4</v>
      </c>
      <c r="P15" s="671">
        <v>4673</v>
      </c>
      <c r="Q15" s="671">
        <v>61</v>
      </c>
      <c r="R15" s="671">
        <v>9</v>
      </c>
      <c r="S15" s="671">
        <v>4743</v>
      </c>
    </row>
    <row r="16" spans="1:20" ht="22.5" customHeight="1">
      <c r="A16" s="1128" t="s">
        <v>610</v>
      </c>
      <c r="B16" s="1128"/>
      <c r="C16" s="1128"/>
      <c r="D16" s="172">
        <v>2</v>
      </c>
      <c r="E16" s="172">
        <v>676</v>
      </c>
      <c r="F16" s="172">
        <v>1</v>
      </c>
      <c r="G16" s="172">
        <v>2</v>
      </c>
      <c r="H16" s="172">
        <v>263</v>
      </c>
      <c r="I16" s="172">
        <v>1</v>
      </c>
      <c r="J16" s="172">
        <v>2</v>
      </c>
      <c r="K16" s="172">
        <v>385</v>
      </c>
      <c r="L16" s="172">
        <v>0</v>
      </c>
      <c r="M16" s="172">
        <v>3</v>
      </c>
      <c r="N16" s="172">
        <v>481</v>
      </c>
      <c r="O16" s="172">
        <v>0</v>
      </c>
      <c r="P16" s="172">
        <v>9</v>
      </c>
      <c r="Q16" s="172">
        <v>1805</v>
      </c>
      <c r="R16" s="172">
        <v>2</v>
      </c>
      <c r="S16" s="172">
        <v>1816</v>
      </c>
    </row>
    <row r="17" spans="1:20" ht="22.5" customHeight="1">
      <c r="A17" s="1128" t="s">
        <v>611</v>
      </c>
      <c r="B17" s="1128"/>
      <c r="C17" s="1128"/>
      <c r="D17" s="173">
        <v>17</v>
      </c>
      <c r="E17" s="172">
        <v>2</v>
      </c>
      <c r="F17" s="172">
        <v>660</v>
      </c>
      <c r="G17" s="172">
        <v>16</v>
      </c>
      <c r="H17" s="172">
        <v>2</v>
      </c>
      <c r="I17" s="172">
        <v>248</v>
      </c>
      <c r="J17" s="172">
        <v>13</v>
      </c>
      <c r="K17" s="172">
        <v>2</v>
      </c>
      <c r="L17" s="172">
        <v>372</v>
      </c>
      <c r="M17" s="172">
        <v>12</v>
      </c>
      <c r="N17" s="172">
        <v>3</v>
      </c>
      <c r="O17" s="172">
        <v>469</v>
      </c>
      <c r="P17" s="172">
        <v>58</v>
      </c>
      <c r="Q17" s="172">
        <v>9</v>
      </c>
      <c r="R17" s="172">
        <v>1749</v>
      </c>
      <c r="S17" s="172">
        <v>1816</v>
      </c>
    </row>
    <row r="18" spans="1:20" ht="22.5" customHeight="1">
      <c r="A18" s="1130" t="s">
        <v>612</v>
      </c>
      <c r="B18" s="1130"/>
      <c r="C18" s="1130"/>
      <c r="D18" s="172">
        <v>3</v>
      </c>
      <c r="E18" s="172">
        <v>15</v>
      </c>
      <c r="F18" s="172">
        <v>0</v>
      </c>
      <c r="G18" s="172">
        <v>2</v>
      </c>
      <c r="H18" s="172">
        <v>3</v>
      </c>
      <c r="I18" s="172">
        <v>1</v>
      </c>
      <c r="J18" s="172">
        <v>3</v>
      </c>
      <c r="K18" s="172">
        <v>10</v>
      </c>
      <c r="L18" s="172">
        <v>0</v>
      </c>
      <c r="M18" s="172">
        <v>7</v>
      </c>
      <c r="N18" s="172">
        <v>14</v>
      </c>
      <c r="O18" s="172">
        <v>1</v>
      </c>
      <c r="P18" s="172">
        <v>15</v>
      </c>
      <c r="Q18" s="172">
        <v>42</v>
      </c>
      <c r="R18" s="172">
        <v>2</v>
      </c>
      <c r="S18" s="172">
        <v>59</v>
      </c>
    </row>
    <row r="19" spans="1:20" ht="22.5" customHeight="1">
      <c r="A19" s="1129" t="s">
        <v>613</v>
      </c>
      <c r="B19" s="1129"/>
      <c r="C19" s="1129"/>
      <c r="D19" s="172">
        <v>3</v>
      </c>
      <c r="E19" s="172">
        <v>4</v>
      </c>
      <c r="F19" s="172">
        <v>2</v>
      </c>
      <c r="G19" s="172">
        <v>4</v>
      </c>
      <c r="H19" s="172">
        <v>26</v>
      </c>
      <c r="I19" s="172">
        <v>0</v>
      </c>
      <c r="J19" s="172">
        <v>7</v>
      </c>
      <c r="K19" s="172">
        <v>7</v>
      </c>
      <c r="L19" s="172">
        <v>0</v>
      </c>
      <c r="M19" s="172">
        <v>1</v>
      </c>
      <c r="N19" s="172">
        <v>5</v>
      </c>
      <c r="O19" s="172">
        <v>0</v>
      </c>
      <c r="P19" s="172">
        <v>15</v>
      </c>
      <c r="Q19" s="172">
        <v>42</v>
      </c>
      <c r="R19" s="172">
        <v>2</v>
      </c>
      <c r="S19" s="172">
        <v>59</v>
      </c>
    </row>
    <row r="20" spans="1:20" ht="22.5" customHeight="1">
      <c r="A20" s="1126" t="s">
        <v>614</v>
      </c>
      <c r="B20" s="1126"/>
      <c r="C20" s="1126"/>
      <c r="D20" s="671">
        <v>15</v>
      </c>
      <c r="E20" s="671">
        <v>-685</v>
      </c>
      <c r="F20" s="671">
        <v>661</v>
      </c>
      <c r="G20" s="671">
        <v>16</v>
      </c>
      <c r="H20" s="671">
        <v>-238</v>
      </c>
      <c r="I20" s="671">
        <v>246</v>
      </c>
      <c r="J20" s="671">
        <v>15</v>
      </c>
      <c r="K20" s="671">
        <v>-386</v>
      </c>
      <c r="L20" s="671">
        <v>372</v>
      </c>
      <c r="M20" s="671">
        <v>3</v>
      </c>
      <c r="N20" s="671">
        <v>-487</v>
      </c>
      <c r="O20" s="671">
        <v>468</v>
      </c>
      <c r="P20" s="671">
        <v>49</v>
      </c>
      <c r="Q20" s="671">
        <v>-1796</v>
      </c>
      <c r="R20" s="671">
        <v>1747</v>
      </c>
      <c r="S20" s="671">
        <v>0</v>
      </c>
    </row>
    <row r="21" spans="1:20" ht="22.5" customHeight="1">
      <c r="A21" s="1126" t="s">
        <v>615</v>
      </c>
      <c r="B21" s="1126"/>
      <c r="C21" s="1126"/>
      <c r="D21" s="671">
        <v>3</v>
      </c>
      <c r="E21" s="671">
        <v>132</v>
      </c>
      <c r="F21" s="671">
        <v>137</v>
      </c>
      <c r="G21" s="671">
        <v>1</v>
      </c>
      <c r="H21" s="671">
        <v>51</v>
      </c>
      <c r="I21" s="671">
        <v>53</v>
      </c>
      <c r="J21" s="671">
        <v>4</v>
      </c>
      <c r="K21" s="671">
        <v>70</v>
      </c>
      <c r="L21" s="671">
        <v>60</v>
      </c>
      <c r="M21" s="671">
        <v>1</v>
      </c>
      <c r="N21" s="671">
        <v>115</v>
      </c>
      <c r="O21" s="671">
        <v>121</v>
      </c>
      <c r="P21" s="671">
        <v>9</v>
      </c>
      <c r="Q21" s="671">
        <v>368</v>
      </c>
      <c r="R21" s="671">
        <v>371</v>
      </c>
      <c r="S21" s="671">
        <v>748</v>
      </c>
    </row>
    <row r="22" spans="1:20" ht="21.75" customHeight="1">
      <c r="A22" s="1125" t="s">
        <v>616</v>
      </c>
      <c r="B22" s="1125"/>
      <c r="C22" s="1125"/>
      <c r="D22" s="669">
        <v>52832</v>
      </c>
      <c r="E22" s="669">
        <v>628226</v>
      </c>
      <c r="F22" s="669">
        <v>31750</v>
      </c>
      <c r="G22" s="669">
        <v>54278</v>
      </c>
      <c r="H22" s="669">
        <v>325434</v>
      </c>
      <c r="I22" s="669">
        <v>11319</v>
      </c>
      <c r="J22" s="670">
        <v>91377</v>
      </c>
      <c r="K22" s="669">
        <v>354844</v>
      </c>
      <c r="L22" s="669">
        <v>15653</v>
      </c>
      <c r="M22" s="669">
        <v>49991</v>
      </c>
      <c r="N22" s="669">
        <v>547720</v>
      </c>
      <c r="O22" s="669">
        <v>28084</v>
      </c>
      <c r="P22" s="669">
        <v>248478</v>
      </c>
      <c r="Q22" s="669">
        <v>1856224</v>
      </c>
      <c r="R22" s="669">
        <v>86806</v>
      </c>
      <c r="S22" s="669">
        <v>2191508</v>
      </c>
    </row>
    <row r="23" spans="1:20" s="261" customFormat="1" ht="22.5" customHeight="1">
      <c r="A23" s="1129" t="s">
        <v>637</v>
      </c>
      <c r="B23" s="1129"/>
      <c r="C23" s="1129"/>
      <c r="D23" s="335">
        <v>1868</v>
      </c>
      <c r="E23" s="335">
        <v>-808</v>
      </c>
      <c r="F23" s="335">
        <v>525</v>
      </c>
      <c r="G23" s="335">
        <v>962</v>
      </c>
      <c r="H23" s="335">
        <v>-274</v>
      </c>
      <c r="I23" s="335">
        <v>194</v>
      </c>
      <c r="J23" s="335">
        <v>953</v>
      </c>
      <c r="K23" s="335">
        <v>-435</v>
      </c>
      <c r="L23" s="335">
        <v>315</v>
      </c>
      <c r="M23" s="335">
        <v>930</v>
      </c>
      <c r="N23" s="335">
        <v>-586</v>
      </c>
      <c r="O23" s="335">
        <v>351</v>
      </c>
      <c r="P23" s="335">
        <v>4713</v>
      </c>
      <c r="Q23" s="335">
        <v>-2103</v>
      </c>
      <c r="R23" s="335">
        <v>1385</v>
      </c>
      <c r="S23" s="335">
        <v>3995</v>
      </c>
      <c r="T23" s="289"/>
    </row>
    <row r="24" spans="1:20" ht="22.5" customHeight="1">
      <c r="A24" s="1126" t="s">
        <v>617</v>
      </c>
      <c r="B24" s="1126"/>
      <c r="C24" s="1126"/>
      <c r="D24" s="667">
        <v>3.6653323914920335E-2</v>
      </c>
      <c r="E24" s="667">
        <v>-1.2845092634102449E-3</v>
      </c>
      <c r="F24" s="667">
        <v>1.6813450760608487E-2</v>
      </c>
      <c r="G24" s="667">
        <v>1.8043364093330332E-2</v>
      </c>
      <c r="H24" s="667">
        <v>-8.4124430471465238E-4</v>
      </c>
      <c r="I24" s="667">
        <v>1.7438202247191011E-2</v>
      </c>
      <c r="J24" s="667">
        <v>1.0539237370609572E-2</v>
      </c>
      <c r="K24" s="667">
        <v>-1.2243898457268794E-3</v>
      </c>
      <c r="L24" s="667">
        <v>2.053722780023471E-2</v>
      </c>
      <c r="M24" s="667">
        <v>1.8955993559038747E-2</v>
      </c>
      <c r="N24" s="667">
        <v>-1.0687462840092941E-3</v>
      </c>
      <c r="O24" s="667">
        <v>1.2656402120217791E-2</v>
      </c>
      <c r="P24" s="667">
        <v>1.9334194818780383E-2</v>
      </c>
      <c r="Q24" s="667">
        <v>-1.1316630496139807E-3</v>
      </c>
      <c r="R24" s="667">
        <v>1.6213811591997283E-2</v>
      </c>
      <c r="S24" s="667">
        <v>1.8262748609951117E-3</v>
      </c>
    </row>
    <row r="25" spans="1:20" ht="21.75" customHeight="1">
      <c r="A25" s="1126" t="s">
        <v>605</v>
      </c>
      <c r="B25" s="1126"/>
      <c r="C25" s="1126"/>
      <c r="D25" s="667">
        <v>2.4107600793608783E-2</v>
      </c>
      <c r="E25" s="667">
        <v>0.28666379497587963</v>
      </c>
      <c r="F25" s="667">
        <v>1.448774086154374E-2</v>
      </c>
      <c r="G25" s="667">
        <v>2.476742042465736E-2</v>
      </c>
      <c r="H25" s="667">
        <v>0.14849774675702759</v>
      </c>
      <c r="I25" s="667">
        <v>5.1649366554901918E-3</v>
      </c>
      <c r="J25" s="667">
        <v>4.1695946352922279E-2</v>
      </c>
      <c r="K25" s="667">
        <v>0.16191772970940557</v>
      </c>
      <c r="L25" s="667">
        <v>7.1425703214407612E-3</v>
      </c>
      <c r="M25" s="667">
        <v>2.2811233178249863E-2</v>
      </c>
      <c r="N25" s="667">
        <v>0.24992835983259015</v>
      </c>
      <c r="O25" s="667">
        <v>1.2814920137184075E-2</v>
      </c>
      <c r="P25" s="667">
        <v>0.11338220074943829</v>
      </c>
      <c r="Q25" s="667">
        <v>0.84700763127490297</v>
      </c>
      <c r="R25" s="667">
        <v>3.9610167975658771E-2</v>
      </c>
      <c r="S25" s="667">
        <v>1</v>
      </c>
    </row>
    <row r="26" spans="1:20">
      <c r="A26" s="1073" t="s">
        <v>618</v>
      </c>
      <c r="B26" s="1073"/>
      <c r="C26" s="1073"/>
      <c r="D26" s="197"/>
      <c r="E26" s="197"/>
    </row>
    <row r="27" spans="1:20" ht="12.75" customHeight="1">
      <c r="A27" s="171" t="s">
        <v>619</v>
      </c>
      <c r="B27" s="171"/>
      <c r="C27" s="171"/>
      <c r="D27" s="169"/>
      <c r="E27" s="169"/>
      <c r="F27" s="169"/>
      <c r="G27" s="169"/>
      <c r="H27" s="170"/>
    </row>
    <row r="28" spans="1:20" ht="12.75" customHeight="1">
      <c r="A28" s="166" t="s">
        <v>620</v>
      </c>
      <c r="B28" s="166"/>
      <c r="C28" s="166"/>
      <c r="D28" s="168"/>
      <c r="E28" s="168"/>
      <c r="F28" s="168"/>
      <c r="G28" s="168"/>
      <c r="H28" s="168"/>
    </row>
    <row r="29" spans="1:20" ht="12.75" customHeight="1">
      <c r="A29" s="167"/>
      <c r="B29" s="167"/>
      <c r="C29" s="167"/>
      <c r="D29" s="166"/>
      <c r="E29" s="166"/>
      <c r="F29" s="166"/>
      <c r="G29" s="166"/>
      <c r="H29" s="166"/>
    </row>
    <row r="30" spans="1:20" ht="12.75" customHeight="1">
      <c r="B30" s="612"/>
      <c r="C30" s="612"/>
    </row>
    <row r="31" spans="1:20" ht="12.75" customHeight="1">
      <c r="A31" s="149" t="s">
        <v>639</v>
      </c>
      <c r="B31" s="197"/>
      <c r="C31" s="197"/>
      <c r="D31" s="197"/>
      <c r="E31" s="197"/>
      <c r="F31" s="197"/>
      <c r="S31" s="137" t="str">
        <f>Naslovnica!A20</f>
        <v>Ožujak 2023.</v>
      </c>
    </row>
    <row r="32" spans="1:20">
      <c r="A32" s="557" t="s">
        <v>921</v>
      </c>
      <c r="B32" s="197"/>
      <c r="C32" s="197"/>
      <c r="D32" s="197"/>
      <c r="E32" s="197"/>
      <c r="F32" s="197"/>
      <c r="S32" s="529" t="str">
        <f>Naslovnica!A24</f>
        <v>March 2023</v>
      </c>
    </row>
    <row r="33" spans="1:19">
      <c r="B33"/>
      <c r="C33"/>
    </row>
    <row r="34" spans="1:19" ht="32.25" customHeight="1">
      <c r="A34" s="672"/>
      <c r="B34" s="1124" t="s">
        <v>588</v>
      </c>
      <c r="C34" s="1124"/>
      <c r="D34" s="1124"/>
      <c r="E34" s="1123" t="s">
        <v>589</v>
      </c>
      <c r="F34" s="1123"/>
      <c r="G34" s="1123"/>
      <c r="H34" s="1123" t="s">
        <v>590</v>
      </c>
      <c r="I34" s="1123"/>
      <c r="J34" s="1123"/>
      <c r="K34" s="1122" t="s">
        <v>591</v>
      </c>
      <c r="L34" s="1122"/>
      <c r="M34" s="1122"/>
      <c r="N34" s="1122" t="s">
        <v>592</v>
      </c>
      <c r="O34" s="1122"/>
      <c r="P34" s="1122"/>
      <c r="Q34" s="1123" t="s">
        <v>593</v>
      </c>
      <c r="R34" s="1123"/>
      <c r="S34" s="1123"/>
    </row>
    <row r="35" spans="1:19" ht="21">
      <c r="A35" s="672" t="s">
        <v>537</v>
      </c>
      <c r="B35" s="1124" t="s">
        <v>594</v>
      </c>
      <c r="C35" s="1124"/>
      <c r="D35" s="1124"/>
      <c r="E35" s="1124" t="s">
        <v>595</v>
      </c>
      <c r="F35" s="1124"/>
      <c r="G35" s="1124"/>
      <c r="H35" s="1124" t="s">
        <v>595</v>
      </c>
      <c r="I35" s="1124"/>
      <c r="J35" s="1124"/>
      <c r="K35" s="1124" t="s">
        <v>596</v>
      </c>
      <c r="L35" s="1124"/>
      <c r="M35" s="1124"/>
      <c r="N35" s="1124" t="s">
        <v>596</v>
      </c>
      <c r="O35" s="1124"/>
      <c r="P35" s="1124"/>
      <c r="Q35" s="1124" t="s">
        <v>596</v>
      </c>
      <c r="R35" s="1124"/>
      <c r="S35" s="1124"/>
    </row>
    <row r="36" spans="1:19">
      <c r="A36" s="672"/>
      <c r="B36" s="673" t="s">
        <v>114</v>
      </c>
      <c r="C36" s="673" t="s">
        <v>115</v>
      </c>
      <c r="D36" s="673" t="s">
        <v>116</v>
      </c>
      <c r="E36" s="673" t="s">
        <v>114</v>
      </c>
      <c r="F36" s="673" t="s">
        <v>115</v>
      </c>
      <c r="G36" s="673" t="s">
        <v>116</v>
      </c>
      <c r="H36" s="673" t="s">
        <v>114</v>
      </c>
      <c r="I36" s="673" t="s">
        <v>115</v>
      </c>
      <c r="J36" s="673" t="s">
        <v>116</v>
      </c>
      <c r="K36" s="673" t="s">
        <v>114</v>
      </c>
      <c r="L36" s="673" t="s">
        <v>115</v>
      </c>
      <c r="M36" s="673" t="s">
        <v>116</v>
      </c>
      <c r="N36" s="673" t="s">
        <v>114</v>
      </c>
      <c r="O36" s="673" t="s">
        <v>115</v>
      </c>
      <c r="P36" s="673" t="s">
        <v>116</v>
      </c>
      <c r="Q36" s="665" t="s">
        <v>114</v>
      </c>
      <c r="R36" s="665" t="s">
        <v>115</v>
      </c>
      <c r="S36" s="665" t="s">
        <v>116</v>
      </c>
    </row>
    <row r="37" spans="1:19">
      <c r="A37" s="176" t="s">
        <v>6</v>
      </c>
      <c r="B37" s="183">
        <v>4845</v>
      </c>
      <c r="C37" s="183">
        <v>123</v>
      </c>
      <c r="D37" s="183">
        <v>5</v>
      </c>
      <c r="E37" s="183">
        <v>2921</v>
      </c>
      <c r="F37" s="183">
        <v>45</v>
      </c>
      <c r="G37" s="183">
        <v>7</v>
      </c>
      <c r="H37" s="183">
        <v>7766</v>
      </c>
      <c r="I37" s="183">
        <v>168</v>
      </c>
      <c r="J37" s="183">
        <v>12</v>
      </c>
      <c r="K37" s="183">
        <v>-322</v>
      </c>
      <c r="L37" s="183">
        <v>-20</v>
      </c>
      <c r="M37" s="183">
        <v>-1</v>
      </c>
      <c r="N37" s="183">
        <v>-274</v>
      </c>
      <c r="O37" s="183">
        <v>-8</v>
      </c>
      <c r="P37" s="183">
        <v>0</v>
      </c>
      <c r="Q37" s="184">
        <v>-7.1274814637646511E-2</v>
      </c>
      <c r="R37" s="184">
        <v>-0.1428571428571429</v>
      </c>
      <c r="S37" s="184">
        <v>-7.6923076923076872E-2</v>
      </c>
    </row>
    <row r="38" spans="1:19">
      <c r="A38" s="77" t="s">
        <v>7</v>
      </c>
      <c r="B38" s="183">
        <v>65907</v>
      </c>
      <c r="C38" s="183">
        <v>42117</v>
      </c>
      <c r="D38" s="183">
        <v>159</v>
      </c>
      <c r="E38" s="183">
        <v>47573</v>
      </c>
      <c r="F38" s="183">
        <v>31753</v>
      </c>
      <c r="G38" s="183">
        <v>94</v>
      </c>
      <c r="H38" s="183">
        <v>113480</v>
      </c>
      <c r="I38" s="183">
        <v>73870</v>
      </c>
      <c r="J38" s="183">
        <v>253</v>
      </c>
      <c r="K38" s="183">
        <v>1090</v>
      </c>
      <c r="L38" s="183">
        <v>-1522</v>
      </c>
      <c r="M38" s="183">
        <v>-3</v>
      </c>
      <c r="N38" s="183">
        <v>412</v>
      </c>
      <c r="O38" s="183">
        <v>-1240</v>
      </c>
      <c r="P38" s="183">
        <v>-1</v>
      </c>
      <c r="Q38" s="184">
        <v>1.3413349050706458E-2</v>
      </c>
      <c r="R38" s="184">
        <v>-3.6042384382503401E-2</v>
      </c>
      <c r="S38" s="184">
        <v>-1.5564202334630295E-2</v>
      </c>
    </row>
    <row r="39" spans="1:19">
      <c r="A39" s="77" t="s">
        <v>8</v>
      </c>
      <c r="B39" s="183">
        <v>37497</v>
      </c>
      <c r="C39" s="183">
        <v>111692</v>
      </c>
      <c r="D39" s="183">
        <v>197</v>
      </c>
      <c r="E39" s="183">
        <v>27973</v>
      </c>
      <c r="F39" s="183">
        <v>92360</v>
      </c>
      <c r="G39" s="183">
        <v>187</v>
      </c>
      <c r="H39" s="183">
        <v>65470</v>
      </c>
      <c r="I39" s="183">
        <v>204052</v>
      </c>
      <c r="J39" s="183">
        <v>384</v>
      </c>
      <c r="K39" s="183">
        <v>1044</v>
      </c>
      <c r="L39" s="183">
        <v>-642</v>
      </c>
      <c r="M39" s="183">
        <v>7</v>
      </c>
      <c r="N39" s="183">
        <v>782</v>
      </c>
      <c r="O39" s="183">
        <v>-683</v>
      </c>
      <c r="P39" s="183">
        <v>1</v>
      </c>
      <c r="Q39" s="184">
        <v>2.8690842813148043E-2</v>
      </c>
      <c r="R39" s="184">
        <v>-6.4515500762013511E-3</v>
      </c>
      <c r="S39" s="184">
        <v>2.1276595744680771E-2</v>
      </c>
    </row>
    <row r="40" spans="1:19">
      <c r="A40" s="77" t="s">
        <v>9</v>
      </c>
      <c r="B40" s="183">
        <v>21160</v>
      </c>
      <c r="C40" s="183">
        <v>134140</v>
      </c>
      <c r="D40" s="183">
        <v>103</v>
      </c>
      <c r="E40" s="183">
        <v>7461</v>
      </c>
      <c r="F40" s="183">
        <v>122332</v>
      </c>
      <c r="G40" s="183">
        <v>119</v>
      </c>
      <c r="H40" s="183">
        <v>28621</v>
      </c>
      <c r="I40" s="183">
        <v>256472</v>
      </c>
      <c r="J40" s="183">
        <v>222</v>
      </c>
      <c r="K40" s="183">
        <v>705</v>
      </c>
      <c r="L40" s="183">
        <v>-313</v>
      </c>
      <c r="M40" s="183">
        <v>1</v>
      </c>
      <c r="N40" s="183">
        <v>244</v>
      </c>
      <c r="O40" s="183">
        <v>-383</v>
      </c>
      <c r="P40" s="183">
        <v>5</v>
      </c>
      <c r="Q40" s="184">
        <v>3.4294593813240848E-2</v>
      </c>
      <c r="R40" s="184">
        <v>-2.7064020406893929E-3</v>
      </c>
      <c r="S40" s="184">
        <v>2.7777777777777679E-2</v>
      </c>
    </row>
    <row r="41" spans="1:19">
      <c r="A41" s="77" t="s">
        <v>10</v>
      </c>
      <c r="B41" s="183">
        <v>17766</v>
      </c>
      <c r="C41" s="183">
        <v>153512</v>
      </c>
      <c r="D41" s="183">
        <v>87</v>
      </c>
      <c r="E41" s="183">
        <v>4873</v>
      </c>
      <c r="F41" s="183">
        <v>141249</v>
      </c>
      <c r="G41" s="183">
        <v>62</v>
      </c>
      <c r="H41" s="183">
        <v>22639</v>
      </c>
      <c r="I41" s="183">
        <v>294761</v>
      </c>
      <c r="J41" s="183">
        <v>149</v>
      </c>
      <c r="K41" s="183">
        <v>559</v>
      </c>
      <c r="L41" s="183">
        <v>-267</v>
      </c>
      <c r="M41" s="183">
        <v>-3</v>
      </c>
      <c r="N41" s="183">
        <v>95</v>
      </c>
      <c r="O41" s="183">
        <v>-75</v>
      </c>
      <c r="P41" s="183">
        <v>-1</v>
      </c>
      <c r="Q41" s="184">
        <v>2.9747555151239391E-2</v>
      </c>
      <c r="R41" s="184">
        <v>-1.1589173949434484E-3</v>
      </c>
      <c r="S41" s="184">
        <v>-2.6143790849673221E-2</v>
      </c>
    </row>
    <row r="42" spans="1:19">
      <c r="A42" s="77" t="s">
        <v>11</v>
      </c>
      <c r="B42" s="183">
        <v>6340</v>
      </c>
      <c r="C42" s="183">
        <v>160866</v>
      </c>
      <c r="D42" s="183">
        <v>83</v>
      </c>
      <c r="E42" s="183">
        <v>1766</v>
      </c>
      <c r="F42" s="183">
        <v>148418</v>
      </c>
      <c r="G42" s="183">
        <v>81</v>
      </c>
      <c r="H42" s="183">
        <v>8106</v>
      </c>
      <c r="I42" s="183">
        <v>309284</v>
      </c>
      <c r="J42" s="183">
        <v>164</v>
      </c>
      <c r="K42" s="183">
        <v>286</v>
      </c>
      <c r="L42" s="183">
        <v>85</v>
      </c>
      <c r="M42" s="183">
        <v>2</v>
      </c>
      <c r="N42" s="183">
        <v>63</v>
      </c>
      <c r="O42" s="183">
        <v>-60</v>
      </c>
      <c r="P42" s="183">
        <v>-3</v>
      </c>
      <c r="Q42" s="184">
        <v>4.4991620471831917E-2</v>
      </c>
      <c r="R42" s="184">
        <v>8.0838391121940134E-5</v>
      </c>
      <c r="S42" s="184">
        <v>-6.0606060606060996E-3</v>
      </c>
    </row>
    <row r="43" spans="1:19">
      <c r="A43" s="77" t="s">
        <v>12</v>
      </c>
      <c r="B43" s="183">
        <v>884</v>
      </c>
      <c r="C43" s="183">
        <v>137576</v>
      </c>
      <c r="D43" s="183">
        <v>81</v>
      </c>
      <c r="E43" s="183">
        <v>537</v>
      </c>
      <c r="F43" s="183">
        <v>136448</v>
      </c>
      <c r="G43" s="183">
        <v>89</v>
      </c>
      <c r="H43" s="183">
        <v>1421</v>
      </c>
      <c r="I43" s="183">
        <v>274024</v>
      </c>
      <c r="J43" s="183">
        <v>170</v>
      </c>
      <c r="K43" s="183">
        <v>14</v>
      </c>
      <c r="L43" s="183">
        <v>363</v>
      </c>
      <c r="M43" s="183">
        <v>-1</v>
      </c>
      <c r="N43" s="183">
        <v>0</v>
      </c>
      <c r="O43" s="183">
        <v>231</v>
      </c>
      <c r="P43" s="183">
        <v>3</v>
      </c>
      <c r="Q43" s="184">
        <v>9.9502487562188602E-3</v>
      </c>
      <c r="R43" s="184">
        <v>2.1724024430385125E-3</v>
      </c>
      <c r="S43" s="184">
        <v>1.1904761904761862E-2</v>
      </c>
    </row>
    <row r="44" spans="1:19">
      <c r="A44" s="77" t="s">
        <v>13</v>
      </c>
      <c r="B44" s="183">
        <v>612</v>
      </c>
      <c r="C44" s="183">
        <v>113972</v>
      </c>
      <c r="D44" s="183">
        <v>109</v>
      </c>
      <c r="E44" s="183">
        <v>361</v>
      </c>
      <c r="F44" s="183">
        <v>121409</v>
      </c>
      <c r="G44" s="183">
        <v>97</v>
      </c>
      <c r="H44" s="183">
        <v>973</v>
      </c>
      <c r="I44" s="183">
        <v>235381</v>
      </c>
      <c r="J44" s="183">
        <v>206</v>
      </c>
      <c r="K44" s="183">
        <v>3</v>
      </c>
      <c r="L44" s="183">
        <v>393</v>
      </c>
      <c r="M44" s="183">
        <v>0</v>
      </c>
      <c r="N44" s="183">
        <v>10</v>
      </c>
      <c r="O44" s="183">
        <v>159</v>
      </c>
      <c r="P44" s="183">
        <v>-1</v>
      </c>
      <c r="Q44" s="184">
        <v>1.3541666666666563E-2</v>
      </c>
      <c r="R44" s="184">
        <v>2.3506466407470228E-3</v>
      </c>
      <c r="S44" s="184">
        <v>-4.8309178743961567E-3</v>
      </c>
    </row>
    <row r="45" spans="1:19">
      <c r="A45" s="77" t="s">
        <v>14</v>
      </c>
      <c r="B45" s="183">
        <v>0</v>
      </c>
      <c r="C45" s="183">
        <v>107076</v>
      </c>
      <c r="D45" s="183">
        <v>141</v>
      </c>
      <c r="E45" s="183">
        <v>2</v>
      </c>
      <c r="F45" s="183">
        <v>101062</v>
      </c>
      <c r="G45" s="183">
        <v>8828</v>
      </c>
      <c r="H45" s="183">
        <v>2</v>
      </c>
      <c r="I45" s="183">
        <v>208138</v>
      </c>
      <c r="J45" s="183">
        <v>8969</v>
      </c>
      <c r="K45" s="183">
        <v>0</v>
      </c>
      <c r="L45" s="183">
        <v>-19</v>
      </c>
      <c r="M45" s="183">
        <v>-4</v>
      </c>
      <c r="N45" s="183">
        <v>2</v>
      </c>
      <c r="O45" s="183">
        <v>1900</v>
      </c>
      <c r="P45" s="183">
        <v>-1497</v>
      </c>
      <c r="Q45" s="184" t="s">
        <v>1165</v>
      </c>
      <c r="R45" s="184">
        <v>9.1196904832320236E-3</v>
      </c>
      <c r="S45" s="184">
        <v>-0.14336198662846222</v>
      </c>
    </row>
    <row r="46" spans="1:19">
      <c r="A46" s="77" t="s">
        <v>15</v>
      </c>
      <c r="B46" s="183">
        <v>0</v>
      </c>
      <c r="C46" s="183">
        <v>64</v>
      </c>
      <c r="D46" s="183">
        <v>38710</v>
      </c>
      <c r="E46" s="183">
        <v>0</v>
      </c>
      <c r="F46" s="183">
        <v>6</v>
      </c>
      <c r="G46" s="183">
        <v>33085</v>
      </c>
      <c r="H46" s="183">
        <v>0</v>
      </c>
      <c r="I46" s="183">
        <v>70</v>
      </c>
      <c r="J46" s="183">
        <v>71795</v>
      </c>
      <c r="K46" s="183">
        <v>0</v>
      </c>
      <c r="L46" s="183">
        <v>-2</v>
      </c>
      <c r="M46" s="183">
        <v>1324</v>
      </c>
      <c r="N46" s="183">
        <v>0</v>
      </c>
      <c r="O46" s="183">
        <v>-1</v>
      </c>
      <c r="P46" s="183">
        <v>1254</v>
      </c>
      <c r="Q46" s="184" t="s">
        <v>1165</v>
      </c>
      <c r="R46" s="184">
        <v>-4.1095890410958957E-2</v>
      </c>
      <c r="S46" s="184">
        <v>3.7245185431324712E-2</v>
      </c>
    </row>
    <row r="47" spans="1:19">
      <c r="A47" s="77" t="s">
        <v>16</v>
      </c>
      <c r="B47" s="183">
        <v>0</v>
      </c>
      <c r="C47" s="183">
        <v>4</v>
      </c>
      <c r="D47" s="183">
        <v>2740</v>
      </c>
      <c r="E47" s="183">
        <v>0</v>
      </c>
      <c r="F47" s="183">
        <v>0</v>
      </c>
      <c r="G47" s="183">
        <v>1742</v>
      </c>
      <c r="H47" s="183">
        <v>0</v>
      </c>
      <c r="I47" s="183">
        <v>4</v>
      </c>
      <c r="J47" s="183">
        <v>4482</v>
      </c>
      <c r="K47" s="183">
        <v>0</v>
      </c>
      <c r="L47" s="183">
        <v>1</v>
      </c>
      <c r="M47" s="183">
        <v>186</v>
      </c>
      <c r="N47" s="183">
        <v>0</v>
      </c>
      <c r="O47" s="183">
        <v>0</v>
      </c>
      <c r="P47" s="183">
        <v>117</v>
      </c>
      <c r="Q47" s="184" t="s">
        <v>1165</v>
      </c>
      <c r="R47" s="184">
        <v>0.33333333333333326</v>
      </c>
      <c r="S47" s="184">
        <v>7.2505384063173084E-2</v>
      </c>
    </row>
    <row r="48" spans="1:19" ht="24">
      <c r="A48" s="675" t="s">
        <v>597</v>
      </c>
      <c r="B48" s="676">
        <v>155011</v>
      </c>
      <c r="C48" s="676">
        <v>961142</v>
      </c>
      <c r="D48" s="676">
        <v>42415</v>
      </c>
      <c r="E48" s="676">
        <v>93467</v>
      </c>
      <c r="F48" s="676">
        <v>895082</v>
      </c>
      <c r="G48" s="676">
        <v>44391</v>
      </c>
      <c r="H48" s="676">
        <v>248478</v>
      </c>
      <c r="I48" s="676">
        <v>1856224</v>
      </c>
      <c r="J48" s="676">
        <v>86806</v>
      </c>
      <c r="K48" s="676">
        <v>3379</v>
      </c>
      <c r="L48" s="676">
        <v>-1943</v>
      </c>
      <c r="M48" s="676">
        <v>1508</v>
      </c>
      <c r="N48" s="676">
        <v>1334</v>
      </c>
      <c r="O48" s="676">
        <v>-160</v>
      </c>
      <c r="P48" s="676">
        <v>-123</v>
      </c>
      <c r="Q48" s="677">
        <v>1.9334194818780404E-2</v>
      </c>
      <c r="R48" s="677">
        <v>-1.1316630496139846E-3</v>
      </c>
      <c r="S48" s="677">
        <v>1.6213811591997196E-2</v>
      </c>
    </row>
    <row r="49" spans="1:19" ht="24">
      <c r="A49" s="678" t="s">
        <v>598</v>
      </c>
      <c r="B49" s="1121">
        <v>1158568</v>
      </c>
      <c r="C49" s="1121"/>
      <c r="D49" s="1121"/>
      <c r="E49" s="1121">
        <v>1032940</v>
      </c>
      <c r="F49" s="1121"/>
      <c r="G49" s="1121"/>
      <c r="H49" s="1121">
        <v>2191508</v>
      </c>
      <c r="I49" s="1121"/>
      <c r="J49" s="1121"/>
      <c r="K49" s="1121">
        <v>2944</v>
      </c>
      <c r="L49" s="1121"/>
      <c r="M49" s="1121"/>
      <c r="N49" s="1121">
        <v>1051</v>
      </c>
      <c r="O49" s="1121"/>
      <c r="P49" s="1121"/>
      <c r="Q49" s="1120">
        <v>1.8262748609951807E-3</v>
      </c>
      <c r="R49" s="1120"/>
      <c r="S49" s="1120"/>
    </row>
    <row r="50" spans="1:19">
      <c r="A50" s="14" t="s">
        <v>599</v>
      </c>
      <c r="B50"/>
      <c r="C50"/>
    </row>
    <row r="52" spans="1:19">
      <c r="A52" s="612" t="s">
        <v>81</v>
      </c>
    </row>
    <row r="53" spans="1:19">
      <c r="A53" s="612"/>
      <c r="S53" s="13" t="s">
        <v>801</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693</v>
      </c>
    </row>
    <row r="2" spans="1:8" ht="12.75" customHeight="1">
      <c r="A2" s="521" t="s">
        <v>694</v>
      </c>
    </row>
    <row r="3" spans="1:8">
      <c r="D3" s="315"/>
      <c r="E3" s="13" t="s">
        <v>1528</v>
      </c>
    </row>
    <row r="4" spans="1:8" ht="79.5" customHeight="1">
      <c r="A4" s="1237" t="s">
        <v>340</v>
      </c>
      <c r="B4" s="454" t="s">
        <v>341</v>
      </c>
      <c r="C4" s="493" t="s">
        <v>322</v>
      </c>
      <c r="D4" s="454" t="s">
        <v>342</v>
      </c>
      <c r="E4" s="493" t="s">
        <v>322</v>
      </c>
    </row>
    <row r="5" spans="1:8" ht="15.75" customHeight="1">
      <c r="A5" s="1237"/>
      <c r="B5" s="494" t="s">
        <v>1543</v>
      </c>
      <c r="C5" s="495"/>
      <c r="D5" s="494" t="s">
        <v>1544</v>
      </c>
      <c r="E5" s="495"/>
    </row>
    <row r="6" spans="1:8">
      <c r="A6" s="496" t="s">
        <v>1463</v>
      </c>
      <c r="B6" s="497">
        <v>3156</v>
      </c>
      <c r="C6" s="498">
        <v>-4.4164037854889588E-3</v>
      </c>
      <c r="D6" s="497">
        <v>62520.282290795672</v>
      </c>
      <c r="E6" s="498">
        <v>0.20931562393741712</v>
      </c>
      <c r="F6" s="43"/>
      <c r="G6" s="76"/>
      <c r="H6" s="76"/>
    </row>
    <row r="7" spans="1:8">
      <c r="A7" s="496" t="s">
        <v>1386</v>
      </c>
      <c r="B7" s="497">
        <v>1939</v>
      </c>
      <c r="C7" s="498">
        <v>0.26981008513425014</v>
      </c>
      <c r="D7" s="497">
        <v>40416.71033777955</v>
      </c>
      <c r="E7" s="498">
        <v>0.33494910407430584</v>
      </c>
      <c r="F7" s="43"/>
      <c r="G7" s="76"/>
      <c r="H7" s="76"/>
    </row>
    <row r="8" spans="1:8">
      <c r="A8" s="496" t="s">
        <v>1387</v>
      </c>
      <c r="B8" s="497">
        <v>1246</v>
      </c>
      <c r="C8" s="498">
        <v>0.14944649446494465</v>
      </c>
      <c r="D8" s="497">
        <v>35793.425993762037</v>
      </c>
      <c r="E8" s="498">
        <v>0.12106274675663921</v>
      </c>
      <c r="F8" s="43"/>
      <c r="G8" s="76"/>
      <c r="H8" s="76"/>
    </row>
    <row r="9" spans="1:8">
      <c r="A9" s="496" t="s">
        <v>1438</v>
      </c>
      <c r="B9" s="497">
        <v>6852</v>
      </c>
      <c r="C9" s="498">
        <v>0.23148813803019411</v>
      </c>
      <c r="D9" s="497">
        <v>211400.13603689693</v>
      </c>
      <c r="E9" s="498">
        <v>0.32895131862097471</v>
      </c>
      <c r="F9" s="43"/>
      <c r="G9" s="76"/>
      <c r="H9" s="76"/>
    </row>
    <row r="10" spans="1:8">
      <c r="A10" s="496" t="s">
        <v>1439</v>
      </c>
      <c r="B10" s="497">
        <v>184</v>
      </c>
      <c r="C10" s="498">
        <v>0.4263565891472868</v>
      </c>
      <c r="D10" s="497">
        <v>6362.871856128475</v>
      </c>
      <c r="E10" s="498">
        <v>-0.21886527450479129</v>
      </c>
      <c r="F10" s="43"/>
      <c r="G10" s="76"/>
      <c r="H10" s="76"/>
    </row>
    <row r="11" spans="1:8">
      <c r="A11" s="496" t="s">
        <v>1440</v>
      </c>
      <c r="B11" s="497">
        <v>4744</v>
      </c>
      <c r="C11" s="498">
        <v>-8.5684430512016716E-3</v>
      </c>
      <c r="D11" s="497">
        <v>132777.58312694935</v>
      </c>
      <c r="E11" s="498">
        <v>0.24253732112458387</v>
      </c>
      <c r="F11" s="43"/>
      <c r="G11" s="76"/>
      <c r="H11" s="76"/>
    </row>
    <row r="12" spans="1:8" ht="24">
      <c r="A12" s="496" t="s">
        <v>1464</v>
      </c>
      <c r="B12" s="497">
        <v>1555</v>
      </c>
      <c r="C12" s="498">
        <v>0.51117589893100102</v>
      </c>
      <c r="D12" s="497">
        <v>57353.955699781</v>
      </c>
      <c r="E12" s="498">
        <v>0.56168059407851445</v>
      </c>
      <c r="F12" s="43"/>
      <c r="G12" s="76"/>
      <c r="H12" s="76"/>
    </row>
    <row r="13" spans="1:8">
      <c r="A13" s="496" t="s">
        <v>1465</v>
      </c>
      <c r="B13" s="497">
        <v>9520</v>
      </c>
      <c r="C13" s="498">
        <v>5.672105672105672E-2</v>
      </c>
      <c r="D13" s="497">
        <v>243002.03890769128</v>
      </c>
      <c r="E13" s="498">
        <v>0.18337236597998213</v>
      </c>
      <c r="F13" s="43"/>
      <c r="G13" s="76"/>
      <c r="H13" s="76"/>
    </row>
    <row r="14" spans="1:8">
      <c r="A14" s="496" t="s">
        <v>1441</v>
      </c>
      <c r="B14" s="497">
        <v>2572</v>
      </c>
      <c r="C14" s="498">
        <v>0.32100667693888035</v>
      </c>
      <c r="D14" s="497">
        <v>64669.222645165573</v>
      </c>
      <c r="E14" s="498">
        <v>0.67171419398398147</v>
      </c>
      <c r="F14" s="43"/>
      <c r="G14" s="76"/>
      <c r="H14" s="76"/>
    </row>
    <row r="15" spans="1:8">
      <c r="A15" s="496" t="s">
        <v>1442</v>
      </c>
      <c r="B15" s="497">
        <v>9567</v>
      </c>
      <c r="C15" s="498">
        <v>-0.13208745350630499</v>
      </c>
      <c r="D15" s="497">
        <v>169922.37106377329</v>
      </c>
      <c r="E15" s="498">
        <v>5.1817415556424724E-2</v>
      </c>
      <c r="F15" s="43"/>
      <c r="G15" s="76"/>
      <c r="H15" s="76"/>
    </row>
    <row r="16" spans="1:8">
      <c r="A16" s="496" t="s">
        <v>1443</v>
      </c>
      <c r="B16" s="497">
        <v>3625</v>
      </c>
      <c r="C16" s="498">
        <v>0.65600730927364093</v>
      </c>
      <c r="D16" s="497">
        <v>96394.312243679073</v>
      </c>
      <c r="E16" s="498">
        <v>0.89183189333423618</v>
      </c>
      <c r="F16" s="43"/>
      <c r="G16" s="76"/>
      <c r="H16" s="76"/>
    </row>
    <row r="17" spans="1:11">
      <c r="A17" s="496" t="s">
        <v>1466</v>
      </c>
      <c r="B17" s="497">
        <v>406</v>
      </c>
      <c r="C17" s="498">
        <v>0.61111111111111116</v>
      </c>
      <c r="D17" s="497">
        <v>34304.42987590417</v>
      </c>
      <c r="E17" s="498">
        <v>1.1948530545953484</v>
      </c>
      <c r="F17" s="43"/>
      <c r="G17" s="76"/>
      <c r="H17" s="76"/>
    </row>
    <row r="18" spans="1:11">
      <c r="A18" s="496" t="s">
        <v>1467</v>
      </c>
      <c r="B18" s="497">
        <v>163</v>
      </c>
      <c r="C18" s="498">
        <v>0</v>
      </c>
      <c r="D18" s="497">
        <v>3075.0998712588757</v>
      </c>
      <c r="E18" s="498">
        <v>0</v>
      </c>
      <c r="F18" s="43"/>
      <c r="G18" s="76"/>
      <c r="H18" s="76"/>
    </row>
    <row r="19" spans="1:11" s="261" customFormat="1">
      <c r="A19" s="496" t="s">
        <v>1468</v>
      </c>
      <c r="B19" s="497">
        <v>8142</v>
      </c>
      <c r="C19" s="498">
        <v>1.4760147601476014E-3</v>
      </c>
      <c r="D19" s="497">
        <v>214075.27808348261</v>
      </c>
      <c r="E19" s="498">
        <v>0.29346500487387484</v>
      </c>
      <c r="F19" s="43"/>
      <c r="G19" s="76"/>
      <c r="H19" s="76"/>
    </row>
    <row r="20" spans="1:11">
      <c r="A20" s="496" t="s">
        <v>1388</v>
      </c>
      <c r="B20" s="497">
        <v>297</v>
      </c>
      <c r="C20" s="498">
        <v>0.08</v>
      </c>
      <c r="D20" s="497">
        <v>24634.956527971332</v>
      </c>
      <c r="E20" s="498">
        <v>0.42080580914547039</v>
      </c>
      <c r="F20" s="43"/>
      <c r="G20" s="76"/>
      <c r="H20" s="76"/>
    </row>
    <row r="21" spans="1:11">
      <c r="A21" s="499" t="s">
        <v>343</v>
      </c>
      <c r="B21" s="500">
        <v>53968</v>
      </c>
      <c r="C21" s="501">
        <v>7.692614690798795E-2</v>
      </c>
      <c r="D21" s="500">
        <v>1396702.6745610188</v>
      </c>
      <c r="E21" s="501">
        <v>0.29358304140945657</v>
      </c>
      <c r="G21" s="76"/>
      <c r="H21" s="76"/>
    </row>
    <row r="22" spans="1:11">
      <c r="A22" s="16" t="s">
        <v>337</v>
      </c>
    </row>
    <row r="23" spans="1:11" ht="76.5" customHeight="1">
      <c r="A23" s="1233" t="s">
        <v>344</v>
      </c>
      <c r="B23" s="1233"/>
      <c r="C23" s="1233"/>
      <c r="D23" s="1233"/>
      <c r="E23" s="1233"/>
      <c r="G23" s="1241"/>
      <c r="H23" s="1241"/>
      <c r="I23" s="1241"/>
      <c r="J23" s="1241"/>
      <c r="K23" s="1241"/>
    </row>
    <row r="24" spans="1:11" ht="21.75" customHeight="1">
      <c r="A24" s="1234" t="s">
        <v>315</v>
      </c>
      <c r="B24" s="1234"/>
      <c r="C24" s="1234"/>
      <c r="D24" s="1234"/>
      <c r="E24" s="1234"/>
      <c r="F24" s="70"/>
    </row>
    <row r="25" spans="1:11" ht="12.75" customHeight="1"/>
    <row r="26" spans="1:11" ht="12.75" customHeight="1">
      <c r="A26" s="613"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839</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695</v>
      </c>
    </row>
    <row r="2" spans="1:9" ht="12.75" customHeight="1">
      <c r="A2" s="525" t="s">
        <v>696</v>
      </c>
    </row>
    <row r="3" spans="1:9" ht="12.75" customHeight="1">
      <c r="E3" s="73"/>
      <c r="F3" s="73"/>
      <c r="I3" s="13" t="s">
        <v>1528</v>
      </c>
    </row>
    <row r="4" spans="1:9" s="261" customFormat="1" ht="21" customHeight="1">
      <c r="A4" s="444"/>
      <c r="B4" s="1236" t="s">
        <v>316</v>
      </c>
      <c r="C4" s="1236"/>
      <c r="D4" s="1236"/>
      <c r="E4" s="1236"/>
      <c r="F4" s="1236" t="s">
        <v>317</v>
      </c>
      <c r="G4" s="1236"/>
      <c r="H4" s="1236"/>
      <c r="I4" s="1236"/>
    </row>
    <row r="5" spans="1:9" ht="89.25" customHeight="1">
      <c r="A5" s="454" t="s">
        <v>318</v>
      </c>
      <c r="B5" s="777" t="s">
        <v>319</v>
      </c>
      <c r="C5" s="1243" t="s">
        <v>320</v>
      </c>
      <c r="D5" s="777" t="s">
        <v>772</v>
      </c>
      <c r="E5" s="1243" t="s">
        <v>320</v>
      </c>
      <c r="F5" s="777" t="s">
        <v>321</v>
      </c>
      <c r="G5" s="1243" t="s">
        <v>852</v>
      </c>
      <c r="H5" s="777" t="s">
        <v>773</v>
      </c>
      <c r="I5" s="1243" t="s">
        <v>852</v>
      </c>
    </row>
    <row r="6" spans="1:9" ht="17.25" customHeight="1">
      <c r="A6" s="474"/>
      <c r="B6" s="494">
        <v>44926</v>
      </c>
      <c r="C6" s="1243"/>
      <c r="D6" s="494">
        <v>44926</v>
      </c>
      <c r="E6" s="1243"/>
      <c r="F6" s="494" t="s">
        <v>1543</v>
      </c>
      <c r="G6" s="1243"/>
      <c r="H6" s="494" t="s">
        <v>1543</v>
      </c>
      <c r="I6" s="1243"/>
    </row>
    <row r="7" spans="1:9" ht="12.75" customHeight="1">
      <c r="A7" s="487" t="s">
        <v>323</v>
      </c>
      <c r="B7" s="488"/>
      <c r="C7" s="489"/>
      <c r="D7" s="488"/>
      <c r="E7" s="489"/>
      <c r="F7" s="488"/>
      <c r="G7" s="489"/>
      <c r="H7" s="488"/>
      <c r="I7" s="489"/>
    </row>
    <row r="8" spans="1:9" ht="12.75" customHeight="1">
      <c r="A8" s="479" t="s">
        <v>324</v>
      </c>
      <c r="B8" s="476">
        <v>26</v>
      </c>
      <c r="C8" s="477">
        <v>0</v>
      </c>
      <c r="D8" s="478">
        <v>10620.923302143474</v>
      </c>
      <c r="E8" s="477">
        <v>-0.33672040028639305</v>
      </c>
      <c r="F8" s="476">
        <v>5</v>
      </c>
      <c r="G8" s="477">
        <v>4</v>
      </c>
      <c r="H8" s="478">
        <v>833.85787776229336</v>
      </c>
      <c r="I8" s="477">
        <v>29.605459438804786</v>
      </c>
    </row>
    <row r="9" spans="1:9" ht="12.75" customHeight="1">
      <c r="A9" s="479" t="s">
        <v>325</v>
      </c>
      <c r="B9" s="476">
        <v>30391</v>
      </c>
      <c r="C9" s="477">
        <v>-4.7960654094354987E-2</v>
      </c>
      <c r="D9" s="478">
        <v>257722.55913066564</v>
      </c>
      <c r="E9" s="477">
        <v>6.7528046500811692E-2</v>
      </c>
      <c r="F9" s="476">
        <v>10288</v>
      </c>
      <c r="G9" s="477">
        <v>6.8439090248208531E-2</v>
      </c>
      <c r="H9" s="478">
        <v>167235.21136372682</v>
      </c>
      <c r="I9" s="477">
        <v>0.14103218032408582</v>
      </c>
    </row>
    <row r="10" spans="1:9" ht="12.75" customHeight="1">
      <c r="A10" s="475" t="s">
        <v>326</v>
      </c>
      <c r="B10" s="476">
        <v>5653</v>
      </c>
      <c r="C10" s="477">
        <v>-4.1701983387014752E-2</v>
      </c>
      <c r="D10" s="478">
        <v>41612.570112150774</v>
      </c>
      <c r="E10" s="477">
        <v>-7.7348071892077666E-2</v>
      </c>
      <c r="F10" s="476">
        <v>1091</v>
      </c>
      <c r="G10" s="477">
        <v>-0.14296936370777691</v>
      </c>
      <c r="H10" s="478">
        <v>19489.077829982085</v>
      </c>
      <c r="I10" s="477">
        <v>8.706592200564095E-2</v>
      </c>
    </row>
    <row r="11" spans="1:9" ht="12.75" customHeight="1">
      <c r="A11" s="479" t="s">
        <v>327</v>
      </c>
      <c r="B11" s="476">
        <v>21</v>
      </c>
      <c r="C11" s="477">
        <v>-0.25</v>
      </c>
      <c r="D11" s="478">
        <v>444.16526909549395</v>
      </c>
      <c r="E11" s="477">
        <v>-0.54309139933614226</v>
      </c>
      <c r="F11" s="476">
        <v>1</v>
      </c>
      <c r="G11" s="477">
        <v>0</v>
      </c>
      <c r="H11" s="478">
        <v>56.260587962041271</v>
      </c>
      <c r="I11" s="477">
        <v>0.14319314273003522</v>
      </c>
    </row>
    <row r="12" spans="1:9" ht="12.75" customHeight="1">
      <c r="A12" s="480" t="s">
        <v>328</v>
      </c>
      <c r="B12" s="476">
        <v>0</v>
      </c>
      <c r="C12" s="477">
        <v>0</v>
      </c>
      <c r="D12" s="478">
        <v>0</v>
      </c>
      <c r="E12" s="477">
        <v>0</v>
      </c>
      <c r="F12" s="476">
        <v>0</v>
      </c>
      <c r="G12" s="477">
        <v>0</v>
      </c>
      <c r="H12" s="478">
        <v>0</v>
      </c>
      <c r="I12" s="477">
        <v>0</v>
      </c>
    </row>
    <row r="13" spans="1:9" ht="29.25">
      <c r="A13" s="475" t="s">
        <v>329</v>
      </c>
      <c r="B13" s="476">
        <v>480</v>
      </c>
      <c r="C13" s="477">
        <v>-6.4327485380116955E-2</v>
      </c>
      <c r="D13" s="478">
        <v>9839.0875187470956</v>
      </c>
      <c r="E13" s="477">
        <v>-0.16023112954487548</v>
      </c>
      <c r="F13" s="476">
        <v>139</v>
      </c>
      <c r="G13" s="477">
        <v>1.0144927536231885</v>
      </c>
      <c r="H13" s="478">
        <v>1697.0935908155816</v>
      </c>
      <c r="I13" s="477">
        <v>-0.73893245714247324</v>
      </c>
    </row>
    <row r="14" spans="1:9" ht="12.75" customHeight="1">
      <c r="A14" s="479" t="s">
        <v>330</v>
      </c>
      <c r="B14" s="476">
        <v>14</v>
      </c>
      <c r="C14" s="477">
        <v>7.6923076923076927E-2</v>
      </c>
      <c r="D14" s="478">
        <v>58.126670648350917</v>
      </c>
      <c r="E14" s="477">
        <v>-5.6207225590112105E-2</v>
      </c>
      <c r="F14" s="476">
        <v>6</v>
      </c>
      <c r="G14" s="477">
        <v>-0.4</v>
      </c>
      <c r="H14" s="478">
        <v>47.767297100006637</v>
      </c>
      <c r="I14" s="477">
        <v>-0.48610137394671737</v>
      </c>
    </row>
    <row r="15" spans="1:9" ht="22.5" customHeight="1">
      <c r="A15" s="481" t="s">
        <v>331</v>
      </c>
      <c r="B15" s="484">
        <v>36585</v>
      </c>
      <c r="C15" s="483">
        <v>-4.7290435144918104E-2</v>
      </c>
      <c r="D15" s="484">
        <v>320297.4320034507</v>
      </c>
      <c r="E15" s="483">
        <v>1.5901797733338094E-2</v>
      </c>
      <c r="F15" s="484">
        <v>11530</v>
      </c>
      <c r="G15" s="485">
        <v>4.980424292087772E-2</v>
      </c>
      <c r="H15" s="484">
        <v>189359.26854734882</v>
      </c>
      <c r="I15" s="485">
        <v>0.10630959210383979</v>
      </c>
    </row>
    <row r="16" spans="1:9" ht="15" customHeight="1">
      <c r="A16" s="487" t="s">
        <v>332</v>
      </c>
      <c r="B16" s="490"/>
      <c r="C16" s="486"/>
      <c r="D16" s="490"/>
      <c r="E16" s="491"/>
      <c r="F16" s="490"/>
      <c r="G16" s="486"/>
      <c r="H16" s="490"/>
      <c r="I16" s="491"/>
    </row>
    <row r="17" spans="1:9" ht="12.75" customHeight="1">
      <c r="A17" s="479" t="s">
        <v>324</v>
      </c>
      <c r="B17" s="476">
        <v>187</v>
      </c>
      <c r="C17" s="477">
        <v>-0.13824884792626729</v>
      </c>
      <c r="D17" s="476">
        <v>61304.70791426106</v>
      </c>
      <c r="E17" s="477">
        <v>-8.9377349137803846E-2</v>
      </c>
      <c r="F17" s="476">
        <v>10</v>
      </c>
      <c r="G17" s="477">
        <v>-9.0909090909090912E-2</v>
      </c>
      <c r="H17" s="478">
        <v>8761.9643493264321</v>
      </c>
      <c r="I17" s="477">
        <v>1.6321988370194207</v>
      </c>
    </row>
    <row r="18" spans="1:9" ht="12.75" customHeight="1">
      <c r="A18" s="479" t="s">
        <v>325</v>
      </c>
      <c r="B18" s="476">
        <v>88990</v>
      </c>
      <c r="C18" s="477">
        <v>9.1138712802089336E-2</v>
      </c>
      <c r="D18" s="476">
        <v>1106730.9095573695</v>
      </c>
      <c r="E18" s="477">
        <v>0.21807714854006213</v>
      </c>
      <c r="F18" s="476">
        <v>33237</v>
      </c>
      <c r="G18" s="477">
        <v>8.4333811823045807E-2</v>
      </c>
      <c r="H18" s="478">
        <v>721317.75181763864</v>
      </c>
      <c r="I18" s="477">
        <v>0.28610651301705997</v>
      </c>
    </row>
    <row r="19" spans="1:9" ht="12.75" customHeight="1">
      <c r="A19" s="475" t="s">
        <v>326</v>
      </c>
      <c r="B19" s="476">
        <v>21981</v>
      </c>
      <c r="C19" s="477">
        <v>-1.2977099236641221E-2</v>
      </c>
      <c r="D19" s="476">
        <v>529073.47783263656</v>
      </c>
      <c r="E19" s="477">
        <v>9.1880823905254067E-2</v>
      </c>
      <c r="F19" s="476">
        <v>6264</v>
      </c>
      <c r="G19" s="477">
        <v>5.3658536585365853E-2</v>
      </c>
      <c r="H19" s="478">
        <v>283169.20897073456</v>
      </c>
      <c r="I19" s="477">
        <v>0.40026329959114931</v>
      </c>
    </row>
    <row r="20" spans="1:9" ht="12.75" customHeight="1">
      <c r="A20" s="479" t="s">
        <v>327</v>
      </c>
      <c r="B20" s="476">
        <v>1490</v>
      </c>
      <c r="C20" s="477">
        <v>6.0498220640569395E-2</v>
      </c>
      <c r="D20" s="476">
        <v>170821.6601884664</v>
      </c>
      <c r="E20" s="477">
        <v>0.10289900541965358</v>
      </c>
      <c r="F20" s="476">
        <v>374</v>
      </c>
      <c r="G20" s="477">
        <v>0.59829059829059827</v>
      </c>
      <c r="H20" s="478">
        <v>69361.934140287995</v>
      </c>
      <c r="I20" s="477">
        <v>0.83966632355768234</v>
      </c>
    </row>
    <row r="21" spans="1:9" ht="12.75" customHeight="1">
      <c r="A21" s="480" t="s">
        <v>328</v>
      </c>
      <c r="B21" s="476">
        <v>0</v>
      </c>
      <c r="C21" s="477">
        <v>0</v>
      </c>
      <c r="D21" s="476">
        <v>0</v>
      </c>
      <c r="E21" s="477">
        <v>0</v>
      </c>
      <c r="F21" s="476">
        <v>0</v>
      </c>
      <c r="G21" s="477">
        <v>0</v>
      </c>
      <c r="H21" s="478">
        <v>0</v>
      </c>
      <c r="I21" s="477">
        <v>0</v>
      </c>
    </row>
    <row r="22" spans="1:9" ht="29.25">
      <c r="A22" s="475" t="s">
        <v>329</v>
      </c>
      <c r="B22" s="476">
        <v>8663</v>
      </c>
      <c r="C22" s="477">
        <v>7.4280753968253968E-2</v>
      </c>
      <c r="D22" s="476">
        <v>284100.22878094099</v>
      </c>
      <c r="E22" s="477">
        <v>3.1076993493886616E-2</v>
      </c>
      <c r="F22" s="476">
        <v>2456</v>
      </c>
      <c r="G22" s="477">
        <v>0.10332434860736747</v>
      </c>
      <c r="H22" s="478">
        <v>121768.50805892893</v>
      </c>
      <c r="I22" s="477">
        <v>0.17851687051161563</v>
      </c>
    </row>
    <row r="23" spans="1:9" ht="12.75" customHeight="1">
      <c r="A23" s="479" t="s">
        <v>333</v>
      </c>
      <c r="B23" s="476">
        <v>311</v>
      </c>
      <c r="C23" s="477">
        <v>3.2258064516129032E-3</v>
      </c>
      <c r="D23" s="476">
        <v>4890.5410538190981</v>
      </c>
      <c r="E23" s="477">
        <v>0.30733236583825813</v>
      </c>
      <c r="F23" s="476">
        <v>97</v>
      </c>
      <c r="G23" s="477">
        <v>0.56451612903225812</v>
      </c>
      <c r="H23" s="478">
        <v>2964.0386767535997</v>
      </c>
      <c r="I23" s="477">
        <v>1.6513034082045552</v>
      </c>
    </row>
    <row r="24" spans="1:9" ht="22.5" customHeight="1">
      <c r="A24" s="481" t="s">
        <v>334</v>
      </c>
      <c r="B24" s="482">
        <v>121622</v>
      </c>
      <c r="C24" s="483">
        <v>6.8518664944694829E-2</v>
      </c>
      <c r="D24" s="484">
        <v>2156921.525327493</v>
      </c>
      <c r="E24" s="483">
        <v>0.13844238538836723</v>
      </c>
      <c r="F24" s="484">
        <v>42438</v>
      </c>
      <c r="G24" s="485">
        <v>8.4538717096856633E-2</v>
      </c>
      <c r="H24" s="484">
        <v>1207343.4060136701</v>
      </c>
      <c r="I24" s="485">
        <v>0.32886361981182649</v>
      </c>
    </row>
    <row r="25" spans="1:9" ht="15" customHeight="1">
      <c r="A25" s="487" t="s">
        <v>335</v>
      </c>
      <c r="B25" s="490"/>
      <c r="C25" s="486"/>
      <c r="D25" s="490"/>
      <c r="E25" s="492"/>
      <c r="F25" s="490"/>
      <c r="G25" s="486"/>
      <c r="H25" s="490"/>
      <c r="I25" s="492"/>
    </row>
    <row r="26" spans="1:9" ht="12.75" customHeight="1">
      <c r="A26" s="479" t="s">
        <v>324</v>
      </c>
      <c r="B26" s="476">
        <v>2</v>
      </c>
      <c r="C26" s="477">
        <v>0</v>
      </c>
      <c r="D26" s="476">
        <v>0</v>
      </c>
      <c r="E26" s="477">
        <v>0</v>
      </c>
      <c r="F26" s="476"/>
      <c r="G26" s="477"/>
      <c r="H26" s="476"/>
      <c r="I26" s="477"/>
    </row>
    <row r="27" spans="1:9" ht="12.75" customHeight="1">
      <c r="A27" s="479" t="s">
        <v>325</v>
      </c>
      <c r="B27" s="476">
        <v>4</v>
      </c>
      <c r="C27" s="477">
        <v>0</v>
      </c>
      <c r="D27" s="476">
        <v>0</v>
      </c>
      <c r="E27" s="477">
        <v>0</v>
      </c>
      <c r="F27" s="476"/>
      <c r="G27" s="477"/>
      <c r="H27" s="476"/>
      <c r="I27" s="477"/>
    </row>
    <row r="28" spans="1:9" ht="12.75" customHeight="1">
      <c r="A28" s="475" t="s">
        <v>326</v>
      </c>
      <c r="B28" s="476">
        <v>0</v>
      </c>
      <c r="C28" s="477">
        <v>0</v>
      </c>
      <c r="D28" s="476">
        <v>0</v>
      </c>
      <c r="E28" s="477">
        <v>0</v>
      </c>
      <c r="F28" s="476"/>
      <c r="G28" s="477"/>
      <c r="H28" s="476"/>
      <c r="I28" s="477"/>
    </row>
    <row r="29" spans="1:9" ht="12.75" customHeight="1">
      <c r="A29" s="479" t="s">
        <v>327</v>
      </c>
      <c r="B29" s="476">
        <v>0</v>
      </c>
      <c r="C29" s="477">
        <v>0</v>
      </c>
      <c r="D29" s="476">
        <v>0</v>
      </c>
      <c r="E29" s="477">
        <v>0</v>
      </c>
      <c r="F29" s="476"/>
      <c r="G29" s="477"/>
      <c r="H29" s="476"/>
      <c r="I29" s="477"/>
    </row>
    <row r="30" spans="1:9" ht="12.75" customHeight="1">
      <c r="A30" s="480" t="s">
        <v>336</v>
      </c>
      <c r="B30" s="476">
        <v>0</v>
      </c>
      <c r="C30" s="477">
        <v>0</v>
      </c>
      <c r="D30" s="476">
        <v>0</v>
      </c>
      <c r="E30" s="477">
        <v>0</v>
      </c>
      <c r="F30" s="476"/>
      <c r="G30" s="477"/>
      <c r="H30" s="476"/>
      <c r="I30" s="477"/>
    </row>
    <row r="31" spans="1:9" ht="29.25">
      <c r="A31" s="475" t="s">
        <v>329</v>
      </c>
      <c r="B31" s="476">
        <v>0</v>
      </c>
      <c r="C31" s="477">
        <v>-1</v>
      </c>
      <c r="D31" s="476">
        <v>0</v>
      </c>
      <c r="E31" s="477">
        <v>0</v>
      </c>
      <c r="F31" s="476"/>
      <c r="G31" s="477"/>
      <c r="H31" s="476"/>
      <c r="I31" s="477"/>
    </row>
    <row r="32" spans="1:9" ht="12.75" customHeight="1">
      <c r="A32" s="479" t="s">
        <v>330</v>
      </c>
      <c r="B32" s="476">
        <v>0</v>
      </c>
      <c r="C32" s="477">
        <v>0</v>
      </c>
      <c r="D32" s="476">
        <v>0</v>
      </c>
      <c r="E32" s="477">
        <v>0</v>
      </c>
      <c r="F32" s="476"/>
      <c r="G32" s="477"/>
      <c r="H32" s="476"/>
      <c r="I32" s="477"/>
    </row>
    <row r="33" spans="1:13" ht="22.5" customHeight="1">
      <c r="A33" s="481" t="s">
        <v>331</v>
      </c>
      <c r="B33" s="484">
        <v>6</v>
      </c>
      <c r="C33" s="483">
        <v>-0.14285714285714285</v>
      </c>
      <c r="D33" s="484">
        <v>0</v>
      </c>
      <c r="E33" s="483">
        <v>0</v>
      </c>
      <c r="F33" s="484"/>
      <c r="G33" s="483"/>
      <c r="H33" s="484"/>
      <c r="I33" s="483"/>
    </row>
    <row r="34" spans="1:13" ht="12.75" customHeight="1">
      <c r="A34" s="16" t="s">
        <v>337</v>
      </c>
      <c r="J34" s="197"/>
      <c r="K34" s="197"/>
      <c r="L34" s="197"/>
      <c r="M34" s="197"/>
    </row>
    <row r="35" spans="1:13" ht="48" customHeight="1">
      <c r="A35" s="1244" t="s">
        <v>338</v>
      </c>
      <c r="B35" s="1244"/>
      <c r="C35" s="1244"/>
      <c r="D35" s="1244"/>
      <c r="E35" s="1244"/>
      <c r="F35" s="1244"/>
      <c r="G35" s="1244"/>
      <c r="H35" s="1244"/>
      <c r="I35" s="1244"/>
      <c r="J35" s="197"/>
      <c r="K35" s="197"/>
      <c r="L35" s="197"/>
      <c r="M35" s="197"/>
    </row>
    <row r="36" spans="1:13" ht="25.5" customHeight="1">
      <c r="A36" s="1242" t="s">
        <v>339</v>
      </c>
      <c r="B36" s="1242"/>
      <c r="C36" s="1242"/>
      <c r="D36" s="1242"/>
      <c r="E36" s="1242"/>
      <c r="F36" s="1242"/>
      <c r="G36" s="1242"/>
      <c r="H36" s="1242"/>
      <c r="I36" s="1242"/>
    </row>
    <row r="37" spans="1:13" ht="58.5" customHeight="1">
      <c r="A37" s="1233" t="s">
        <v>774</v>
      </c>
      <c r="B37" s="1233"/>
      <c r="C37" s="1233"/>
      <c r="D37" s="1233"/>
      <c r="E37" s="1233"/>
      <c r="F37" s="1233"/>
      <c r="G37" s="1233"/>
      <c r="H37" s="1233"/>
      <c r="I37" s="1233"/>
    </row>
    <row r="38" spans="1:13" ht="22.5" customHeight="1">
      <c r="A38" s="1242" t="s">
        <v>315</v>
      </c>
      <c r="B38" s="1242"/>
      <c r="C38" s="1242"/>
      <c r="D38" s="1242"/>
      <c r="E38" s="1242"/>
      <c r="F38" s="1242"/>
      <c r="G38" s="1242"/>
      <c r="H38" s="1242"/>
      <c r="I38" s="1242"/>
    </row>
    <row r="39" spans="1:13" ht="12.75" customHeight="1"/>
    <row r="40" spans="1:13" ht="12.75" customHeight="1">
      <c r="A40" s="613"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840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697</v>
      </c>
      <c r="C1" s="42"/>
      <c r="O1" s="137"/>
    </row>
    <row r="2" spans="1:15">
      <c r="A2" s="524" t="s">
        <v>698</v>
      </c>
      <c r="O2" s="65"/>
    </row>
    <row r="3" spans="1:15" ht="12.75" customHeight="1">
      <c r="A3" s="42"/>
      <c r="B3" s="63"/>
      <c r="C3" s="63"/>
      <c r="D3" s="63"/>
      <c r="E3" s="63"/>
      <c r="F3" s="63"/>
      <c r="G3" s="63"/>
      <c r="H3" s="63"/>
      <c r="I3" s="63"/>
      <c r="J3" s="63"/>
      <c r="K3" s="63"/>
      <c r="L3" s="63"/>
      <c r="M3" s="63"/>
      <c r="O3" s="13" t="s">
        <v>1528</v>
      </c>
    </row>
    <row r="4" spans="1:15" ht="30.75" customHeight="1">
      <c r="A4" s="502" t="s">
        <v>1545</v>
      </c>
      <c r="B4" s="1245" t="s">
        <v>281</v>
      </c>
      <c r="C4" s="1245"/>
      <c r="D4" s="1245" t="s">
        <v>282</v>
      </c>
      <c r="E4" s="1245"/>
      <c r="F4" s="1245" t="s">
        <v>283</v>
      </c>
      <c r="G4" s="1245"/>
      <c r="H4" s="1245" t="s">
        <v>284</v>
      </c>
      <c r="I4" s="1245"/>
      <c r="J4" s="1245" t="s">
        <v>285</v>
      </c>
      <c r="K4" s="1245"/>
      <c r="L4" s="1245" t="s">
        <v>286</v>
      </c>
      <c r="M4" s="1245"/>
      <c r="N4" s="1245" t="s">
        <v>287</v>
      </c>
      <c r="O4" s="1245"/>
    </row>
    <row r="5" spans="1:15" ht="48.75" customHeight="1">
      <c r="A5" s="764" t="s">
        <v>280</v>
      </c>
      <c r="B5" s="765" t="s">
        <v>288</v>
      </c>
      <c r="C5" s="765" t="s">
        <v>289</v>
      </c>
      <c r="D5" s="765" t="s">
        <v>288</v>
      </c>
      <c r="E5" s="765" t="s">
        <v>289</v>
      </c>
      <c r="F5" s="765" t="s">
        <v>288</v>
      </c>
      <c r="G5" s="765" t="s">
        <v>289</v>
      </c>
      <c r="H5" s="765" t="s">
        <v>288</v>
      </c>
      <c r="I5" s="765" t="s">
        <v>289</v>
      </c>
      <c r="J5" s="765" t="s">
        <v>288</v>
      </c>
      <c r="K5" s="765" t="s">
        <v>289</v>
      </c>
      <c r="L5" s="765" t="s">
        <v>288</v>
      </c>
      <c r="M5" s="765" t="s">
        <v>289</v>
      </c>
      <c r="N5" s="765" t="s">
        <v>288</v>
      </c>
      <c r="O5" s="765" t="s">
        <v>289</v>
      </c>
    </row>
    <row r="6" spans="1:15" ht="13.5" customHeight="1">
      <c r="A6" s="503" t="s">
        <v>290</v>
      </c>
      <c r="B6" s="504">
        <v>2180486.1162996884</v>
      </c>
      <c r="C6" s="504">
        <v>50732.494391134118</v>
      </c>
      <c r="D6" s="504">
        <v>5256.9829066295042</v>
      </c>
      <c r="E6" s="504">
        <v>521.62027739066968</v>
      </c>
      <c r="F6" s="504">
        <v>2352.1031933107702</v>
      </c>
      <c r="G6" s="504">
        <v>588.55293516490804</v>
      </c>
      <c r="H6" s="504">
        <v>1888.9505952617958</v>
      </c>
      <c r="I6" s="504">
        <v>320.27804764748828</v>
      </c>
      <c r="J6" s="504">
        <v>26683.511049173798</v>
      </c>
      <c r="K6" s="504">
        <v>25527.971051828255</v>
      </c>
      <c r="L6" s="504">
        <v>2216667.664044064</v>
      </c>
      <c r="M6" s="504">
        <v>77690.916703165436</v>
      </c>
      <c r="N6" s="504">
        <v>93622.949504280303</v>
      </c>
      <c r="O6" s="504">
        <v>11383.115958590482</v>
      </c>
    </row>
    <row r="7" spans="1:15" ht="13.5" customHeight="1">
      <c r="A7" s="507" t="s">
        <v>291</v>
      </c>
      <c r="B7" s="508">
        <v>61566.001230340429</v>
      </c>
      <c r="C7" s="508">
        <v>4735.0487026345481</v>
      </c>
      <c r="D7" s="508">
        <v>62.78907293118322</v>
      </c>
      <c r="E7" s="508">
        <v>29.799142610657643</v>
      </c>
      <c r="F7" s="508">
        <v>11.158477669387484</v>
      </c>
      <c r="G7" s="508">
        <v>0</v>
      </c>
      <c r="H7" s="508">
        <v>4.6120844117061512</v>
      </c>
      <c r="I7" s="508">
        <v>0</v>
      </c>
      <c r="J7" s="508">
        <v>9281.2580808281873</v>
      </c>
      <c r="K7" s="508">
        <v>8880.5503351250918</v>
      </c>
      <c r="L7" s="508">
        <v>70925.818946180894</v>
      </c>
      <c r="M7" s="508">
        <v>13645.398180370297</v>
      </c>
      <c r="N7" s="508">
        <v>3296.8492494525185</v>
      </c>
      <c r="O7" s="508">
        <v>556.58043798526774</v>
      </c>
    </row>
    <row r="8" spans="1:15" ht="13.5" customHeight="1">
      <c r="A8" s="507" t="s">
        <v>292</v>
      </c>
      <c r="B8" s="508">
        <v>1121507.4907240027</v>
      </c>
      <c r="C8" s="508">
        <v>12796.075006967947</v>
      </c>
      <c r="D8" s="508">
        <v>3539.4929789634348</v>
      </c>
      <c r="E8" s="508">
        <v>239.45701108235446</v>
      </c>
      <c r="F8" s="508">
        <v>1661.3423266308314</v>
      </c>
      <c r="G8" s="508">
        <v>225.73577012409572</v>
      </c>
      <c r="H8" s="508">
        <v>1475.5037427831969</v>
      </c>
      <c r="I8" s="508">
        <v>183.43577277855201</v>
      </c>
      <c r="J8" s="508">
        <v>7506.1576693874831</v>
      </c>
      <c r="K8" s="508">
        <v>7387.1553281571432</v>
      </c>
      <c r="L8" s="508">
        <v>1135689.9874417679</v>
      </c>
      <c r="M8" s="508">
        <v>20831.858889110095</v>
      </c>
      <c r="N8" s="508">
        <v>14939.729358285222</v>
      </c>
      <c r="O8" s="508">
        <v>766.96179706682608</v>
      </c>
    </row>
    <row r="9" spans="1:15" ht="13.5" customHeight="1">
      <c r="A9" s="507" t="s">
        <v>293</v>
      </c>
      <c r="B9" s="508">
        <v>535250.43187736417</v>
      </c>
      <c r="C9" s="508">
        <v>20319.597214148249</v>
      </c>
      <c r="D9" s="508">
        <v>770.79331077045572</v>
      </c>
      <c r="E9" s="508">
        <v>59.639183754728251</v>
      </c>
      <c r="F9" s="508">
        <v>543.54713915986463</v>
      </c>
      <c r="G9" s="508">
        <v>325.76204393124959</v>
      </c>
      <c r="H9" s="508">
        <v>255.3540487092707</v>
      </c>
      <c r="I9" s="508">
        <v>108.50664543101732</v>
      </c>
      <c r="J9" s="508">
        <v>3994.7610684186075</v>
      </c>
      <c r="K9" s="508">
        <v>3807.4365160262787</v>
      </c>
      <c r="L9" s="508">
        <v>540814.88744442235</v>
      </c>
      <c r="M9" s="508">
        <v>24620.941603291521</v>
      </c>
      <c r="N9" s="508">
        <v>30235.723038025084</v>
      </c>
      <c r="O9" s="508">
        <v>6071.514466786115</v>
      </c>
    </row>
    <row r="10" spans="1:15" ht="13.5" customHeight="1">
      <c r="A10" s="507" t="s">
        <v>294</v>
      </c>
      <c r="B10" s="508">
        <v>170949.08973787242</v>
      </c>
      <c r="C10" s="508">
        <v>6238.1247952750664</v>
      </c>
      <c r="D10" s="508">
        <v>346.52110159930976</v>
      </c>
      <c r="E10" s="508">
        <v>115.25738005176191</v>
      </c>
      <c r="F10" s="508">
        <v>5.3918640918441833E-2</v>
      </c>
      <c r="G10" s="508">
        <v>0</v>
      </c>
      <c r="H10" s="508">
        <v>0.20899860641051163</v>
      </c>
      <c r="I10" s="508">
        <v>0.20899860641051163</v>
      </c>
      <c r="J10" s="508">
        <v>783.41634879554033</v>
      </c>
      <c r="K10" s="508">
        <v>783.28884199349648</v>
      </c>
      <c r="L10" s="508">
        <v>172079.29010551464</v>
      </c>
      <c r="M10" s="508">
        <v>7136.8800159267348</v>
      </c>
      <c r="N10" s="508">
        <v>31602.086387948766</v>
      </c>
      <c r="O10" s="508">
        <v>3058.2396575751541</v>
      </c>
    </row>
    <row r="11" spans="1:15" ht="13.5" customHeight="1">
      <c r="A11" s="507" t="s">
        <v>295</v>
      </c>
      <c r="B11" s="508">
        <v>0</v>
      </c>
      <c r="C11" s="508">
        <v>0</v>
      </c>
      <c r="D11" s="508">
        <v>0</v>
      </c>
      <c r="E11" s="508">
        <v>0</v>
      </c>
      <c r="F11" s="508">
        <v>0</v>
      </c>
      <c r="G11" s="508">
        <v>0</v>
      </c>
      <c r="H11" s="508">
        <v>0</v>
      </c>
      <c r="I11" s="508">
        <v>0</v>
      </c>
      <c r="J11" s="508">
        <v>0</v>
      </c>
      <c r="K11" s="508">
        <v>0</v>
      </c>
      <c r="L11" s="508">
        <v>0</v>
      </c>
      <c r="M11" s="508">
        <v>0</v>
      </c>
      <c r="N11" s="508">
        <v>0</v>
      </c>
      <c r="O11" s="508">
        <v>0</v>
      </c>
    </row>
    <row r="12" spans="1:15" ht="22.5">
      <c r="A12" s="507" t="s">
        <v>296</v>
      </c>
      <c r="B12" s="508">
        <v>286281.44502355828</v>
      </c>
      <c r="C12" s="508">
        <v>6297.7627818700648</v>
      </c>
      <c r="D12" s="508">
        <v>537.29976508062907</v>
      </c>
      <c r="E12" s="508">
        <v>77.467559891167284</v>
      </c>
      <c r="F12" s="508">
        <v>136.00133120976838</v>
      </c>
      <c r="G12" s="508">
        <v>37.05512110956267</v>
      </c>
      <c r="H12" s="508">
        <v>145.16937421195831</v>
      </c>
      <c r="I12" s="508">
        <v>21.658700643705622</v>
      </c>
      <c r="J12" s="508">
        <v>5042.618459088194</v>
      </c>
      <c r="K12" s="508">
        <v>4594.3730068352252</v>
      </c>
      <c r="L12" s="508">
        <v>292142.53395314881</v>
      </c>
      <c r="M12" s="508">
        <v>11028.317170349723</v>
      </c>
      <c r="N12" s="508">
        <v>13361.97088194306</v>
      </c>
      <c r="O12" s="508">
        <v>823.75866879023158</v>
      </c>
    </row>
    <row r="13" spans="1:15" ht="13.5" customHeight="1">
      <c r="A13" s="507" t="s">
        <v>297</v>
      </c>
      <c r="B13" s="508">
        <v>4931.6577065498705</v>
      </c>
      <c r="C13" s="508">
        <v>345.88589023823744</v>
      </c>
      <c r="D13" s="508">
        <v>8.6677284491339837E-2</v>
      </c>
      <c r="E13" s="508">
        <v>0</v>
      </c>
      <c r="F13" s="508">
        <v>0</v>
      </c>
      <c r="G13" s="508">
        <v>0</v>
      </c>
      <c r="H13" s="508">
        <v>8.1023465392527694</v>
      </c>
      <c r="I13" s="508">
        <v>6.4679301878027742</v>
      </c>
      <c r="J13" s="508">
        <v>75.299422655783388</v>
      </c>
      <c r="K13" s="508">
        <v>75.167023691021299</v>
      </c>
      <c r="L13" s="508">
        <v>5015.1461530293973</v>
      </c>
      <c r="M13" s="508">
        <v>427.52084411706153</v>
      </c>
      <c r="N13" s="508">
        <v>186.59058995288339</v>
      </c>
      <c r="O13" s="508">
        <v>106.06093038688698</v>
      </c>
    </row>
    <row r="14" spans="1:15" ht="13.5" customHeight="1">
      <c r="A14" s="503" t="s">
        <v>298</v>
      </c>
      <c r="B14" s="504">
        <v>328164.41960714047</v>
      </c>
      <c r="C14" s="504">
        <v>411.94179308514163</v>
      </c>
      <c r="D14" s="504">
        <v>225.39073329351649</v>
      </c>
      <c r="E14" s="504">
        <v>15.821730705421727</v>
      </c>
      <c r="F14" s="504">
        <v>37.75873382440772</v>
      </c>
      <c r="G14" s="504">
        <v>22.447955405136376</v>
      </c>
      <c r="H14" s="504">
        <v>27.750198420598579</v>
      </c>
      <c r="I14" s="504">
        <v>16.132895348065563</v>
      </c>
      <c r="J14" s="504">
        <v>6590.8061623199947</v>
      </c>
      <c r="K14" s="504">
        <v>6519.0555325502683</v>
      </c>
      <c r="L14" s="504">
        <v>335046.125434999</v>
      </c>
      <c r="M14" s="504">
        <v>6985.3999070940326</v>
      </c>
      <c r="N14" s="504">
        <v>2224.7582188599108</v>
      </c>
      <c r="O14" s="504">
        <v>62.3607950096224</v>
      </c>
    </row>
    <row r="15" spans="1:15" ht="13.5" customHeight="1">
      <c r="A15" s="507" t="s">
        <v>291</v>
      </c>
      <c r="B15" s="508">
        <v>10801.103410976177</v>
      </c>
      <c r="C15" s="508">
        <v>0.1212515760833499</v>
      </c>
      <c r="D15" s="508">
        <v>0</v>
      </c>
      <c r="E15" s="508">
        <v>0</v>
      </c>
      <c r="F15" s="508">
        <v>0</v>
      </c>
      <c r="G15" s="508">
        <v>0</v>
      </c>
      <c r="H15" s="508">
        <v>0</v>
      </c>
      <c r="I15" s="508">
        <v>0</v>
      </c>
      <c r="J15" s="508">
        <v>10.372110956267834</v>
      </c>
      <c r="K15" s="508">
        <v>10.372110956267834</v>
      </c>
      <c r="L15" s="508">
        <v>10811.475521932445</v>
      </c>
      <c r="M15" s="508">
        <v>10.493362532351185</v>
      </c>
      <c r="N15" s="508">
        <v>0</v>
      </c>
      <c r="O15" s="508">
        <v>0</v>
      </c>
    </row>
    <row r="16" spans="1:15" ht="13.5" customHeight="1">
      <c r="A16" s="507" t="s">
        <v>292</v>
      </c>
      <c r="B16" s="508">
        <v>262736.1531886654</v>
      </c>
      <c r="C16" s="508">
        <v>216.13110491738004</v>
      </c>
      <c r="D16" s="508">
        <v>211.22362598712587</v>
      </c>
      <c r="E16" s="508">
        <v>10.826441037892362</v>
      </c>
      <c r="F16" s="508">
        <v>36.846265843785254</v>
      </c>
      <c r="G16" s="508">
        <v>21.719074922025353</v>
      </c>
      <c r="H16" s="508">
        <v>26.05373946512708</v>
      </c>
      <c r="I16" s="508">
        <v>14.436436392594068</v>
      </c>
      <c r="J16" s="508">
        <v>4142.8148344282963</v>
      </c>
      <c r="K16" s="508">
        <v>4076.0525502687633</v>
      </c>
      <c r="L16" s="508">
        <v>267153.09165438975</v>
      </c>
      <c r="M16" s="508">
        <v>4339.1656075386554</v>
      </c>
      <c r="N16" s="508">
        <v>1845.1772632556899</v>
      </c>
      <c r="O16" s="508">
        <v>60.8578817439777</v>
      </c>
    </row>
    <row r="17" spans="1:15" ht="13.5" customHeight="1">
      <c r="A17" s="507" t="s">
        <v>299</v>
      </c>
      <c r="B17" s="508">
        <v>44243.61949963501</v>
      </c>
      <c r="C17" s="508">
        <v>166.56650607206848</v>
      </c>
      <c r="D17" s="508">
        <v>14.167107306390601</v>
      </c>
      <c r="E17" s="508">
        <v>4.9952896675293648</v>
      </c>
      <c r="F17" s="508">
        <v>0.91246798062246981</v>
      </c>
      <c r="G17" s="508">
        <v>0.72888048311102249</v>
      </c>
      <c r="H17" s="508">
        <v>1.6964589554714975</v>
      </c>
      <c r="I17" s="508">
        <v>1.6964589554714975</v>
      </c>
      <c r="J17" s="508">
        <v>809.9563647222775</v>
      </c>
      <c r="K17" s="508">
        <v>804.96801911208445</v>
      </c>
      <c r="L17" s="508">
        <v>45070.35189859978</v>
      </c>
      <c r="M17" s="508">
        <v>978.95515429026455</v>
      </c>
      <c r="N17" s="508">
        <v>106.85332669719291</v>
      </c>
      <c r="O17" s="508">
        <v>1.1029371557502154</v>
      </c>
    </row>
    <row r="18" spans="1:15" ht="13.5" customHeight="1">
      <c r="A18" s="507" t="s">
        <v>300</v>
      </c>
      <c r="B18" s="508">
        <v>445.37158404671834</v>
      </c>
      <c r="C18" s="508">
        <v>0.4779666865750879</v>
      </c>
      <c r="D18" s="508">
        <v>0</v>
      </c>
      <c r="E18" s="508">
        <v>0</v>
      </c>
      <c r="F18" s="508">
        <v>0</v>
      </c>
      <c r="G18" s="508">
        <v>0</v>
      </c>
      <c r="H18" s="508">
        <v>0</v>
      </c>
      <c r="I18" s="508">
        <v>0</v>
      </c>
      <c r="J18" s="508">
        <v>1081.6049492335258</v>
      </c>
      <c r="K18" s="508">
        <v>1081.6049492335258</v>
      </c>
      <c r="L18" s="508">
        <v>1526.976533280244</v>
      </c>
      <c r="M18" s="508">
        <v>1082.0829159201007</v>
      </c>
      <c r="N18" s="508">
        <v>69.597145132390992</v>
      </c>
      <c r="O18" s="508">
        <v>0.19464728913663812</v>
      </c>
    </row>
    <row r="19" spans="1:15" ht="13.5" customHeight="1">
      <c r="A19" s="507" t="s">
        <v>301</v>
      </c>
      <c r="B19" s="508">
        <v>0</v>
      </c>
      <c r="C19" s="508">
        <v>0</v>
      </c>
      <c r="D19" s="508">
        <v>0</v>
      </c>
      <c r="E19" s="508">
        <v>0</v>
      </c>
      <c r="F19" s="508">
        <v>0</v>
      </c>
      <c r="G19" s="508">
        <v>0</v>
      </c>
      <c r="H19" s="508">
        <v>0</v>
      </c>
      <c r="I19" s="508">
        <v>0</v>
      </c>
      <c r="J19" s="508">
        <v>0</v>
      </c>
      <c r="K19" s="508">
        <v>0</v>
      </c>
      <c r="L19" s="508">
        <v>0</v>
      </c>
      <c r="M19" s="508">
        <v>0</v>
      </c>
      <c r="N19" s="508">
        <v>0</v>
      </c>
      <c r="O19" s="508">
        <v>0</v>
      </c>
    </row>
    <row r="20" spans="1:15" ht="22.5">
      <c r="A20" s="507" t="s">
        <v>296</v>
      </c>
      <c r="B20" s="508">
        <v>9879.1731342491184</v>
      </c>
      <c r="C20" s="508">
        <v>28.585772114937953</v>
      </c>
      <c r="D20" s="508">
        <v>0</v>
      </c>
      <c r="E20" s="508">
        <v>0</v>
      </c>
      <c r="F20" s="508">
        <v>0</v>
      </c>
      <c r="G20" s="508">
        <v>0</v>
      </c>
      <c r="H20" s="508">
        <v>0</v>
      </c>
      <c r="I20" s="508">
        <v>0</v>
      </c>
      <c r="J20" s="508">
        <v>546.05790297962699</v>
      </c>
      <c r="K20" s="508">
        <v>546.05790297962699</v>
      </c>
      <c r="L20" s="508">
        <v>10425.231037228748</v>
      </c>
      <c r="M20" s="508">
        <v>574.64367509456508</v>
      </c>
      <c r="N20" s="508">
        <v>203.13048510186474</v>
      </c>
      <c r="O20" s="508">
        <v>0.20532882075784722</v>
      </c>
    </row>
    <row r="21" spans="1:15" ht="13.5" customHeight="1">
      <c r="A21" s="507" t="s">
        <v>302</v>
      </c>
      <c r="B21" s="508">
        <v>58.998789567987259</v>
      </c>
      <c r="C21" s="508">
        <v>5.9191718096754928E-2</v>
      </c>
      <c r="D21" s="508">
        <v>0</v>
      </c>
      <c r="E21" s="508">
        <v>0</v>
      </c>
      <c r="F21" s="508">
        <v>0</v>
      </c>
      <c r="G21" s="508">
        <v>0</v>
      </c>
      <c r="H21" s="508">
        <v>0</v>
      </c>
      <c r="I21" s="508">
        <v>0</v>
      </c>
      <c r="J21" s="508">
        <v>0</v>
      </c>
      <c r="K21" s="508">
        <v>0</v>
      </c>
      <c r="L21" s="508">
        <v>58.998789567987259</v>
      </c>
      <c r="M21" s="508">
        <v>5.9191718096754928E-2</v>
      </c>
      <c r="N21" s="508">
        <v>0</v>
      </c>
      <c r="O21" s="508">
        <v>0</v>
      </c>
    </row>
    <row r="22" spans="1:15" ht="13.5" customHeight="1">
      <c r="A22" s="503" t="s">
        <v>303</v>
      </c>
      <c r="B22" s="504">
        <v>0</v>
      </c>
      <c r="C22" s="504">
        <v>0</v>
      </c>
      <c r="D22" s="504">
        <v>0</v>
      </c>
      <c r="E22" s="504">
        <v>0</v>
      </c>
      <c r="F22" s="504">
        <v>0</v>
      </c>
      <c r="G22" s="504">
        <v>0</v>
      </c>
      <c r="H22" s="504">
        <v>0</v>
      </c>
      <c r="I22" s="504">
        <v>0</v>
      </c>
      <c r="J22" s="504">
        <v>316.28522396973915</v>
      </c>
      <c r="K22" s="504">
        <v>316.22772048576547</v>
      </c>
      <c r="L22" s="504">
        <v>316.28522396973915</v>
      </c>
      <c r="M22" s="504">
        <v>316.22772048576547</v>
      </c>
      <c r="N22" s="504">
        <v>0</v>
      </c>
      <c r="O22" s="504">
        <v>0</v>
      </c>
    </row>
    <row r="23" spans="1:15" ht="13.5" customHeight="1">
      <c r="A23" s="507" t="s">
        <v>291</v>
      </c>
      <c r="B23" s="508">
        <v>0</v>
      </c>
      <c r="C23" s="508">
        <v>0</v>
      </c>
      <c r="D23" s="508">
        <v>0</v>
      </c>
      <c r="E23" s="508">
        <v>0</v>
      </c>
      <c r="F23" s="508">
        <v>0</v>
      </c>
      <c r="G23" s="508">
        <v>0</v>
      </c>
      <c r="H23" s="508">
        <v>0</v>
      </c>
      <c r="I23" s="508">
        <v>0</v>
      </c>
      <c r="J23" s="508">
        <v>266.02387019709334</v>
      </c>
      <c r="K23" s="508">
        <v>266.02387019709334</v>
      </c>
      <c r="L23" s="508">
        <v>266.02387019709334</v>
      </c>
      <c r="M23" s="508">
        <v>266.02387019709334</v>
      </c>
      <c r="N23" s="508">
        <v>0</v>
      </c>
      <c r="O23" s="508">
        <v>0</v>
      </c>
    </row>
    <row r="24" spans="1:15" ht="13.5" customHeight="1">
      <c r="A24" s="507" t="s">
        <v>304</v>
      </c>
      <c r="B24" s="508">
        <v>0</v>
      </c>
      <c r="C24" s="508">
        <v>0</v>
      </c>
      <c r="D24" s="508">
        <v>0</v>
      </c>
      <c r="E24" s="508">
        <v>0</v>
      </c>
      <c r="F24" s="508">
        <v>0</v>
      </c>
      <c r="G24" s="508">
        <v>0</v>
      </c>
      <c r="H24" s="508">
        <v>0</v>
      </c>
      <c r="I24" s="508">
        <v>0</v>
      </c>
      <c r="J24" s="508">
        <v>50.261353772645833</v>
      </c>
      <c r="K24" s="508">
        <v>50.203850288672108</v>
      </c>
      <c r="L24" s="508">
        <v>50.261353772645833</v>
      </c>
      <c r="M24" s="508">
        <v>50.203850288672108</v>
      </c>
      <c r="N24" s="508">
        <v>0</v>
      </c>
      <c r="O24" s="508">
        <v>0</v>
      </c>
    </row>
    <row r="25" spans="1:15" ht="13.5" customHeight="1">
      <c r="A25" s="507" t="s">
        <v>293</v>
      </c>
      <c r="B25" s="508">
        <v>0</v>
      </c>
      <c r="C25" s="508">
        <v>0</v>
      </c>
      <c r="D25" s="508">
        <v>0</v>
      </c>
      <c r="E25" s="508">
        <v>0</v>
      </c>
      <c r="F25" s="508">
        <v>0</v>
      </c>
      <c r="G25" s="508">
        <v>0</v>
      </c>
      <c r="H25" s="508">
        <v>0</v>
      </c>
      <c r="I25" s="508">
        <v>0</v>
      </c>
      <c r="J25" s="508">
        <v>0</v>
      </c>
      <c r="K25" s="508">
        <v>0</v>
      </c>
      <c r="L25" s="508">
        <v>0</v>
      </c>
      <c r="M25" s="508">
        <v>0</v>
      </c>
      <c r="N25" s="508">
        <v>0</v>
      </c>
      <c r="O25" s="508">
        <v>0</v>
      </c>
    </row>
    <row r="26" spans="1:15" ht="13.5" customHeight="1">
      <c r="A26" s="507" t="s">
        <v>305</v>
      </c>
      <c r="B26" s="508">
        <v>0</v>
      </c>
      <c r="C26" s="508">
        <v>0</v>
      </c>
      <c r="D26" s="508">
        <v>0</v>
      </c>
      <c r="E26" s="508">
        <v>0</v>
      </c>
      <c r="F26" s="508">
        <v>0</v>
      </c>
      <c r="G26" s="508">
        <v>0</v>
      </c>
      <c r="H26" s="508">
        <v>0</v>
      </c>
      <c r="I26" s="508">
        <v>0</v>
      </c>
      <c r="J26" s="508">
        <v>0</v>
      </c>
      <c r="K26" s="508">
        <v>0</v>
      </c>
      <c r="L26" s="508">
        <v>0</v>
      </c>
      <c r="M26" s="508">
        <v>0</v>
      </c>
      <c r="N26" s="508">
        <v>0</v>
      </c>
      <c r="O26" s="508">
        <v>0</v>
      </c>
    </row>
    <row r="27" spans="1:15" ht="13.5" customHeight="1">
      <c r="A27" s="507" t="s">
        <v>301</v>
      </c>
      <c r="B27" s="508">
        <v>0</v>
      </c>
      <c r="C27" s="508">
        <v>0</v>
      </c>
      <c r="D27" s="508">
        <v>0</v>
      </c>
      <c r="E27" s="508">
        <v>0</v>
      </c>
      <c r="F27" s="508">
        <v>0</v>
      </c>
      <c r="G27" s="508">
        <v>0</v>
      </c>
      <c r="H27" s="508">
        <v>0</v>
      </c>
      <c r="I27" s="508">
        <v>0</v>
      </c>
      <c r="J27" s="508">
        <v>0</v>
      </c>
      <c r="K27" s="508">
        <v>0</v>
      </c>
      <c r="L27" s="508">
        <v>0</v>
      </c>
      <c r="M27" s="508">
        <v>0</v>
      </c>
      <c r="N27" s="508">
        <v>0</v>
      </c>
      <c r="O27" s="508">
        <v>0</v>
      </c>
    </row>
    <row r="28" spans="1:15" ht="22.5">
      <c r="A28" s="507" t="s">
        <v>296</v>
      </c>
      <c r="B28" s="508">
        <v>0</v>
      </c>
      <c r="C28" s="508">
        <v>0</v>
      </c>
      <c r="D28" s="508">
        <v>0</v>
      </c>
      <c r="E28" s="508">
        <v>0</v>
      </c>
      <c r="F28" s="508">
        <v>0</v>
      </c>
      <c r="G28" s="508">
        <v>0</v>
      </c>
      <c r="H28" s="508">
        <v>0</v>
      </c>
      <c r="I28" s="508">
        <v>0</v>
      </c>
      <c r="J28" s="508">
        <v>0</v>
      </c>
      <c r="K28" s="508">
        <v>0</v>
      </c>
      <c r="L28" s="508">
        <v>0</v>
      </c>
      <c r="M28" s="508">
        <v>0</v>
      </c>
      <c r="N28" s="508">
        <v>0</v>
      </c>
      <c r="O28" s="508">
        <v>0</v>
      </c>
    </row>
    <row r="29" spans="1:15" ht="13.5" customHeight="1">
      <c r="A29" s="507" t="s">
        <v>302</v>
      </c>
      <c r="B29" s="508">
        <v>0</v>
      </c>
      <c r="C29" s="508">
        <v>0</v>
      </c>
      <c r="D29" s="508">
        <v>0</v>
      </c>
      <c r="E29" s="508">
        <v>0</v>
      </c>
      <c r="F29" s="508">
        <v>0</v>
      </c>
      <c r="G29" s="508">
        <v>0</v>
      </c>
      <c r="H29" s="508">
        <v>0</v>
      </c>
      <c r="I29" s="508">
        <v>0</v>
      </c>
      <c r="J29" s="508">
        <v>0</v>
      </c>
      <c r="K29" s="508">
        <v>0</v>
      </c>
      <c r="L29" s="508">
        <v>0</v>
      </c>
      <c r="M29" s="508">
        <v>0</v>
      </c>
      <c r="N29" s="508">
        <v>0</v>
      </c>
      <c r="O29" s="508">
        <v>0</v>
      </c>
    </row>
    <row r="30" spans="1:15" ht="13.5" customHeight="1">
      <c r="A30" s="505" t="s">
        <v>306</v>
      </c>
      <c r="B30" s="506">
        <v>2508650.5359068285</v>
      </c>
      <c r="C30" s="506">
        <v>51144.436184219267</v>
      </c>
      <c r="D30" s="506">
        <v>5482.3736399230202</v>
      </c>
      <c r="E30" s="506">
        <v>537.4420080960914</v>
      </c>
      <c r="F30" s="506">
        <v>2389.8619271351781</v>
      </c>
      <c r="G30" s="506">
        <v>611.00089057004448</v>
      </c>
      <c r="H30" s="506">
        <v>1916.7007936823943</v>
      </c>
      <c r="I30" s="506">
        <v>336.41094299555391</v>
      </c>
      <c r="J30" s="506">
        <v>33590.602435463523</v>
      </c>
      <c r="K30" s="506">
        <v>32363.254304864291</v>
      </c>
      <c r="L30" s="506">
        <v>2552030.0747030326</v>
      </c>
      <c r="M30" s="506">
        <v>84992.544330745237</v>
      </c>
      <c r="N30" s="506">
        <v>95847.707724467444</v>
      </c>
      <c r="O30" s="506">
        <v>11445.476753600102</v>
      </c>
    </row>
    <row r="31" spans="1:15" ht="12.75" customHeight="1">
      <c r="A31" s="21" t="s">
        <v>307</v>
      </c>
      <c r="L31" s="132"/>
    </row>
    <row r="32" spans="1:15" ht="12.75" customHeight="1">
      <c r="B32" s="132"/>
      <c r="L32" s="132"/>
    </row>
    <row r="33" spans="1:15" ht="12.75" customHeight="1">
      <c r="A33" s="613"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1011</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4" customWidth="1"/>
    <col min="2" max="2" width="19.42578125" style="314" customWidth="1"/>
    <col min="3" max="16384" width="9.140625" style="314"/>
  </cols>
  <sheetData>
    <row r="1" spans="1:2">
      <c r="A1" s="147" t="s">
        <v>831</v>
      </c>
    </row>
    <row r="2" spans="1:2">
      <c r="A2" s="524" t="s">
        <v>832</v>
      </c>
    </row>
    <row r="4" spans="1:2">
      <c r="B4" s="13" t="s">
        <v>1528</v>
      </c>
    </row>
    <row r="5" spans="1:2" ht="50.25" customHeight="1">
      <c r="A5" s="769" t="s">
        <v>834</v>
      </c>
      <c r="B5" s="769" t="s">
        <v>833</v>
      </c>
    </row>
    <row r="6" spans="1:2" ht="12.75" customHeight="1">
      <c r="A6" s="787">
        <v>42735</v>
      </c>
      <c r="B6" s="788">
        <v>5360.5498586502081</v>
      </c>
    </row>
    <row r="7" spans="1:2" ht="12.75" customHeight="1">
      <c r="A7" s="787">
        <v>42825</v>
      </c>
      <c r="B7" s="788">
        <v>5005.380372951091</v>
      </c>
    </row>
    <row r="8" spans="1:2" ht="12.75" customHeight="1">
      <c r="A8" s="787">
        <v>42916</v>
      </c>
      <c r="B8" s="788">
        <v>18911.764140951622</v>
      </c>
    </row>
    <row r="9" spans="1:2" ht="12.75" customHeight="1">
      <c r="A9" s="787">
        <v>43008</v>
      </c>
      <c r="B9" s="788">
        <v>18246.356153693006</v>
      </c>
    </row>
    <row r="10" spans="1:2" ht="12.75" customHeight="1">
      <c r="A10" s="787">
        <v>43100</v>
      </c>
      <c r="B10" s="788">
        <v>17633.888775632091</v>
      </c>
    </row>
    <row r="11" spans="1:2" ht="12.75" customHeight="1">
      <c r="A11" s="787">
        <v>43190</v>
      </c>
      <c r="B11" s="788">
        <v>17240.995731634481</v>
      </c>
    </row>
    <row r="12" spans="1:2" ht="12.75" customHeight="1">
      <c r="A12" s="787">
        <v>43281</v>
      </c>
      <c r="B12" s="788">
        <v>16698.389825469505</v>
      </c>
    </row>
    <row r="13" spans="1:2" ht="12.75" customHeight="1">
      <c r="A13" s="787">
        <v>43373</v>
      </c>
      <c r="B13" s="788">
        <v>16133.227658106043</v>
      </c>
    </row>
    <row r="14" spans="1:2" ht="12.75" customHeight="1">
      <c r="A14" s="787">
        <v>43465</v>
      </c>
      <c r="B14" s="788">
        <v>15499.972177317672</v>
      </c>
    </row>
    <row r="15" spans="1:2" ht="12.75" customHeight="1">
      <c r="A15" s="787">
        <v>43555</v>
      </c>
      <c r="B15" s="788">
        <v>14762.952525051431</v>
      </c>
    </row>
    <row r="16" spans="1:2">
      <c r="A16" s="787">
        <v>43646</v>
      </c>
      <c r="B16" s="788">
        <v>14112.580264118389</v>
      </c>
    </row>
    <row r="17" spans="1:2">
      <c r="A17" s="787">
        <v>43738</v>
      </c>
      <c r="B17" s="788">
        <v>13377.254628707944</v>
      </c>
    </row>
    <row r="18" spans="1:2">
      <c r="A18" s="787">
        <v>43830</v>
      </c>
      <c r="B18" s="788">
        <v>12863.446034906099</v>
      </c>
    </row>
    <row r="19" spans="1:2">
      <c r="A19" s="787">
        <v>43921</v>
      </c>
      <c r="B19" s="788">
        <v>12442.159421328552</v>
      </c>
    </row>
    <row r="20" spans="1:2">
      <c r="A20" s="787">
        <v>44012</v>
      </c>
      <c r="B20" s="788">
        <v>12846.786085340766</v>
      </c>
    </row>
    <row r="21" spans="1:2">
      <c r="A21" s="787">
        <v>44104</v>
      </c>
      <c r="B21" s="788">
        <v>13140.129540115468</v>
      </c>
    </row>
    <row r="22" spans="1:2">
      <c r="A22" s="787">
        <v>44196</v>
      </c>
      <c r="B22" s="788">
        <v>12563.543457429161</v>
      </c>
    </row>
    <row r="23" spans="1:2">
      <c r="A23" s="787">
        <v>44286</v>
      </c>
      <c r="B23" s="788">
        <v>11828.083975048112</v>
      </c>
    </row>
    <row r="24" spans="1:2">
      <c r="A24" s="787">
        <v>44377</v>
      </c>
      <c r="B24" s="788">
        <v>11165.416486827258</v>
      </c>
    </row>
    <row r="25" spans="1:2">
      <c r="A25" s="787">
        <v>44469</v>
      </c>
      <c r="B25" s="788">
        <v>10458.457596389937</v>
      </c>
    </row>
    <row r="26" spans="1:2">
      <c r="A26" s="787">
        <v>44561</v>
      </c>
      <c r="B26" s="788">
        <v>9608.6311354436275</v>
      </c>
    </row>
    <row r="27" spans="1:2">
      <c r="A27" s="787">
        <v>44651</v>
      </c>
      <c r="B27" s="788">
        <v>8443.7301586037538</v>
      </c>
    </row>
    <row r="28" spans="1:2">
      <c r="A28" s="787">
        <v>44742</v>
      </c>
      <c r="B28" s="788">
        <v>8060.9663892759972</v>
      </c>
    </row>
    <row r="29" spans="1:2">
      <c r="A29" s="787">
        <v>44834</v>
      </c>
      <c r="B29" s="788">
        <v>7013.6522503152155</v>
      </c>
    </row>
    <row r="30" spans="1:2">
      <c r="A30" s="787">
        <v>44926</v>
      </c>
      <c r="B30" s="788">
        <v>5800.6025363328672</v>
      </c>
    </row>
    <row r="31" spans="1:2">
      <c r="A31" s="21" t="s">
        <v>835</v>
      </c>
    </row>
    <row r="55" spans="8:8">
      <c r="H55" s="34" t="s">
        <v>1012</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7" t="s">
        <v>699</v>
      </c>
      <c r="B1" s="512"/>
      <c r="C1" s="512"/>
      <c r="D1" s="513" t="s">
        <v>1541</v>
      </c>
      <c r="G1" s="992"/>
    </row>
    <row r="2" spans="1:7" ht="15" customHeight="1">
      <c r="A2" s="526" t="s">
        <v>700</v>
      </c>
      <c r="B2" s="512"/>
      <c r="C2" s="519"/>
      <c r="D2" s="520" t="s">
        <v>1542</v>
      </c>
    </row>
    <row r="3" spans="1:7" ht="15" customHeight="1">
      <c r="A3" s="966"/>
      <c r="B3" s="512"/>
      <c r="C3" s="519"/>
      <c r="D3" s="520"/>
    </row>
    <row r="4" spans="1:7" ht="15" customHeight="1">
      <c r="A4" s="147" t="s">
        <v>701</v>
      </c>
      <c r="B4" s="512"/>
      <c r="C4" s="519"/>
      <c r="D4" s="520"/>
    </row>
    <row r="5" spans="1:7" ht="15" customHeight="1">
      <c r="A5" s="521" t="s">
        <v>702</v>
      </c>
      <c r="B5" s="512"/>
      <c r="C5" s="519"/>
      <c r="D5" s="520"/>
    </row>
    <row r="6" spans="1:7" ht="15" customHeight="1">
      <c r="A6" s="954" t="s">
        <v>1354</v>
      </c>
      <c r="B6" s="789">
        <v>44926</v>
      </c>
      <c r="C6" s="519"/>
      <c r="D6" s="520"/>
    </row>
    <row r="7" spans="1:7" ht="23.25">
      <c r="A7" s="616" t="s">
        <v>243</v>
      </c>
      <c r="B7" s="511">
        <v>4</v>
      </c>
      <c r="C7" s="617"/>
      <c r="D7" s="618"/>
    </row>
    <row r="8" spans="1:7">
      <c r="B8" s="231"/>
      <c r="C8" s="232"/>
      <c r="D8" s="230"/>
      <c r="E8" s="233"/>
    </row>
    <row r="9" spans="1:7">
      <c r="A9" s="223" t="s">
        <v>703</v>
      </c>
    </row>
    <row r="10" spans="1:7">
      <c r="A10" s="522" t="s">
        <v>704</v>
      </c>
    </row>
    <row r="11" spans="1:7" ht="12.75" customHeight="1">
      <c r="A11"/>
      <c r="B11"/>
      <c r="C11"/>
      <c r="D11" s="13" t="s">
        <v>1528</v>
      </c>
    </row>
    <row r="12" spans="1:7" ht="44.25" customHeight="1">
      <c r="A12" s="945"/>
      <c r="B12" s="945"/>
      <c r="C12" s="1246" t="s">
        <v>346</v>
      </c>
      <c r="D12" s="1246"/>
    </row>
    <row r="13" spans="1:7" ht="22.5" customHeight="1">
      <c r="A13" s="1246" t="s">
        <v>246</v>
      </c>
      <c r="B13" s="509" t="s">
        <v>244</v>
      </c>
      <c r="C13" s="1246" t="s">
        <v>245</v>
      </c>
      <c r="D13" s="1246" t="s">
        <v>1353</v>
      </c>
    </row>
    <row r="14" spans="1:7" ht="22.5" customHeight="1">
      <c r="A14" s="1248"/>
      <c r="B14" s="950">
        <v>44926</v>
      </c>
      <c r="C14" s="1246"/>
      <c r="D14" s="1246"/>
      <c r="E14" s="325"/>
    </row>
    <row r="15" spans="1:7" ht="15">
      <c r="A15" s="459" t="s">
        <v>247</v>
      </c>
      <c r="B15" s="456">
        <v>3789.3124586900258</v>
      </c>
      <c r="C15" s="457">
        <v>-7.7721026021417103E-2</v>
      </c>
      <c r="D15" s="456">
        <v>-319.32773110358966</v>
      </c>
      <c r="F15" s="52"/>
    </row>
    <row r="16" spans="1:7">
      <c r="A16" s="459" t="s">
        <v>248</v>
      </c>
      <c r="B16" s="456">
        <v>27799.128872519741</v>
      </c>
      <c r="C16" s="457">
        <v>-0.39443177327590151</v>
      </c>
      <c r="D16" s="456">
        <v>-18106.728875174205</v>
      </c>
    </row>
    <row r="17" spans="1:6" ht="22.5">
      <c r="A17" s="462" t="s">
        <v>249</v>
      </c>
      <c r="B17" s="456">
        <v>43.552101665671245</v>
      </c>
      <c r="C17" s="457">
        <v>-0.63136553784707261</v>
      </c>
      <c r="D17" s="456">
        <v>-74.592310040480456</v>
      </c>
      <c r="F17" s="52"/>
    </row>
    <row r="18" spans="1:6">
      <c r="A18" s="619" t="s">
        <v>251</v>
      </c>
      <c r="B18" s="620">
        <v>31631.993432875435</v>
      </c>
      <c r="C18" s="621">
        <v>-0.36903398762534645</v>
      </c>
      <c r="D18" s="620">
        <v>-18500.648916318267</v>
      </c>
    </row>
    <row r="19" spans="1:6">
      <c r="A19" s="459" t="s">
        <v>250</v>
      </c>
      <c r="B19" s="460">
        <v>8419.8034972460009</v>
      </c>
      <c r="C19" s="461">
        <v>-3.8600349785234349E-2</v>
      </c>
      <c r="D19" s="460">
        <v>-338.05645762824253</v>
      </c>
    </row>
    <row r="20" spans="1:6">
      <c r="A20" s="459" t="s">
        <v>256</v>
      </c>
      <c r="B20" s="456">
        <v>0</v>
      </c>
      <c r="C20" s="944">
        <v>0</v>
      </c>
      <c r="D20" s="510">
        <v>0</v>
      </c>
    </row>
    <row r="21" spans="1:6">
      <c r="A21" s="459" t="s">
        <v>252</v>
      </c>
      <c r="B21" s="456">
        <v>4213.6702992899327</v>
      </c>
      <c r="C21" s="457">
        <v>2.2332463505346283</v>
      </c>
      <c r="D21" s="456">
        <v>2910.4382400955606</v>
      </c>
    </row>
    <row r="22" spans="1:6">
      <c r="A22" s="459" t="s">
        <v>253</v>
      </c>
      <c r="B22" s="456">
        <v>18882.873892096355</v>
      </c>
      <c r="C22" s="457">
        <v>-0.52713028584847832</v>
      </c>
      <c r="D22" s="456">
        <v>-21049.634634016853</v>
      </c>
    </row>
    <row r="23" spans="1:6" ht="22.5">
      <c r="A23" s="462" t="s">
        <v>254</v>
      </c>
      <c r="B23" s="456">
        <v>115.64574424314817</v>
      </c>
      <c r="C23" s="457">
        <v>-0.16826641671881626</v>
      </c>
      <c r="D23" s="456">
        <v>-23.396067423186665</v>
      </c>
    </row>
    <row r="24" spans="1:6">
      <c r="A24" s="619" t="s">
        <v>255</v>
      </c>
      <c r="B24" s="622">
        <v>31631.993432875435</v>
      </c>
      <c r="C24" s="623">
        <v>-0.36903398765875528</v>
      </c>
      <c r="D24" s="622">
        <v>-18500.648918972729</v>
      </c>
    </row>
    <row r="25" spans="1:6">
      <c r="A25" s="21" t="s">
        <v>272</v>
      </c>
    </row>
    <row r="26" spans="1:6">
      <c r="A26" s="21"/>
    </row>
    <row r="27" spans="1:6">
      <c r="A27" s="224" t="s">
        <v>705</v>
      </c>
    </row>
    <row r="28" spans="1:6">
      <c r="A28" s="523" t="s">
        <v>706</v>
      </c>
    </row>
    <row r="29" spans="1:6">
      <c r="D29" s="13" t="s">
        <v>1528</v>
      </c>
    </row>
    <row r="30" spans="1:6" ht="47.25" customHeight="1">
      <c r="A30" s="946"/>
      <c r="B30" s="946"/>
      <c r="C30" s="1247" t="s">
        <v>366</v>
      </c>
      <c r="D30" s="1247"/>
    </row>
    <row r="31" spans="1:6" ht="24" customHeight="1">
      <c r="A31" s="1246" t="s">
        <v>246</v>
      </c>
      <c r="B31" s="509" t="s">
        <v>258</v>
      </c>
      <c r="C31" s="1246" t="s">
        <v>245</v>
      </c>
      <c r="D31" s="1246" t="s">
        <v>1353</v>
      </c>
    </row>
    <row r="32" spans="1:6" ht="24">
      <c r="A32" s="1248"/>
      <c r="B32" s="950" t="s">
        <v>1543</v>
      </c>
      <c r="C32" s="1246"/>
      <c r="D32" s="1246"/>
    </row>
    <row r="33" spans="1:4">
      <c r="A33" s="462" t="s">
        <v>259</v>
      </c>
      <c r="B33" s="514">
        <v>2214.5183728183688</v>
      </c>
      <c r="C33" s="457">
        <v>-2.4787689476462597E-2</v>
      </c>
      <c r="D33" s="456">
        <v>-56.288044329417929</v>
      </c>
    </row>
    <row r="34" spans="1:4">
      <c r="A34" s="462" t="s">
        <v>260</v>
      </c>
      <c r="B34" s="514">
        <v>613.78097418541381</v>
      </c>
      <c r="C34" s="457">
        <v>-0.47852048062563496</v>
      </c>
      <c r="D34" s="456">
        <v>-563.2182201871392</v>
      </c>
    </row>
    <row r="35" spans="1:4">
      <c r="A35" s="462" t="s">
        <v>261</v>
      </c>
      <c r="B35" s="514">
        <v>1600.7373986329549</v>
      </c>
      <c r="C35" s="457">
        <v>0.46345477091614545</v>
      </c>
      <c r="D35" s="456">
        <v>506.93017585772122</v>
      </c>
    </row>
    <row r="36" spans="1:4">
      <c r="A36" s="462" t="s">
        <v>262</v>
      </c>
      <c r="B36" s="514">
        <v>1307.3215621474549</v>
      </c>
      <c r="C36" s="457">
        <v>-0.68208373860201266</v>
      </c>
      <c r="D36" s="456">
        <v>-2804.8353825734953</v>
      </c>
    </row>
    <row r="37" spans="1:4">
      <c r="A37" s="462" t="s">
        <v>263</v>
      </c>
      <c r="B37" s="514">
        <v>1952.0271497776894</v>
      </c>
      <c r="C37" s="457">
        <v>-0.38269336897853262</v>
      </c>
      <c r="D37" s="456">
        <v>-1210.1406476873049</v>
      </c>
    </row>
    <row r="38" spans="1:4" ht="22.5">
      <c r="A38" s="462" t="s">
        <v>264</v>
      </c>
      <c r="B38" s="514">
        <v>-644.70558763023416</v>
      </c>
      <c r="C38" s="515">
        <v>-1.6786452134663503</v>
      </c>
      <c r="D38" s="456">
        <v>-1594.6947348861902</v>
      </c>
    </row>
    <row r="39" spans="1:4">
      <c r="A39" s="462" t="s">
        <v>266</v>
      </c>
      <c r="B39" s="514">
        <v>958.69654787975321</v>
      </c>
      <c r="C39" s="457">
        <v>0.9186232657119644</v>
      </c>
      <c r="D39" s="456">
        <v>459.01713451456646</v>
      </c>
    </row>
    <row r="40" spans="1:4">
      <c r="A40" s="462" t="s">
        <v>265</v>
      </c>
      <c r="B40" s="514">
        <v>2290.0923339305855</v>
      </c>
      <c r="C40" s="457">
        <v>0.25050402709069319</v>
      </c>
      <c r="D40" s="456">
        <v>458.75690092242309</v>
      </c>
    </row>
    <row r="41" spans="1:4" ht="22.5">
      <c r="A41" s="462" t="s">
        <v>267</v>
      </c>
      <c r="B41" s="514">
        <v>-1331.3957860508328</v>
      </c>
      <c r="C41" s="515">
        <v>-1.9542103088486063E-4</v>
      </c>
      <c r="D41" s="456">
        <v>0.26023359214266045</v>
      </c>
    </row>
    <row r="42" spans="1:4">
      <c r="A42" s="462" t="s">
        <v>269</v>
      </c>
      <c r="B42" s="514">
        <v>4480.5364828455758</v>
      </c>
      <c r="C42" s="457">
        <v>-0.34900929349870358</v>
      </c>
      <c r="D42" s="456">
        <v>-2402.1062923883478</v>
      </c>
    </row>
    <row r="43" spans="1:4">
      <c r="A43" s="462" t="s">
        <v>268</v>
      </c>
      <c r="B43" s="514">
        <v>4855.9004578936883</v>
      </c>
      <c r="C43" s="457">
        <v>-0.21304617945837565</v>
      </c>
      <c r="D43" s="456">
        <v>-1314.601966952021</v>
      </c>
    </row>
    <row r="44" spans="1:4" ht="22.5">
      <c r="A44" s="462" t="s">
        <v>270</v>
      </c>
      <c r="B44" s="514">
        <v>-375.36397504811197</v>
      </c>
      <c r="C44" s="515">
        <v>-1.5270926929550996</v>
      </c>
      <c r="D44" s="456">
        <v>-1087.5043254363263</v>
      </c>
    </row>
    <row r="45" spans="1:4">
      <c r="A45" s="462" t="s">
        <v>273</v>
      </c>
      <c r="B45" s="514">
        <v>27.463533081159998</v>
      </c>
      <c r="C45" s="515">
        <v>-0.6503033288040837</v>
      </c>
      <c r="D45" s="456">
        <v>-51.071767204194032</v>
      </c>
    </row>
    <row r="46" spans="1:4" ht="21.75">
      <c r="A46" s="624" t="s">
        <v>271</v>
      </c>
      <c r="B46" s="625">
        <v>-402.82750812927202</v>
      </c>
      <c r="C46" s="626">
        <v>-1.635770671436215</v>
      </c>
      <c r="D46" s="620">
        <v>-1036.4325582321321</v>
      </c>
    </row>
    <row r="47" spans="1:4">
      <c r="A47" s="21" t="s">
        <v>272</v>
      </c>
    </row>
    <row r="49" spans="1:5">
      <c r="A49" s="224" t="s">
        <v>1156</v>
      </c>
    </row>
    <row r="50" spans="1:5">
      <c r="A50" s="523" t="s">
        <v>708</v>
      </c>
    </row>
    <row r="51" spans="1:5">
      <c r="B51" s="64"/>
      <c r="C51" s="13" t="s">
        <v>1528</v>
      </c>
    </row>
    <row r="52" spans="1:5" ht="22.5">
      <c r="A52" s="1246" t="s">
        <v>246</v>
      </c>
      <c r="B52" s="509" t="s">
        <v>258</v>
      </c>
      <c r="C52" s="953" t="s">
        <v>32</v>
      </c>
      <c r="D52" s="1249"/>
      <c r="E52" s="1249"/>
    </row>
    <row r="53" spans="1:5" ht="24">
      <c r="A53" s="1248"/>
      <c r="B53" s="950" t="s">
        <v>1543</v>
      </c>
      <c r="C53" s="957" t="s">
        <v>30</v>
      </c>
      <c r="D53" s="1249"/>
      <c r="E53" s="1249"/>
    </row>
    <row r="54" spans="1:5">
      <c r="A54" s="516" t="s">
        <v>274</v>
      </c>
      <c r="B54" s="517">
        <v>67958.30679142609</v>
      </c>
      <c r="C54" s="457">
        <f>B54/B$57</f>
        <v>0.88591737458652176</v>
      </c>
      <c r="D54" s="226"/>
      <c r="E54" s="227"/>
    </row>
    <row r="55" spans="1:5" ht="22.5">
      <c r="A55" s="462" t="s">
        <v>275</v>
      </c>
      <c r="B55" s="517">
        <v>2391.7889959519543</v>
      </c>
      <c r="C55" s="457">
        <f t="shared" ref="C55:C56" si="0">B55/B$57</f>
        <v>3.1179814917431423E-2</v>
      </c>
      <c r="D55" s="226"/>
      <c r="E55" s="227"/>
    </row>
    <row r="56" spans="1:5" ht="22.5">
      <c r="A56" s="462" t="s">
        <v>276</v>
      </c>
      <c r="B56" s="517">
        <v>6359.4357568518144</v>
      </c>
      <c r="C56" s="457">
        <f t="shared" si="0"/>
        <v>8.2902810496046822E-2</v>
      </c>
      <c r="D56" s="226"/>
      <c r="E56" s="227"/>
    </row>
    <row r="57" spans="1:5">
      <c r="A57" s="627" t="s">
        <v>277</v>
      </c>
      <c r="B57" s="628">
        <v>76709.53154422986</v>
      </c>
      <c r="C57" s="626">
        <f>SUM(C54:C56)</f>
        <v>1</v>
      </c>
      <c r="D57" s="228"/>
      <c r="E57" s="229"/>
    </row>
    <row r="58" spans="1:5">
      <c r="A58" s="21" t="s">
        <v>257</v>
      </c>
      <c r="C58" s="955"/>
    </row>
    <row r="59" spans="1:5">
      <c r="A59" s="21"/>
    </row>
    <row r="60" spans="1:5">
      <c r="A60" s="224" t="s">
        <v>709</v>
      </c>
    </row>
    <row r="61" spans="1:5">
      <c r="A61" s="523" t="s">
        <v>710</v>
      </c>
    </row>
    <row r="62" spans="1:5">
      <c r="A62" s="21"/>
      <c r="B62" s="64"/>
      <c r="C62" s="13" t="s">
        <v>1528</v>
      </c>
    </row>
    <row r="63" spans="1:5" ht="22.5">
      <c r="A63" s="1246" t="s">
        <v>246</v>
      </c>
      <c r="B63" s="509" t="s">
        <v>244</v>
      </c>
      <c r="C63" s="953" t="s">
        <v>32</v>
      </c>
    </row>
    <row r="64" spans="1:5">
      <c r="A64" s="1248"/>
      <c r="B64" s="950">
        <v>44926</v>
      </c>
      <c r="C64" s="957" t="s">
        <v>30</v>
      </c>
    </row>
    <row r="65" spans="1:5">
      <c r="A65" s="516" t="s">
        <v>278</v>
      </c>
      <c r="B65" s="517">
        <v>7690.1222801778486</v>
      </c>
      <c r="C65" s="457">
        <f>B65/B$68</f>
        <v>0.82165748761117741</v>
      </c>
    </row>
    <row r="66" spans="1:5" ht="22.5">
      <c r="A66" s="462" t="s">
        <v>275</v>
      </c>
      <c r="B66" s="517">
        <v>737.11219191718078</v>
      </c>
      <c r="C66" s="457">
        <f t="shared" ref="C66:C67" si="1">B66/B$68</f>
        <v>7.8757362969296238E-2</v>
      </c>
    </row>
    <row r="67" spans="1:5" ht="22.5">
      <c r="A67" s="462" t="s">
        <v>276</v>
      </c>
      <c r="B67" s="517">
        <v>932.04527174995007</v>
      </c>
      <c r="C67" s="457">
        <f t="shared" si="1"/>
        <v>9.9585149419526522E-2</v>
      </c>
    </row>
    <row r="68" spans="1:5">
      <c r="A68" s="627" t="s">
        <v>279</v>
      </c>
      <c r="B68" s="628">
        <v>9359.2797438449779</v>
      </c>
      <c r="C68" s="626">
        <f>SUM(C65:C67)</f>
        <v>1.0000000000000002</v>
      </c>
    </row>
    <row r="69" spans="1:5">
      <c r="A69" s="21" t="s">
        <v>272</v>
      </c>
      <c r="C69" s="956"/>
    </row>
    <row r="70" spans="1:5">
      <c r="A70" s="967"/>
      <c r="C70" s="956"/>
    </row>
    <row r="71" spans="1:5">
      <c r="A71" s="967"/>
    </row>
    <row r="72" spans="1:5">
      <c r="A72" s="613" t="s">
        <v>81</v>
      </c>
      <c r="E72" s="34" t="s">
        <v>1082</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68" customWidth="1"/>
    <col min="2" max="2" width="19.42578125" style="768" customWidth="1"/>
    <col min="3" max="16384" width="9.140625" style="768"/>
  </cols>
  <sheetData>
    <row r="1" spans="1:7" ht="12.75">
      <c r="A1" s="147" t="s">
        <v>836</v>
      </c>
      <c r="G1" s="55"/>
    </row>
    <row r="2" spans="1:7">
      <c r="A2" s="524" t="s">
        <v>837</v>
      </c>
    </row>
    <row r="4" spans="1:7">
      <c r="B4" s="13" t="s">
        <v>1528</v>
      </c>
    </row>
    <row r="5" spans="1:7" ht="48">
      <c r="A5" s="772" t="s">
        <v>834</v>
      </c>
      <c r="B5" s="772" t="s">
        <v>838</v>
      </c>
    </row>
    <row r="6" spans="1:7">
      <c r="A6" s="771">
        <v>42735</v>
      </c>
      <c r="B6" s="770">
        <v>159731.2424712987</v>
      </c>
    </row>
    <row r="7" spans="1:7">
      <c r="A7" s="771">
        <v>42825</v>
      </c>
      <c r="B7" s="770">
        <v>152142.7703311434</v>
      </c>
    </row>
    <row r="8" spans="1:7">
      <c r="A8" s="771">
        <v>42916</v>
      </c>
      <c r="B8" s="770">
        <v>116428.2208043002</v>
      </c>
    </row>
    <row r="9" spans="1:7">
      <c r="A9" s="771">
        <v>43008</v>
      </c>
      <c r="B9" s="770">
        <v>118674.3446187537</v>
      </c>
    </row>
    <row r="10" spans="1:7">
      <c r="A10" s="771">
        <v>43100</v>
      </c>
      <c r="B10" s="770">
        <v>146958.99762028002</v>
      </c>
    </row>
    <row r="11" spans="1:7">
      <c r="A11" s="771">
        <v>43190</v>
      </c>
      <c r="B11" s="770">
        <v>119567.87473754065</v>
      </c>
    </row>
    <row r="12" spans="1:7">
      <c r="A12" s="771">
        <v>43281</v>
      </c>
      <c r="B12" s="770">
        <v>112576.96625788041</v>
      </c>
    </row>
    <row r="13" spans="1:7">
      <c r="A13" s="771">
        <v>43373</v>
      </c>
      <c r="B13" s="770">
        <v>107630.01178445814</v>
      </c>
    </row>
    <row r="14" spans="1:7">
      <c r="A14" s="771">
        <v>43465</v>
      </c>
      <c r="B14" s="770">
        <v>150092.2386395912</v>
      </c>
    </row>
    <row r="15" spans="1:7">
      <c r="A15" s="771">
        <v>43555</v>
      </c>
      <c r="B15" s="770">
        <v>148003.31107704557</v>
      </c>
    </row>
    <row r="16" spans="1:7">
      <c r="A16" s="771" t="s">
        <v>844</v>
      </c>
      <c r="B16" s="770">
        <v>127856.52876766871</v>
      </c>
    </row>
    <row r="17" spans="1:2">
      <c r="A17" s="771">
        <v>43738</v>
      </c>
      <c r="B17" s="770">
        <v>157048.07618289202</v>
      </c>
    </row>
    <row r="18" spans="1:2">
      <c r="A18" s="771">
        <v>43830</v>
      </c>
      <c r="B18" s="770">
        <v>168550.04707545295</v>
      </c>
    </row>
    <row r="19" spans="1:2">
      <c r="A19" s="771">
        <v>43921</v>
      </c>
      <c r="B19" s="770">
        <v>167446.26327029002</v>
      </c>
    </row>
    <row r="20" spans="1:2">
      <c r="A20" s="771">
        <v>44012</v>
      </c>
      <c r="B20" s="770">
        <v>203899.62697723808</v>
      </c>
    </row>
    <row r="21" spans="1:2">
      <c r="A21" s="771">
        <v>44104</v>
      </c>
      <c r="B21" s="770">
        <v>177869.08103258343</v>
      </c>
    </row>
    <row r="22" spans="1:2">
      <c r="A22" s="771">
        <v>44196</v>
      </c>
      <c r="B22" s="770">
        <v>241493.62867476273</v>
      </c>
    </row>
    <row r="23" spans="1:2">
      <c r="A23" s="771">
        <v>44286</v>
      </c>
      <c r="B23" s="770">
        <v>237645.01494060655</v>
      </c>
    </row>
    <row r="24" spans="1:2">
      <c r="A24" s="771">
        <v>44377</v>
      </c>
      <c r="B24" s="770">
        <v>240655.43032848896</v>
      </c>
    </row>
    <row r="25" spans="1:2">
      <c r="A25" s="771">
        <v>44469</v>
      </c>
      <c r="B25" s="770">
        <v>229136.77986196824</v>
      </c>
    </row>
    <row r="26" spans="1:2">
      <c r="A26" s="771">
        <v>44561</v>
      </c>
      <c r="B26" s="770">
        <v>273254.65849625051</v>
      </c>
    </row>
    <row r="27" spans="1:2">
      <c r="A27" s="771">
        <v>44651</v>
      </c>
      <c r="B27" s="770">
        <v>278508.74748423917</v>
      </c>
    </row>
    <row r="28" spans="1:2">
      <c r="A28" s="771">
        <v>44742</v>
      </c>
      <c r="B28" s="770">
        <v>266351.77529232198</v>
      </c>
    </row>
    <row r="29" spans="1:2">
      <c r="A29" s="771">
        <v>44834</v>
      </c>
      <c r="B29" s="770">
        <v>265029.92544163507</v>
      </c>
    </row>
    <row r="30" spans="1:2">
      <c r="A30" s="771">
        <v>44926</v>
      </c>
      <c r="B30" s="770">
        <v>263543.03537062841</v>
      </c>
    </row>
    <row r="31" spans="1:2">
      <c r="A31" s="21" t="s">
        <v>835</v>
      </c>
    </row>
    <row r="60" spans="8:8">
      <c r="H60" s="34" t="s">
        <v>1083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728</v>
      </c>
      <c r="D1" s="137" t="str">
        <f>Naslovnica!A20</f>
        <v>Ožujak 2023.</v>
      </c>
    </row>
    <row r="2" spans="1:13" ht="12.75" customHeight="1">
      <c r="A2" s="551" t="s">
        <v>729</v>
      </c>
      <c r="D2" s="529" t="str">
        <f>Naslovnica!A24</f>
        <v>March 2023</v>
      </c>
    </row>
    <row r="3" spans="1:13" ht="12.75" customHeight="1"/>
    <row r="4" spans="1:13" ht="12.75" customHeight="1">
      <c r="D4" s="13" t="s">
        <v>1528</v>
      </c>
      <c r="E4" s="298"/>
      <c r="F4" s="298"/>
      <c r="G4" s="298"/>
      <c r="J4" s="298"/>
      <c r="K4" s="298"/>
      <c r="L4" s="298"/>
      <c r="M4" s="298"/>
    </row>
    <row r="5" spans="1:13" ht="31.5" customHeight="1">
      <c r="A5" s="743"/>
      <c r="B5" s="744" t="str">
        <f>D1</f>
        <v>Ožujak 2023.</v>
      </c>
      <c r="C5" s="745" t="s">
        <v>629</v>
      </c>
      <c r="D5" s="745" t="s">
        <v>18</v>
      </c>
      <c r="E5" s="296"/>
      <c r="F5" s="297"/>
      <c r="G5" s="297"/>
      <c r="H5" s="296"/>
      <c r="I5" s="296"/>
      <c r="J5" s="296"/>
      <c r="K5" s="1131"/>
      <c r="L5" s="1131"/>
      <c r="M5" s="1131"/>
    </row>
    <row r="6" spans="1:13" s="261" customFormat="1" ht="24">
      <c r="A6" s="743"/>
      <c r="B6" s="746" t="str">
        <f>D2</f>
        <v>March 2023</v>
      </c>
      <c r="C6" s="746" t="s">
        <v>45</v>
      </c>
      <c r="D6" s="761" t="s">
        <v>238</v>
      </c>
      <c r="E6" s="296"/>
      <c r="F6" s="297"/>
      <c r="G6" s="297"/>
      <c r="H6" s="296"/>
      <c r="I6" s="296"/>
      <c r="J6" s="296"/>
      <c r="K6" s="1131"/>
      <c r="L6" s="1131"/>
      <c r="M6" s="1131"/>
    </row>
    <row r="7" spans="1:13" ht="24">
      <c r="A7" s="747" t="s">
        <v>781</v>
      </c>
      <c r="B7" s="748">
        <v>3527.2841686727106</v>
      </c>
      <c r="C7" s="748">
        <v>499.05770999999868</v>
      </c>
      <c r="D7" s="748"/>
      <c r="E7" s="290"/>
      <c r="F7" s="297"/>
      <c r="G7" s="734"/>
      <c r="H7" s="290"/>
      <c r="I7" s="290"/>
      <c r="J7" s="290"/>
      <c r="K7" s="1131"/>
      <c r="L7" s="1131"/>
      <c r="M7" s="1131"/>
    </row>
    <row r="8" spans="1:13" s="261" customFormat="1">
      <c r="A8" s="749" t="s">
        <v>917</v>
      </c>
      <c r="B8" s="750"/>
      <c r="C8" s="750"/>
      <c r="D8" s="750"/>
      <c r="E8" s="290"/>
      <c r="F8" s="290"/>
      <c r="G8" s="290"/>
      <c r="H8" s="290"/>
      <c r="I8" s="290"/>
      <c r="J8" s="290"/>
      <c r="K8" s="290"/>
      <c r="L8" s="290"/>
      <c r="M8" s="290"/>
    </row>
    <row r="9" spans="1:13" s="261" customFormat="1">
      <c r="A9" s="751" t="s">
        <v>782</v>
      </c>
      <c r="B9" s="748">
        <v>98785.71146999998</v>
      </c>
      <c r="C9" s="748">
        <v>2908.8438399999723</v>
      </c>
      <c r="D9" s="748">
        <v>286212.13789999997</v>
      </c>
      <c r="E9" s="290"/>
      <c r="F9" s="290"/>
      <c r="G9" s="290"/>
      <c r="H9" s="290"/>
      <c r="I9" s="290"/>
      <c r="J9" s="290"/>
      <c r="K9" s="290"/>
      <c r="L9" s="290"/>
      <c r="M9" s="290"/>
    </row>
    <row r="10" spans="1:13" s="261" customFormat="1">
      <c r="A10" s="751" t="s">
        <v>783</v>
      </c>
      <c r="B10" s="748">
        <v>38067.90713</v>
      </c>
      <c r="C10" s="748">
        <v>-4959.9892600000021</v>
      </c>
      <c r="D10" s="748">
        <v>145253.93093</v>
      </c>
      <c r="E10" s="290"/>
      <c r="F10" s="290"/>
      <c r="G10" s="290"/>
      <c r="H10" s="290"/>
      <c r="I10" s="290"/>
      <c r="J10" s="290"/>
      <c r="K10" s="290"/>
      <c r="L10" s="290"/>
      <c r="M10" s="290"/>
    </row>
    <row r="11" spans="1:13" s="261" customFormat="1" ht="24">
      <c r="A11" s="752" t="s">
        <v>784</v>
      </c>
      <c r="B11" s="748">
        <v>3394.8357700000001</v>
      </c>
      <c r="C11" s="748">
        <v>-581.73664999999937</v>
      </c>
      <c r="D11" s="748">
        <v>10506.984780000001</v>
      </c>
      <c r="E11" s="290"/>
      <c r="F11" s="290"/>
      <c r="G11" s="290"/>
      <c r="H11" s="290"/>
      <c r="I11" s="290"/>
      <c r="J11" s="290"/>
      <c r="K11" s="290"/>
      <c r="L11" s="290"/>
      <c r="M11" s="290"/>
    </row>
    <row r="12" spans="1:13" s="261" customFormat="1">
      <c r="A12" s="751" t="s">
        <v>785</v>
      </c>
      <c r="B12" s="748">
        <v>2117.06745</v>
      </c>
      <c r="C12" s="748">
        <v>343.53538000000003</v>
      </c>
      <c r="D12" s="748">
        <v>5593.0618599999998</v>
      </c>
      <c r="E12" s="290"/>
      <c r="F12" s="290"/>
      <c r="G12" s="290"/>
      <c r="H12" s="290"/>
      <c r="I12" s="290"/>
      <c r="J12" s="290"/>
      <c r="K12" s="290"/>
      <c r="L12" s="290"/>
      <c r="M12" s="290"/>
    </row>
    <row r="13" spans="1:13" s="261" customFormat="1">
      <c r="A13" s="752" t="s">
        <v>786</v>
      </c>
      <c r="B13" s="748">
        <v>88.608949999999993</v>
      </c>
      <c r="C13" s="748">
        <v>-93.92694000000003</v>
      </c>
      <c r="D13" s="748">
        <v>381.78789999999998</v>
      </c>
      <c r="E13" s="290"/>
      <c r="F13" s="290"/>
      <c r="G13" s="290"/>
      <c r="H13" s="290"/>
      <c r="I13" s="290"/>
      <c r="J13" s="290"/>
      <c r="K13" s="290"/>
      <c r="L13" s="290"/>
      <c r="M13" s="290"/>
    </row>
    <row r="14" spans="1:13" s="1084" customFormat="1" ht="24">
      <c r="A14" s="752" t="s">
        <v>1577</v>
      </c>
      <c r="B14" s="748">
        <v>0</v>
      </c>
      <c r="C14" s="748">
        <v>0</v>
      </c>
      <c r="D14" s="748">
        <v>0</v>
      </c>
      <c r="E14" s="1099"/>
      <c r="F14" s="1099"/>
      <c r="G14" s="1099"/>
      <c r="H14" s="1099"/>
      <c r="I14" s="1099"/>
      <c r="J14" s="1099"/>
      <c r="K14" s="1099"/>
      <c r="L14" s="1099"/>
      <c r="M14" s="1099"/>
    </row>
    <row r="15" spans="1:13" s="1084" customFormat="1" ht="24">
      <c r="A15" s="752" t="s">
        <v>1578</v>
      </c>
      <c r="B15" s="1100">
        <v>4.1600000000000005E-3</v>
      </c>
      <c r="C15" s="1100">
        <v>-5.8300000000000001E-3</v>
      </c>
      <c r="D15" s="1100">
        <v>4.6820000000000001E-2</v>
      </c>
      <c r="E15" s="1099"/>
      <c r="F15" s="1099"/>
      <c r="G15" s="1099"/>
      <c r="H15" s="1099"/>
      <c r="I15" s="1099"/>
      <c r="J15" s="1099"/>
      <c r="K15" s="1099"/>
      <c r="L15" s="1099"/>
      <c r="M15" s="1099"/>
    </row>
    <row r="16" spans="1:13" s="261" customFormat="1">
      <c r="A16" s="978" t="s">
        <v>787</v>
      </c>
      <c r="B16" s="979">
        <v>142454.13493</v>
      </c>
      <c r="C16" s="979">
        <v>-2383.2794600000293</v>
      </c>
      <c r="D16" s="979">
        <v>447947.95019</v>
      </c>
      <c r="E16" s="290"/>
      <c r="F16" s="290"/>
      <c r="G16" s="290"/>
      <c r="H16" s="290"/>
      <c r="I16" s="290"/>
      <c r="J16" s="290"/>
      <c r="K16" s="290"/>
      <c r="L16" s="290"/>
      <c r="M16" s="290"/>
    </row>
    <row r="17" spans="1:14" s="261" customFormat="1">
      <c r="A17" s="749" t="s">
        <v>788</v>
      </c>
      <c r="B17" s="748"/>
      <c r="C17" s="748"/>
      <c r="D17" s="748"/>
      <c r="E17" s="290"/>
      <c r="F17" s="290"/>
      <c r="G17" s="290"/>
      <c r="H17" s="290"/>
      <c r="I17" s="290"/>
      <c r="J17" s="290"/>
      <c r="K17" s="290"/>
      <c r="L17" s="290"/>
      <c r="M17" s="290"/>
    </row>
    <row r="18" spans="1:14" s="261" customFormat="1">
      <c r="A18" s="751" t="s">
        <v>789</v>
      </c>
      <c r="B18" s="748">
        <v>495.75858999999997</v>
      </c>
      <c r="C18" s="748">
        <v>15.043710000000033</v>
      </c>
      <c r="D18" s="748">
        <v>1429.79414</v>
      </c>
      <c r="E18" s="290"/>
      <c r="F18" s="290"/>
      <c r="G18" s="290"/>
      <c r="H18" s="290"/>
      <c r="I18" s="290"/>
      <c r="J18" s="290"/>
      <c r="K18" s="290"/>
      <c r="L18" s="290"/>
      <c r="M18" s="290"/>
    </row>
    <row r="19" spans="1:14" s="261" customFormat="1">
      <c r="A19" s="753" t="s">
        <v>790</v>
      </c>
      <c r="B19" s="748">
        <v>495.74014</v>
      </c>
      <c r="C19" s="748">
        <v>15.032970000000034</v>
      </c>
      <c r="D19" s="748">
        <v>1429.45028</v>
      </c>
      <c r="E19" s="290"/>
      <c r="F19" s="290"/>
      <c r="G19" s="290"/>
      <c r="H19" s="290"/>
      <c r="I19" s="290"/>
      <c r="J19" s="290"/>
      <c r="K19" s="290"/>
      <c r="L19" s="290"/>
      <c r="M19" s="290"/>
    </row>
    <row r="20" spans="1:14" s="261" customFormat="1">
      <c r="A20" s="753" t="s">
        <v>791</v>
      </c>
      <c r="B20" s="754">
        <v>1.8449999999999998E-2</v>
      </c>
      <c r="C20" s="754">
        <v>1.074E-2</v>
      </c>
      <c r="D20" s="748">
        <v>0.34386</v>
      </c>
      <c r="E20" s="290"/>
      <c r="F20" s="290"/>
      <c r="G20" s="290"/>
      <c r="H20" s="290"/>
      <c r="I20" s="290"/>
      <c r="J20" s="290"/>
      <c r="K20" s="290"/>
      <c r="L20" s="290"/>
      <c r="M20" s="290"/>
    </row>
    <row r="21" spans="1:14" s="261" customFormat="1">
      <c r="A21" s="751" t="s">
        <v>792</v>
      </c>
      <c r="B21" s="748">
        <v>124514.51003</v>
      </c>
      <c r="C21" s="748">
        <v>-2737.4615099999937</v>
      </c>
      <c r="D21" s="748">
        <v>389188.54353999998</v>
      </c>
      <c r="E21" s="290"/>
      <c r="F21" s="290"/>
      <c r="G21" s="290"/>
      <c r="H21" s="290"/>
      <c r="I21" s="290"/>
      <c r="J21" s="290"/>
      <c r="K21" s="290"/>
      <c r="L21" s="290"/>
      <c r="M21" s="290"/>
    </row>
    <row r="22" spans="1:14" s="261" customFormat="1">
      <c r="A22" s="753" t="s">
        <v>793</v>
      </c>
      <c r="B22" s="748">
        <v>98639.362699999998</v>
      </c>
      <c r="C22" s="748">
        <v>3002.1399200000014</v>
      </c>
      <c r="D22" s="748">
        <v>284366.55102999997</v>
      </c>
      <c r="E22" s="290"/>
      <c r="F22" s="290"/>
      <c r="G22" s="290"/>
      <c r="H22" s="290"/>
      <c r="I22" s="290"/>
      <c r="J22" s="290"/>
      <c r="K22" s="290"/>
      <c r="L22" s="290"/>
      <c r="M22" s="290"/>
    </row>
    <row r="23" spans="1:14" s="261" customFormat="1">
      <c r="A23" s="753" t="s">
        <v>794</v>
      </c>
      <c r="B23" s="748">
        <v>25875.14733</v>
      </c>
      <c r="C23" s="748">
        <v>-5739.6014300000024</v>
      </c>
      <c r="D23" s="748">
        <v>104821.99251000001</v>
      </c>
      <c r="E23" s="290"/>
      <c r="F23" s="290"/>
      <c r="G23" s="290"/>
      <c r="H23" s="290"/>
      <c r="I23" s="290"/>
      <c r="J23" s="290"/>
      <c r="K23" s="290"/>
      <c r="L23" s="290"/>
      <c r="M23" s="290"/>
    </row>
    <row r="24" spans="1:14" s="1084" customFormat="1" ht="30.75" customHeight="1">
      <c r="A24" s="1101" t="s">
        <v>1579</v>
      </c>
      <c r="B24" s="748">
        <v>0</v>
      </c>
      <c r="C24" s="748">
        <v>0</v>
      </c>
      <c r="D24" s="748">
        <v>0</v>
      </c>
      <c r="E24" s="1099"/>
      <c r="F24" s="1099"/>
      <c r="G24" s="1099"/>
      <c r="H24" s="1099"/>
      <c r="I24" s="1099"/>
      <c r="J24" s="1099"/>
      <c r="K24" s="1099"/>
      <c r="L24" s="1099"/>
      <c r="M24" s="1099"/>
    </row>
    <row r="25" spans="1:14" s="261" customFormat="1" ht="24">
      <c r="A25" s="752" t="s">
        <v>795</v>
      </c>
      <c r="B25" s="748">
        <v>5223.8831399999999</v>
      </c>
      <c r="C25" s="748">
        <v>551.01996000000054</v>
      </c>
      <c r="D25" s="748">
        <v>16462.599929999997</v>
      </c>
      <c r="E25" s="290"/>
      <c r="F25" s="290"/>
      <c r="G25" s="290"/>
      <c r="H25" s="290"/>
      <c r="I25" s="290"/>
      <c r="J25" s="290"/>
      <c r="K25" s="290"/>
      <c r="L25" s="290"/>
      <c r="M25" s="290"/>
    </row>
    <row r="26" spans="1:14" s="261" customFormat="1">
      <c r="A26" s="752" t="s">
        <v>796</v>
      </c>
      <c r="B26" s="748">
        <v>11872.12276</v>
      </c>
      <c r="C26" s="748">
        <v>295.62744999999995</v>
      </c>
      <c r="D26" s="748">
        <v>40631.084770000001</v>
      </c>
      <c r="E26" s="290"/>
      <c r="F26" s="290"/>
      <c r="G26" s="290"/>
      <c r="H26" s="290"/>
      <c r="I26" s="290"/>
      <c r="J26" s="290"/>
      <c r="K26" s="290"/>
      <c r="L26" s="290"/>
      <c r="M26" s="290"/>
    </row>
    <row r="27" spans="1:14" s="261" customFormat="1">
      <c r="A27" s="751" t="s">
        <v>797</v>
      </c>
      <c r="B27" s="748">
        <v>88.608949999999993</v>
      </c>
      <c r="C27" s="748">
        <v>-93.92694000000003</v>
      </c>
      <c r="D27" s="748">
        <v>381.78789999999998</v>
      </c>
      <c r="E27" s="290"/>
      <c r="F27" s="290"/>
      <c r="G27" s="290"/>
      <c r="H27" s="290"/>
      <c r="I27" s="290"/>
      <c r="J27" s="290"/>
      <c r="K27" s="290"/>
      <c r="L27" s="290"/>
      <c r="M27" s="290"/>
    </row>
    <row r="28" spans="1:14" s="261" customFormat="1" ht="30.75" customHeight="1">
      <c r="A28" s="752" t="s">
        <v>798</v>
      </c>
      <c r="B28" s="748">
        <v>78.087249999999997</v>
      </c>
      <c r="C28" s="748">
        <v>-95.6785</v>
      </c>
      <c r="D28" s="748">
        <v>356.38202999999999</v>
      </c>
      <c r="E28" s="290"/>
      <c r="F28" s="290"/>
      <c r="G28" s="290"/>
      <c r="H28" s="290"/>
      <c r="I28" s="290"/>
      <c r="J28" s="290"/>
      <c r="K28" s="290"/>
      <c r="L28" s="290"/>
      <c r="M28" s="290"/>
    </row>
    <row r="29" spans="1:14" s="1084" customFormat="1" ht="24">
      <c r="A29" s="752" t="s">
        <v>1580</v>
      </c>
      <c r="B29" s="1100">
        <v>6.3699999999999998E-3</v>
      </c>
      <c r="C29" s="1100">
        <v>-3.7600000000000003E-3</v>
      </c>
      <c r="D29" s="1100">
        <v>6.2640000000000001E-2</v>
      </c>
      <c r="E29" s="1099"/>
      <c r="F29" s="1099"/>
      <c r="G29" s="1099"/>
      <c r="H29" s="1099"/>
      <c r="I29" s="1099"/>
      <c r="J29" s="1099"/>
      <c r="K29" s="1099"/>
      <c r="L29" s="1099"/>
      <c r="M29" s="1099"/>
    </row>
    <row r="30" spans="1:14">
      <c r="A30" s="978" t="s">
        <v>799</v>
      </c>
      <c r="B30" s="979">
        <v>142272.97709</v>
      </c>
      <c r="C30" s="979">
        <v>-2065.3795899999968</v>
      </c>
      <c r="D30" s="979">
        <v>448450.25494999997</v>
      </c>
      <c r="E30" s="291"/>
      <c r="F30" s="291"/>
      <c r="G30" s="291"/>
      <c r="H30" s="291"/>
      <c r="I30" s="291"/>
      <c r="J30" s="291"/>
      <c r="K30" s="292"/>
      <c r="L30" s="291"/>
      <c r="M30" s="291"/>
      <c r="N30" s="52"/>
    </row>
    <row r="31" spans="1:14">
      <c r="A31" s="358" t="s">
        <v>1558</v>
      </c>
      <c r="B31" s="748">
        <v>3708.4420086726846</v>
      </c>
      <c r="C31" s="748">
        <v>181.15783999997393</v>
      </c>
      <c r="D31" s="748"/>
      <c r="E31" s="291"/>
      <c r="F31" s="291"/>
      <c r="G31" s="291"/>
      <c r="H31" s="291"/>
      <c r="I31" s="291"/>
      <c r="J31" s="291"/>
      <c r="K31" s="292"/>
      <c r="L31" s="291"/>
      <c r="M31" s="291"/>
      <c r="N31" s="52"/>
    </row>
    <row r="32" spans="1:14" ht="12.75" customHeight="1">
      <c r="A32" s="12" t="s">
        <v>587</v>
      </c>
      <c r="B32" s="816"/>
      <c r="C32" s="822"/>
    </row>
    <row r="33" spans="1:14" s="261" customFormat="1" ht="12.75" customHeight="1">
      <c r="A33" s="47"/>
      <c r="B33" s="816"/>
      <c r="C33" s="816"/>
    </row>
    <row r="34" spans="1:14" ht="12.75" customHeight="1">
      <c r="A34" s="821"/>
    </row>
    <row r="35" spans="1:14" ht="12.75" customHeight="1">
      <c r="D35" s="7" t="str">
        <f>Naslovnica!A20</f>
        <v>Ožujak 2023.</v>
      </c>
    </row>
    <row r="36" spans="1:14" ht="12.75" customHeight="1">
      <c r="A36" s="338" t="s">
        <v>641</v>
      </c>
      <c r="B36" s="300"/>
      <c r="C36" s="300"/>
      <c r="D36" s="529" t="str">
        <f>Naslovnica!A24</f>
        <v>March 2023</v>
      </c>
      <c r="E36" s="261"/>
      <c r="G36" s="261"/>
      <c r="H36" s="261"/>
      <c r="I36" s="261"/>
    </row>
    <row r="37" spans="1:14" ht="12.75" customHeight="1">
      <c r="A37" s="551" t="s">
        <v>771</v>
      </c>
      <c r="B37" s="300"/>
      <c r="C37" s="300"/>
      <c r="D37" s="13" t="s">
        <v>1528</v>
      </c>
      <c r="E37" s="261"/>
      <c r="F37" s="261"/>
      <c r="G37" s="261"/>
      <c r="H37" s="261"/>
      <c r="I37" s="261"/>
    </row>
    <row r="38" spans="1:14" ht="28.5" customHeight="1">
      <c r="A38" s="679"/>
      <c r="B38" s="744" t="str">
        <f>$D$1</f>
        <v>Ožujak 2023.</v>
      </c>
      <c r="C38" s="745" t="str">
        <f>$C$5</f>
        <v>Promjena u odnosu na prethodni mjesec</v>
      </c>
      <c r="D38" s="745" t="s">
        <v>18</v>
      </c>
      <c r="E38" s="261"/>
      <c r="F38" s="261"/>
      <c r="G38" s="261"/>
      <c r="H38" s="261"/>
      <c r="I38" s="261"/>
      <c r="J38" s="298"/>
      <c r="K38" s="298"/>
      <c r="L38" s="298"/>
      <c r="M38" s="298"/>
    </row>
    <row r="39" spans="1:14" s="261" customFormat="1" ht="24">
      <c r="A39" s="679"/>
      <c r="B39" s="746" t="str">
        <f>D2</f>
        <v>March 2023</v>
      </c>
      <c r="C39" s="746" t="s">
        <v>45</v>
      </c>
      <c r="D39" s="761" t="s">
        <v>238</v>
      </c>
      <c r="J39" s="298"/>
      <c r="K39" s="298"/>
      <c r="L39" s="298"/>
      <c r="M39" s="298"/>
    </row>
    <row r="40" spans="1:14" ht="25.5">
      <c r="A40" s="1102" t="s">
        <v>1581</v>
      </c>
      <c r="B40" s="334">
        <v>51762.976100000007</v>
      </c>
      <c r="C40" s="334">
        <v>700.57481000000553</v>
      </c>
      <c r="D40" s="334"/>
      <c r="E40" s="296"/>
      <c r="F40" s="296"/>
      <c r="G40" s="296"/>
      <c r="H40" s="296"/>
      <c r="I40" s="297"/>
      <c r="J40" s="1131"/>
      <c r="K40" s="1131"/>
      <c r="L40" s="1133"/>
      <c r="M40" s="1131"/>
    </row>
    <row r="41" spans="1:14" ht="14.25" customHeight="1">
      <c r="A41" s="336" t="s">
        <v>763</v>
      </c>
      <c r="B41" s="334"/>
      <c r="C41" s="334"/>
      <c r="D41" s="334"/>
      <c r="E41" s="290"/>
      <c r="F41" s="290"/>
      <c r="G41" s="290"/>
      <c r="H41" s="290"/>
      <c r="I41" s="299"/>
      <c r="J41" s="1132"/>
      <c r="K41" s="1131"/>
      <c r="L41" s="1132"/>
      <c r="M41" s="1132"/>
    </row>
    <row r="42" spans="1:14">
      <c r="A42" s="337" t="s">
        <v>764</v>
      </c>
      <c r="B42" s="334">
        <v>5111.4289200000003</v>
      </c>
      <c r="C42" s="334">
        <v>547.10749000000123</v>
      </c>
      <c r="D42" s="334">
        <v>16137.73092</v>
      </c>
      <c r="E42" s="294"/>
      <c r="F42" s="294"/>
      <c r="G42" s="294"/>
      <c r="H42" s="294"/>
      <c r="I42" s="294"/>
      <c r="J42" s="294"/>
      <c r="K42" s="294"/>
      <c r="L42" s="294"/>
      <c r="M42" s="294"/>
      <c r="N42" s="52"/>
    </row>
    <row r="43" spans="1:14" ht="26.25" customHeight="1">
      <c r="A43" s="337" t="s">
        <v>765</v>
      </c>
      <c r="B43" s="334">
        <v>112.45422000000001</v>
      </c>
      <c r="C43" s="334">
        <v>3.9124700000000132</v>
      </c>
      <c r="D43" s="334">
        <v>324.86901</v>
      </c>
      <c r="E43" s="294"/>
      <c r="F43" s="294"/>
      <c r="G43" s="294"/>
      <c r="H43" s="294"/>
      <c r="I43" s="294"/>
      <c r="J43" s="294"/>
      <c r="K43" s="294"/>
      <c r="L43" s="294"/>
      <c r="M43" s="294"/>
      <c r="N43" s="52"/>
    </row>
    <row r="44" spans="1:14" s="261" customFormat="1" ht="25.5">
      <c r="A44" s="337" t="s">
        <v>766</v>
      </c>
      <c r="B44" s="334">
        <v>4.2599200000000002</v>
      </c>
      <c r="C44" s="334">
        <v>-2.4130000000000429E-2</v>
      </c>
      <c r="D44" s="334">
        <v>11.372070000000001</v>
      </c>
      <c r="E44" s="294"/>
      <c r="F44" s="294"/>
      <c r="G44" s="294"/>
      <c r="H44" s="294"/>
      <c r="I44" s="294"/>
      <c r="J44" s="294"/>
      <c r="K44" s="294"/>
      <c r="L44" s="294"/>
      <c r="M44" s="294"/>
      <c r="N44" s="52"/>
    </row>
    <row r="45" spans="1:14" s="1084" customFormat="1" ht="25.5">
      <c r="A45" s="337" t="s">
        <v>1582</v>
      </c>
      <c r="B45" s="1100">
        <v>3.1870000000000002E-2</v>
      </c>
      <c r="C45" s="1100">
        <v>-1.1609999999999995E-2</v>
      </c>
      <c r="D45" s="1100">
        <v>0.11254</v>
      </c>
      <c r="E45" s="294"/>
      <c r="F45" s="294"/>
      <c r="G45" s="294"/>
      <c r="H45" s="294"/>
      <c r="I45" s="294"/>
      <c r="J45" s="294"/>
      <c r="K45" s="294"/>
      <c r="L45" s="294"/>
      <c r="M45" s="294"/>
      <c r="N45" s="52"/>
    </row>
    <row r="46" spans="1:14" s="261" customFormat="1">
      <c r="A46" s="980" t="s">
        <v>767</v>
      </c>
      <c r="B46" s="981">
        <v>5228.1430600000003</v>
      </c>
      <c r="C46" s="981">
        <v>550.99583000000075</v>
      </c>
      <c r="D46" s="981">
        <v>16473.972000000002</v>
      </c>
      <c r="E46" s="294"/>
      <c r="F46" s="294"/>
      <c r="G46" s="294"/>
      <c r="H46" s="294"/>
      <c r="I46" s="294"/>
      <c r="J46" s="294"/>
      <c r="K46" s="294"/>
      <c r="L46" s="294"/>
      <c r="M46" s="294"/>
      <c r="N46" s="52"/>
    </row>
    <row r="47" spans="1:14" s="261" customFormat="1">
      <c r="A47" s="336" t="s">
        <v>768</v>
      </c>
      <c r="B47" s="334"/>
      <c r="C47" s="334"/>
      <c r="D47" s="334"/>
      <c r="E47" s="294"/>
      <c r="F47" s="294"/>
      <c r="G47" s="294"/>
      <c r="H47" s="294"/>
      <c r="I47" s="294"/>
      <c r="J47" s="294"/>
      <c r="K47" s="294"/>
      <c r="L47" s="294"/>
      <c r="M47" s="294"/>
      <c r="N47" s="52"/>
    </row>
    <row r="48" spans="1:14" ht="25.5">
      <c r="A48" s="337" t="s">
        <v>769</v>
      </c>
      <c r="B48" s="334">
        <v>3390.5758500000002</v>
      </c>
      <c r="C48" s="334">
        <v>-581.71251999999959</v>
      </c>
      <c r="D48" s="334">
        <v>10495.612710000001</v>
      </c>
      <c r="E48" s="293"/>
      <c r="F48" s="293"/>
      <c r="G48" s="293"/>
      <c r="H48" s="293"/>
      <c r="I48" s="293"/>
      <c r="J48" s="293"/>
      <c r="K48" s="293"/>
      <c r="L48" s="293"/>
      <c r="M48" s="293"/>
      <c r="N48" s="52"/>
    </row>
    <row r="49" spans="1:14" ht="25.5">
      <c r="A49" s="337" t="s">
        <v>770</v>
      </c>
      <c r="B49" s="334">
        <v>4.2599200000000002</v>
      </c>
      <c r="C49" s="334">
        <v>-2.4130000000000429E-2</v>
      </c>
      <c r="D49" s="334">
        <v>11.372070000000001</v>
      </c>
      <c r="E49" s="294"/>
      <c r="F49" s="294"/>
      <c r="G49" s="294"/>
      <c r="H49" s="294"/>
      <c r="I49" s="294"/>
      <c r="J49" s="294"/>
      <c r="K49" s="294"/>
      <c r="L49" s="294"/>
      <c r="M49" s="294"/>
      <c r="N49" s="43"/>
    </row>
    <row r="50" spans="1:14" s="1084" customFormat="1" ht="25.5">
      <c r="A50" s="337" t="s">
        <v>1583</v>
      </c>
      <c r="B50" s="1100">
        <v>2.938E-2</v>
      </c>
      <c r="C50" s="1100">
        <v>-1.2489999999999998E-2</v>
      </c>
      <c r="D50" s="1100">
        <v>0.10929</v>
      </c>
      <c r="E50" s="294"/>
      <c r="F50" s="294"/>
      <c r="G50" s="294"/>
      <c r="H50" s="294"/>
      <c r="I50" s="294"/>
      <c r="J50" s="294"/>
      <c r="K50" s="294"/>
      <c r="L50" s="294"/>
      <c r="M50" s="294"/>
      <c r="N50" s="43"/>
    </row>
    <row r="51" spans="1:14">
      <c r="A51" s="980" t="s">
        <v>767</v>
      </c>
      <c r="B51" s="981">
        <v>3394.8357700000001</v>
      </c>
      <c r="C51" s="981">
        <v>-581.73664999999983</v>
      </c>
      <c r="D51" s="981">
        <v>10506.984780000001</v>
      </c>
      <c r="E51" s="293"/>
      <c r="F51" s="293"/>
      <c r="G51" s="293"/>
      <c r="H51" s="293"/>
      <c r="I51" s="293"/>
      <c r="J51" s="293"/>
      <c r="K51" s="293"/>
      <c r="L51" s="293"/>
      <c r="M51" s="293"/>
    </row>
    <row r="52" spans="1:14">
      <c r="A52" s="333" t="s">
        <v>762</v>
      </c>
      <c r="B52" s="334">
        <v>53596.283390000011</v>
      </c>
      <c r="C52" s="334">
        <v>1833.3072900000043</v>
      </c>
      <c r="D52" s="334"/>
      <c r="E52" s="295"/>
      <c r="F52" s="295"/>
      <c r="G52" s="295"/>
      <c r="H52" s="295"/>
      <c r="I52" s="295"/>
      <c r="J52" s="295"/>
      <c r="K52" s="295"/>
      <c r="L52" s="295"/>
      <c r="M52" s="295"/>
    </row>
    <row r="53" spans="1:14" ht="12.75" customHeight="1">
      <c r="A53" s="12" t="s">
        <v>587</v>
      </c>
    </row>
    <row r="54" spans="1:14" ht="12.75" customHeight="1"/>
    <row r="55" spans="1:14" ht="12.75" customHeight="1">
      <c r="A55" s="612"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800</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642</v>
      </c>
      <c r="E1" s="137" t="str">
        <f>Naslovnica!A20</f>
        <v>Ožujak 2023.</v>
      </c>
    </row>
    <row r="2" spans="1:13" ht="12.75" customHeight="1">
      <c r="A2" s="551" t="s">
        <v>918</v>
      </c>
      <c r="E2" s="529" t="str">
        <f>Naslovnica!A24</f>
        <v>March 2023</v>
      </c>
    </row>
    <row r="3" spans="1:13">
      <c r="A3" s="301"/>
      <c r="B3" s="296"/>
      <c r="C3" s="296"/>
      <c r="D3" s="13" t="s">
        <v>1528</v>
      </c>
      <c r="F3" s="296"/>
      <c r="G3" s="302"/>
    </row>
    <row r="4" spans="1:13" ht="48.75" customHeight="1">
      <c r="A4" s="1134" t="s">
        <v>576</v>
      </c>
      <c r="B4" s="1136" t="s">
        <v>919</v>
      </c>
      <c r="C4" s="1136"/>
      <c r="D4" s="1136"/>
      <c r="E4" s="742"/>
      <c r="F4" s="301"/>
      <c r="G4" s="301"/>
    </row>
    <row r="5" spans="1:13" ht="60">
      <c r="A5" s="1134"/>
      <c r="B5" s="680" t="s">
        <v>577</v>
      </c>
      <c r="C5" s="680" t="s">
        <v>578</v>
      </c>
      <c r="D5" s="680" t="s">
        <v>579</v>
      </c>
      <c r="E5" s="303"/>
      <c r="F5" s="303"/>
    </row>
    <row r="6" spans="1:13" ht="12.75" customHeight="1">
      <c r="A6" s="341" t="s">
        <v>117</v>
      </c>
      <c r="B6" s="342">
        <v>1768.16264</v>
      </c>
      <c r="C6" s="342">
        <v>4840.4629599999998</v>
      </c>
      <c r="D6" s="342">
        <v>46140.505518895741</v>
      </c>
      <c r="E6" s="304"/>
      <c r="F6" s="304"/>
      <c r="G6" s="989"/>
      <c r="K6" s="132"/>
      <c r="L6" s="132"/>
      <c r="M6" s="132"/>
    </row>
    <row r="7" spans="1:13" ht="12.75" customHeight="1">
      <c r="A7" s="343" t="s">
        <v>118</v>
      </c>
      <c r="B7" s="342">
        <v>31042.928600000003</v>
      </c>
      <c r="C7" s="342">
        <v>89173.677990000011</v>
      </c>
      <c r="D7" s="342">
        <v>5142837.747615058</v>
      </c>
      <c r="E7" s="304"/>
      <c r="F7" s="304"/>
      <c r="G7" s="989"/>
      <c r="K7" s="132"/>
      <c r="L7" s="132"/>
      <c r="M7" s="132"/>
    </row>
    <row r="8" spans="1:13" ht="12.75" customHeight="1">
      <c r="A8" s="343" t="s">
        <v>119</v>
      </c>
      <c r="B8" s="342">
        <v>2067.0123400000002</v>
      </c>
      <c r="C8" s="342">
        <v>6105.3190999999997</v>
      </c>
      <c r="D8" s="342">
        <v>101001.68420717366</v>
      </c>
      <c r="E8" s="304"/>
      <c r="F8" s="304"/>
      <c r="G8" s="989"/>
      <c r="K8" s="132"/>
      <c r="L8" s="132"/>
      <c r="M8" s="132"/>
    </row>
    <row r="9" spans="1:13" ht="12.75" customHeight="1">
      <c r="A9" s="681" t="s">
        <v>231</v>
      </c>
      <c r="B9" s="682">
        <v>34878.103580000003</v>
      </c>
      <c r="C9" s="682">
        <v>100119.46005000001</v>
      </c>
      <c r="D9" s="682">
        <v>5289979.9373411275</v>
      </c>
      <c r="E9" s="305"/>
      <c r="F9" s="305"/>
      <c r="G9" s="989"/>
      <c r="K9" s="132"/>
      <c r="L9" s="132"/>
      <c r="M9" s="132"/>
    </row>
    <row r="10" spans="1:13" ht="12.75" customHeight="1">
      <c r="A10" s="343" t="s">
        <v>120</v>
      </c>
      <c r="B10" s="342">
        <v>1674.1637900000001</v>
      </c>
      <c r="C10" s="342">
        <v>4704.6079399999999</v>
      </c>
      <c r="D10" s="342">
        <v>38098.586529156535</v>
      </c>
      <c r="E10" s="304"/>
      <c r="F10" s="304"/>
      <c r="G10" s="989"/>
      <c r="K10" s="132"/>
      <c r="L10" s="132"/>
      <c r="M10" s="132"/>
    </row>
    <row r="11" spans="1:13" ht="12.75" customHeight="1">
      <c r="A11" s="343" t="s">
        <v>121</v>
      </c>
      <c r="B11" s="342">
        <v>13665.469929999999</v>
      </c>
      <c r="C11" s="342">
        <v>39491.379119999998</v>
      </c>
      <c r="D11" s="342">
        <v>1853836.548495539</v>
      </c>
      <c r="E11" s="304"/>
      <c r="F11" s="304"/>
      <c r="G11" s="989"/>
      <c r="K11" s="132"/>
      <c r="L11" s="132"/>
      <c r="M11" s="132"/>
    </row>
    <row r="12" spans="1:13" ht="12.75" customHeight="1">
      <c r="A12" s="343" t="s">
        <v>122</v>
      </c>
      <c r="B12" s="342">
        <v>538.89693999999997</v>
      </c>
      <c r="C12" s="342">
        <v>1639.5930899999998</v>
      </c>
      <c r="D12" s="342">
        <v>26498.619986277125</v>
      </c>
      <c r="E12" s="304"/>
      <c r="F12" s="304"/>
      <c r="G12" s="989"/>
      <c r="K12" s="132"/>
      <c r="L12" s="132"/>
      <c r="M12" s="132"/>
    </row>
    <row r="13" spans="1:13" ht="12.75" customHeight="1">
      <c r="A13" s="681" t="s">
        <v>232</v>
      </c>
      <c r="B13" s="682">
        <v>15878.53066</v>
      </c>
      <c r="C13" s="682">
        <v>45835.580150000002</v>
      </c>
      <c r="D13" s="682">
        <v>1918433.7550109725</v>
      </c>
      <c r="E13" s="305"/>
      <c r="F13" s="305"/>
      <c r="G13" s="989"/>
      <c r="K13" s="132"/>
      <c r="L13" s="132"/>
      <c r="M13" s="132"/>
    </row>
    <row r="14" spans="1:13" ht="12.75" customHeight="1">
      <c r="A14" s="343" t="s">
        <v>123</v>
      </c>
      <c r="B14" s="342">
        <v>2695.2482599999998</v>
      </c>
      <c r="C14" s="342">
        <v>7665.2830800000002</v>
      </c>
      <c r="D14" s="342">
        <v>54292.651620712713</v>
      </c>
      <c r="E14" s="304"/>
      <c r="F14" s="304"/>
      <c r="G14" s="989"/>
      <c r="K14" s="132"/>
      <c r="L14" s="132"/>
      <c r="M14" s="132"/>
    </row>
    <row r="15" spans="1:13" ht="12.75" customHeight="1">
      <c r="A15" s="343" t="s">
        <v>124</v>
      </c>
      <c r="B15" s="342">
        <v>15875.435670000001</v>
      </c>
      <c r="C15" s="342">
        <v>45930.939259999999</v>
      </c>
      <c r="D15" s="342">
        <v>2394362.1852763235</v>
      </c>
      <c r="E15" s="304"/>
      <c r="F15" s="304"/>
      <c r="G15" s="989"/>
      <c r="K15" s="132"/>
      <c r="L15" s="132"/>
      <c r="M15" s="132"/>
    </row>
    <row r="16" spans="1:13" ht="12.75" customHeight="1">
      <c r="A16" s="343" t="s">
        <v>125</v>
      </c>
      <c r="B16" s="342">
        <v>864.5031899999999</v>
      </c>
      <c r="C16" s="342">
        <v>2615.7582000000002</v>
      </c>
      <c r="D16" s="342">
        <v>41549.635927785523</v>
      </c>
      <c r="E16" s="304"/>
      <c r="F16" s="304"/>
      <c r="G16" s="989"/>
      <c r="K16" s="132"/>
      <c r="L16" s="132"/>
      <c r="M16" s="132"/>
    </row>
    <row r="17" spans="1:13" ht="12.75" customHeight="1">
      <c r="A17" s="681" t="s">
        <v>233</v>
      </c>
      <c r="B17" s="682">
        <v>19435.187119999999</v>
      </c>
      <c r="C17" s="682">
        <v>56211.980540000004</v>
      </c>
      <c r="D17" s="682">
        <v>2490204.4728248217</v>
      </c>
      <c r="E17" s="305"/>
      <c r="F17" s="305"/>
      <c r="G17" s="989"/>
      <c r="K17" s="132"/>
      <c r="L17" s="132"/>
      <c r="M17" s="132"/>
    </row>
    <row r="18" spans="1:13" ht="12.75" customHeight="1">
      <c r="A18" s="343" t="s">
        <v>126</v>
      </c>
      <c r="B18" s="342">
        <v>1561.6907699999999</v>
      </c>
      <c r="C18" s="342">
        <v>4382.5332500000004</v>
      </c>
      <c r="D18" s="342">
        <v>38368.822175608875</v>
      </c>
      <c r="E18" s="304"/>
      <c r="F18" s="304"/>
      <c r="G18" s="989"/>
      <c r="K18" s="132"/>
      <c r="L18" s="132"/>
      <c r="M18" s="132"/>
    </row>
    <row r="19" spans="1:13" ht="12.75" customHeight="1">
      <c r="A19" s="343" t="s">
        <v>127</v>
      </c>
      <c r="B19" s="342">
        <v>25264.27594</v>
      </c>
      <c r="C19" s="342">
        <v>72964.634919999997</v>
      </c>
      <c r="D19" s="342">
        <v>4056697.3415402146</v>
      </c>
      <c r="E19" s="304"/>
      <c r="F19" s="304"/>
      <c r="G19" s="989"/>
      <c r="K19" s="132"/>
      <c r="L19" s="132"/>
      <c r="M19" s="132"/>
    </row>
    <row r="20" spans="1:13" ht="12.75" customHeight="1">
      <c r="A20" s="343" t="s">
        <v>128</v>
      </c>
      <c r="B20" s="342">
        <v>1621.5746299999998</v>
      </c>
      <c r="C20" s="342">
        <v>4852.3621199999998</v>
      </c>
      <c r="D20" s="342">
        <v>83167.017906050867</v>
      </c>
      <c r="E20" s="304"/>
      <c r="F20" s="304"/>
      <c r="G20" s="989"/>
      <c r="K20" s="132"/>
      <c r="L20" s="132"/>
      <c r="M20" s="132"/>
    </row>
    <row r="21" spans="1:13" ht="12.75" customHeight="1">
      <c r="A21" s="681" t="s">
        <v>234</v>
      </c>
      <c r="B21" s="682">
        <v>28447.54134</v>
      </c>
      <c r="C21" s="682">
        <v>82199.530289999995</v>
      </c>
      <c r="D21" s="682">
        <v>4178233.1816218742</v>
      </c>
      <c r="E21" s="305"/>
      <c r="F21" s="305"/>
      <c r="G21" s="989"/>
      <c r="K21" s="132"/>
      <c r="L21" s="132"/>
      <c r="M21" s="132"/>
    </row>
    <row r="22" spans="1:13" ht="12.75" customHeight="1">
      <c r="A22" s="344" t="s">
        <v>235</v>
      </c>
      <c r="B22" s="345">
        <v>7699.2654599999996</v>
      </c>
      <c r="C22" s="345">
        <v>21592.88723</v>
      </c>
      <c r="D22" s="345">
        <v>176900.56584437389</v>
      </c>
      <c r="E22" s="305"/>
      <c r="F22" s="305"/>
      <c r="G22" s="989"/>
      <c r="H22" s="132"/>
      <c r="K22" s="132"/>
      <c r="L22" s="132"/>
      <c r="M22" s="132"/>
    </row>
    <row r="23" spans="1:13" ht="12.75" customHeight="1">
      <c r="A23" s="344" t="s">
        <v>236</v>
      </c>
      <c r="B23" s="345">
        <v>85848.110140000004</v>
      </c>
      <c r="C23" s="345">
        <v>247560.63128999999</v>
      </c>
      <c r="D23" s="345">
        <v>13447733.822927136</v>
      </c>
      <c r="E23" s="305"/>
      <c r="F23" s="305"/>
      <c r="G23" s="989"/>
      <c r="H23" s="132"/>
      <c r="K23" s="132"/>
      <c r="L23" s="132"/>
      <c r="M23" s="132"/>
    </row>
    <row r="24" spans="1:13" ht="12.75" customHeight="1">
      <c r="A24" s="344" t="s">
        <v>237</v>
      </c>
      <c r="B24" s="345">
        <v>5091.9871000000003</v>
      </c>
      <c r="C24" s="345">
        <v>15213.032509999999</v>
      </c>
      <c r="D24" s="345">
        <v>252216.95802728718</v>
      </c>
      <c r="E24" s="305"/>
      <c r="F24" s="305"/>
      <c r="G24" s="989"/>
      <c r="H24" s="132"/>
      <c r="K24" s="132"/>
      <c r="L24" s="132"/>
      <c r="M24" s="132"/>
    </row>
    <row r="25" spans="1:13">
      <c r="A25" s="971" t="s">
        <v>580</v>
      </c>
      <c r="B25" s="974">
        <v>98639.362699999998</v>
      </c>
      <c r="C25" s="974">
        <v>284366.55102999997</v>
      </c>
      <c r="D25" s="974">
        <v>13876851.346798796</v>
      </c>
      <c r="E25" s="305"/>
      <c r="F25" s="305"/>
      <c r="H25" s="132"/>
      <c r="K25" s="132"/>
      <c r="L25" s="132"/>
      <c r="M25" s="132"/>
    </row>
    <row r="26" spans="1:13" ht="21.75" customHeight="1">
      <c r="A26" s="1138" t="s">
        <v>23</v>
      </c>
      <c r="B26" s="1138"/>
      <c r="C26" s="1138"/>
      <c r="D26" s="1138"/>
      <c r="E26" s="1138"/>
      <c r="F26" s="758"/>
      <c r="G26" s="758"/>
    </row>
    <row r="27" spans="1:13" ht="21" customHeight="1">
      <c r="A27" s="1139" t="s">
        <v>24</v>
      </c>
      <c r="B27" s="1139"/>
      <c r="C27" s="1139"/>
      <c r="D27" s="1139"/>
      <c r="E27" s="1139"/>
      <c r="F27" s="759"/>
      <c r="G27" s="759"/>
    </row>
    <row r="28" spans="1:13" ht="12.75" customHeight="1"/>
    <row r="29" spans="1:13" ht="12.75" customHeight="1">
      <c r="A29" s="150" t="s">
        <v>643</v>
      </c>
      <c r="E29" s="137" t="str">
        <f>Naslovnica!A20</f>
        <v>Ožujak 2023.</v>
      </c>
    </row>
    <row r="30" spans="1:13" ht="12.75" customHeight="1">
      <c r="A30" s="551" t="s">
        <v>931</v>
      </c>
      <c r="E30" s="529" t="str">
        <f>Naslovnica!A24</f>
        <v>March 2023</v>
      </c>
    </row>
    <row r="31" spans="1:13" ht="12.75" customHeight="1">
      <c r="D31" s="298"/>
      <c r="E31" s="13" t="s">
        <v>1528</v>
      </c>
    </row>
    <row r="32" spans="1:13" ht="25.5" customHeight="1">
      <c r="A32" s="1134" t="s">
        <v>581</v>
      </c>
      <c r="B32" s="1137" t="s">
        <v>814</v>
      </c>
      <c r="C32" s="1137"/>
      <c r="D32" s="1137" t="s">
        <v>813</v>
      </c>
      <c r="E32" s="1137"/>
      <c r="F32" s="755"/>
      <c r="G32" s="755"/>
    </row>
    <row r="33" spans="1:15" ht="60">
      <c r="A33" s="1134"/>
      <c r="B33" s="680" t="s">
        <v>577</v>
      </c>
      <c r="C33" s="680" t="s">
        <v>582</v>
      </c>
      <c r="D33" s="680" t="s">
        <v>577</v>
      </c>
      <c r="E33" s="680" t="s">
        <v>582</v>
      </c>
    </row>
    <row r="34" spans="1:15">
      <c r="A34" s="341" t="s">
        <v>117</v>
      </c>
      <c r="B34" s="346">
        <v>8.8944500000000009</v>
      </c>
      <c r="C34" s="346">
        <v>24.34695</v>
      </c>
      <c r="D34" s="347">
        <v>0</v>
      </c>
      <c r="E34" s="348">
        <v>8.3000000000000001E-3</v>
      </c>
      <c r="L34" s="132"/>
      <c r="M34" s="132"/>
      <c r="N34" s="132"/>
      <c r="O34" s="132"/>
    </row>
    <row r="35" spans="1:15" ht="12.75" customHeight="1">
      <c r="A35" s="343" t="s">
        <v>118</v>
      </c>
      <c r="B35" s="346">
        <v>155.99540999999999</v>
      </c>
      <c r="C35" s="346">
        <v>448.21991000000003</v>
      </c>
      <c r="D35" s="347">
        <v>5.3400000000000001E-3</v>
      </c>
      <c r="E35" s="348">
        <v>5.3400000000000001E-3</v>
      </c>
      <c r="F35" s="52"/>
      <c r="L35" s="132"/>
      <c r="M35" s="132"/>
      <c r="N35" s="132"/>
      <c r="O35" s="132"/>
    </row>
    <row r="36" spans="1:15" ht="12.75" customHeight="1">
      <c r="A36" s="343" t="s">
        <v>119</v>
      </c>
      <c r="B36" s="346">
        <v>10.384559999999999</v>
      </c>
      <c r="C36" s="346">
        <v>30.678440000000002</v>
      </c>
      <c r="D36" s="347">
        <v>0</v>
      </c>
      <c r="E36" s="348">
        <v>0</v>
      </c>
      <c r="F36" s="52"/>
      <c r="L36" s="132"/>
      <c r="M36" s="132"/>
      <c r="N36" s="132"/>
      <c r="O36" s="132"/>
    </row>
    <row r="37" spans="1:15" ht="12.75" customHeight="1">
      <c r="A37" s="681" t="s">
        <v>231</v>
      </c>
      <c r="B37" s="683">
        <v>175.27441999999999</v>
      </c>
      <c r="C37" s="683">
        <v>503.24530000000004</v>
      </c>
      <c r="D37" s="684">
        <v>5.3400000000000001E-3</v>
      </c>
      <c r="E37" s="685">
        <v>1.3639999999999999E-2</v>
      </c>
      <c r="F37" s="52"/>
      <c r="L37" s="132"/>
      <c r="M37" s="132"/>
      <c r="N37" s="132"/>
      <c r="O37" s="132"/>
    </row>
    <row r="38" spans="1:15" ht="12.75" customHeight="1">
      <c r="A38" s="343" t="s">
        <v>120</v>
      </c>
      <c r="B38" s="346">
        <v>8.4213899999999988</v>
      </c>
      <c r="C38" s="346">
        <v>23.66386</v>
      </c>
      <c r="D38" s="347">
        <v>4.1700000000000001E-3</v>
      </c>
      <c r="E38" s="348">
        <v>9.300000000000001E-3</v>
      </c>
      <c r="F38" s="52"/>
      <c r="L38" s="132"/>
      <c r="M38" s="132"/>
      <c r="N38" s="132"/>
      <c r="O38" s="132"/>
    </row>
    <row r="39" spans="1:15" ht="12.75" customHeight="1">
      <c r="A39" s="343" t="s">
        <v>121</v>
      </c>
      <c r="B39" s="346">
        <v>68.680729999999997</v>
      </c>
      <c r="C39" s="346">
        <v>198.51918000000001</v>
      </c>
      <c r="D39" s="347">
        <v>0</v>
      </c>
      <c r="E39" s="348">
        <v>0</v>
      </c>
      <c r="F39" s="52"/>
      <c r="L39" s="132"/>
      <c r="M39" s="132"/>
      <c r="N39" s="132"/>
      <c r="O39" s="132"/>
    </row>
    <row r="40" spans="1:15" ht="12.75" customHeight="1">
      <c r="A40" s="343" t="s">
        <v>122</v>
      </c>
      <c r="B40" s="346">
        <v>2.7078099999999998</v>
      </c>
      <c r="C40" s="346">
        <v>8.238430000000001</v>
      </c>
      <c r="D40" s="347">
        <v>0</v>
      </c>
      <c r="E40" s="348">
        <v>0</v>
      </c>
      <c r="F40" s="52"/>
      <c r="L40" s="132"/>
      <c r="M40" s="132"/>
      <c r="N40" s="132"/>
      <c r="O40" s="132"/>
    </row>
    <row r="41" spans="1:15" ht="12.75" customHeight="1">
      <c r="A41" s="681" t="s">
        <v>232</v>
      </c>
      <c r="B41" s="683">
        <v>79.809929999999994</v>
      </c>
      <c r="C41" s="683">
        <v>230.42147</v>
      </c>
      <c r="D41" s="684">
        <v>4.1700000000000001E-3</v>
      </c>
      <c r="E41" s="685">
        <v>9.300000000000001E-3</v>
      </c>
      <c r="F41" s="52"/>
      <c r="L41" s="132"/>
      <c r="M41" s="132"/>
      <c r="N41" s="132"/>
      <c r="O41" s="132"/>
    </row>
    <row r="42" spans="1:15" ht="12.75" customHeight="1">
      <c r="A42" s="343" t="s">
        <v>123</v>
      </c>
      <c r="B42" s="346">
        <v>13.559559999999999</v>
      </c>
      <c r="C42" s="346">
        <v>38.561370000000004</v>
      </c>
      <c r="D42" s="347">
        <v>6.3299999999999997E-3</v>
      </c>
      <c r="E42" s="348">
        <v>1.1970000000000001E-2</v>
      </c>
      <c r="F42" s="52"/>
      <c r="L42" s="132"/>
      <c r="M42" s="132"/>
      <c r="N42" s="132"/>
      <c r="O42" s="132"/>
    </row>
    <row r="43" spans="1:15" ht="12.75" customHeight="1">
      <c r="A43" s="343" t="s">
        <v>124</v>
      </c>
      <c r="B43" s="346">
        <v>79.779570000000007</v>
      </c>
      <c r="C43" s="346">
        <v>230.87098</v>
      </c>
      <c r="D43" s="347">
        <v>0</v>
      </c>
      <c r="E43" s="348">
        <v>0.29393000000000002</v>
      </c>
      <c r="F43" s="52"/>
      <c r="L43" s="132"/>
      <c r="M43" s="132"/>
      <c r="N43" s="132"/>
      <c r="O43" s="132"/>
    </row>
    <row r="44" spans="1:15" ht="12.75" customHeight="1">
      <c r="A44" s="343" t="s">
        <v>125</v>
      </c>
      <c r="B44" s="346">
        <v>4.3437799999999998</v>
      </c>
      <c r="C44" s="346">
        <v>13.14466</v>
      </c>
      <c r="D44" s="347">
        <v>0</v>
      </c>
      <c r="E44" s="348">
        <v>0</v>
      </c>
      <c r="F44" s="52"/>
      <c r="L44" s="132"/>
      <c r="M44" s="132"/>
      <c r="N44" s="132"/>
      <c r="O44" s="132"/>
    </row>
    <row r="45" spans="1:15" ht="12.75" customHeight="1">
      <c r="A45" s="681" t="s">
        <v>233</v>
      </c>
      <c r="B45" s="683">
        <v>84.123350000000002</v>
      </c>
      <c r="C45" s="683">
        <v>282.57700999999997</v>
      </c>
      <c r="D45" s="684">
        <v>6.3299999999999997E-3</v>
      </c>
      <c r="E45" s="685">
        <v>0.30590000000000001</v>
      </c>
      <c r="F45" s="52"/>
      <c r="L45" s="132"/>
      <c r="M45" s="132"/>
      <c r="N45" s="132"/>
      <c r="O45" s="132"/>
    </row>
    <row r="46" spans="1:15" ht="12.75" customHeight="1">
      <c r="A46" s="343" t="s">
        <v>126</v>
      </c>
      <c r="B46" s="346">
        <v>7.8566700000000003</v>
      </c>
      <c r="C46" s="346">
        <v>22.046650000000003</v>
      </c>
      <c r="D46" s="347">
        <v>2.6099999999999999E-3</v>
      </c>
      <c r="E46" s="348">
        <v>9.0100000000000006E-3</v>
      </c>
      <c r="F46" s="52"/>
      <c r="L46" s="132"/>
      <c r="M46" s="132"/>
      <c r="N46" s="132"/>
      <c r="O46" s="132"/>
    </row>
    <row r="47" spans="1:15" ht="12.75" customHeight="1">
      <c r="A47" s="343" t="s">
        <v>127</v>
      </c>
      <c r="B47" s="346">
        <v>126.96877000000001</v>
      </c>
      <c r="C47" s="346">
        <v>366.77587</v>
      </c>
      <c r="D47" s="347">
        <v>0</v>
      </c>
      <c r="E47" s="348">
        <v>6.0099999999999997E-3</v>
      </c>
      <c r="F47" s="52"/>
      <c r="L47" s="132"/>
      <c r="M47" s="132"/>
      <c r="N47" s="132"/>
      <c r="O47" s="132"/>
    </row>
    <row r="48" spans="1:15" ht="12.75" customHeight="1">
      <c r="A48" s="343" t="s">
        <v>128</v>
      </c>
      <c r="B48" s="346">
        <v>8.1474399999999996</v>
      </c>
      <c r="C48" s="346">
        <v>24.383980000000001</v>
      </c>
      <c r="D48" s="347">
        <v>0</v>
      </c>
      <c r="E48" s="348">
        <v>0</v>
      </c>
      <c r="F48" s="52"/>
      <c r="L48" s="132"/>
      <c r="M48" s="132"/>
      <c r="N48" s="132"/>
      <c r="O48" s="132"/>
    </row>
    <row r="49" spans="1:15" ht="12.75" customHeight="1">
      <c r="A49" s="681" t="s">
        <v>234</v>
      </c>
      <c r="B49" s="683">
        <v>142.97288</v>
      </c>
      <c r="C49" s="683">
        <v>413.20650000000001</v>
      </c>
      <c r="D49" s="684">
        <v>2.6099999999999999E-3</v>
      </c>
      <c r="E49" s="685">
        <v>1.502E-2</v>
      </c>
      <c r="F49" s="52"/>
      <c r="L49" s="132"/>
      <c r="M49" s="132"/>
      <c r="N49" s="132"/>
      <c r="O49" s="132"/>
    </row>
    <row r="50" spans="1:15" ht="12.75" customHeight="1">
      <c r="A50" s="344" t="s">
        <v>235</v>
      </c>
      <c r="B50" s="349">
        <v>38.73207</v>
      </c>
      <c r="C50" s="349">
        <v>108.61883</v>
      </c>
      <c r="D50" s="350">
        <v>1.3109999999999998E-2</v>
      </c>
      <c r="E50" s="351">
        <v>3.8580000000000003E-2</v>
      </c>
      <c r="F50" s="52"/>
      <c r="L50" s="132"/>
      <c r="M50" s="132"/>
      <c r="N50" s="132"/>
      <c r="O50" s="132"/>
    </row>
    <row r="51" spans="1:15" ht="12.75" customHeight="1">
      <c r="A51" s="344" t="s">
        <v>236</v>
      </c>
      <c r="B51" s="349">
        <v>431.42447999999996</v>
      </c>
      <c r="C51" s="349">
        <v>1244.3859400000001</v>
      </c>
      <c r="D51" s="350">
        <v>5.3400000000000001E-3</v>
      </c>
      <c r="E51" s="351">
        <v>0.30528000000000005</v>
      </c>
      <c r="F51" s="52"/>
      <c r="L51" s="132"/>
      <c r="M51" s="132"/>
      <c r="N51" s="132"/>
      <c r="O51" s="132"/>
    </row>
    <row r="52" spans="1:15" ht="12.75" customHeight="1">
      <c r="A52" s="344" t="s">
        <v>237</v>
      </c>
      <c r="B52" s="349">
        <v>25.583589999999997</v>
      </c>
      <c r="C52" s="349">
        <v>76.445510000000013</v>
      </c>
      <c r="D52" s="350">
        <v>0</v>
      </c>
      <c r="E52" s="351">
        <v>0</v>
      </c>
      <c r="F52" s="43"/>
      <c r="L52" s="132"/>
      <c r="M52" s="132"/>
      <c r="N52" s="132"/>
      <c r="O52" s="132"/>
    </row>
    <row r="53" spans="1:15" ht="12.75" customHeight="1">
      <c r="A53" s="971" t="s">
        <v>580</v>
      </c>
      <c r="B53" s="975">
        <v>495.74014</v>
      </c>
      <c r="C53" s="975">
        <v>1429.45028</v>
      </c>
      <c r="D53" s="976">
        <v>1.8449999999999998E-2</v>
      </c>
      <c r="E53" s="977">
        <v>0.34386000000000005</v>
      </c>
      <c r="L53" s="132"/>
      <c r="M53" s="132"/>
      <c r="N53" s="132"/>
      <c r="O53" s="132"/>
    </row>
    <row r="54" spans="1:15" ht="24.75" customHeight="1">
      <c r="A54" s="1140" t="s">
        <v>25</v>
      </c>
      <c r="B54" s="1140"/>
      <c r="C54" s="1140"/>
      <c r="D54" s="1140"/>
      <c r="E54" s="1140"/>
      <c r="F54" s="760"/>
    </row>
    <row r="55" spans="1:15">
      <c r="A55" s="555" t="s">
        <v>26</v>
      </c>
      <c r="B55" s="174"/>
      <c r="C55" s="174"/>
      <c r="D55" s="174"/>
      <c r="E55" s="174"/>
      <c r="F55" s="174"/>
    </row>
    <row r="56" spans="1:15" ht="12.75" customHeight="1">
      <c r="A56" s="16" t="s">
        <v>583</v>
      </c>
    </row>
    <row r="57" spans="1:15" ht="12.75" customHeight="1"/>
    <row r="58" spans="1:15" ht="12.75" customHeight="1">
      <c r="A58" s="306" t="s">
        <v>644</v>
      </c>
      <c r="D58" s="137" t="str">
        <f t="shared" ref="D58:D59" si="0">E1</f>
        <v>Ožujak 2023.</v>
      </c>
    </row>
    <row r="59" spans="1:15" ht="12.75" customHeight="1">
      <c r="A59" s="556" t="s">
        <v>645</v>
      </c>
      <c r="D59" s="529" t="str">
        <f t="shared" si="0"/>
        <v>March 2023</v>
      </c>
    </row>
    <row r="60" spans="1:15" ht="12.75" customHeight="1">
      <c r="D60" s="13" t="s">
        <v>1528</v>
      </c>
    </row>
    <row r="61" spans="1:15" ht="42.75" customHeight="1">
      <c r="A61" s="1135" t="s">
        <v>581</v>
      </c>
      <c r="B61" s="1136" t="s">
        <v>584</v>
      </c>
      <c r="C61" s="1136"/>
      <c r="D61" s="1136"/>
      <c r="E61" s="756"/>
    </row>
    <row r="62" spans="1:15" ht="60">
      <c r="A62" s="1135"/>
      <c r="B62" s="680" t="s">
        <v>577</v>
      </c>
      <c r="C62" s="680" t="s">
        <v>582</v>
      </c>
      <c r="D62" s="680" t="s">
        <v>585</v>
      </c>
    </row>
    <row r="63" spans="1:15" ht="12.75" customHeight="1">
      <c r="A63" s="341" t="s">
        <v>117</v>
      </c>
      <c r="B63" s="342">
        <v>3.48753</v>
      </c>
      <c r="C63" s="342">
        <v>3.48753</v>
      </c>
      <c r="D63" s="342">
        <v>600.69669052823656</v>
      </c>
      <c r="M63" s="132"/>
      <c r="N63" s="132"/>
      <c r="O63" s="132"/>
    </row>
    <row r="64" spans="1:15" ht="12.75" customHeight="1">
      <c r="A64" s="343" t="s">
        <v>118</v>
      </c>
      <c r="B64" s="342">
        <v>1878.21243</v>
      </c>
      <c r="C64" s="342">
        <v>4776.6838999999991</v>
      </c>
      <c r="D64" s="342">
        <v>415458.47799383535</v>
      </c>
      <c r="M64" s="132"/>
      <c r="N64" s="132"/>
      <c r="O64" s="132"/>
    </row>
    <row r="65" spans="1:15" ht="12.75" customHeight="1">
      <c r="A65" s="343" t="s">
        <v>119</v>
      </c>
      <c r="B65" s="342">
        <v>2562.52556</v>
      </c>
      <c r="C65" s="342">
        <v>10141.02225</v>
      </c>
      <c r="D65" s="342">
        <v>322090.12032950117</v>
      </c>
      <c r="M65" s="132"/>
      <c r="N65" s="132"/>
      <c r="O65" s="132"/>
    </row>
    <row r="66" spans="1:15" ht="12.75" customHeight="1">
      <c r="A66" s="681" t="s">
        <v>231</v>
      </c>
      <c r="B66" s="682">
        <v>4444.22552</v>
      </c>
      <c r="C66" s="682">
        <v>14921.19368</v>
      </c>
      <c r="D66" s="682">
        <v>738149.29501386476</v>
      </c>
      <c r="M66" s="132"/>
      <c r="N66" s="132"/>
      <c r="O66" s="132"/>
    </row>
    <row r="67" spans="1:15" ht="12.75" customHeight="1">
      <c r="A67" s="343" t="s">
        <v>120</v>
      </c>
      <c r="B67" s="342">
        <v>0</v>
      </c>
      <c r="C67" s="342">
        <v>1.6536500000000001</v>
      </c>
      <c r="D67" s="342">
        <v>100.56464210299291</v>
      </c>
      <c r="M67" s="132"/>
      <c r="N67" s="132"/>
      <c r="O67" s="132"/>
    </row>
    <row r="68" spans="1:15" ht="12.75" customHeight="1">
      <c r="A68" s="343" t="s">
        <v>121</v>
      </c>
      <c r="B68" s="342">
        <v>707.73391000000004</v>
      </c>
      <c r="C68" s="342">
        <v>2031.7876000000001</v>
      </c>
      <c r="D68" s="342">
        <v>162178.59014296893</v>
      </c>
      <c r="M68" s="132"/>
      <c r="N68" s="132"/>
      <c r="O68" s="132"/>
    </row>
    <row r="69" spans="1:15" ht="12.75" customHeight="1">
      <c r="A69" s="343" t="s">
        <v>122</v>
      </c>
      <c r="B69" s="342">
        <v>769.21811000000002</v>
      </c>
      <c r="C69" s="342">
        <v>3343.5860799999996</v>
      </c>
      <c r="D69" s="342">
        <v>99886.545245173518</v>
      </c>
      <c r="M69" s="132"/>
      <c r="N69" s="132"/>
      <c r="O69" s="132"/>
    </row>
    <row r="70" spans="1:15" ht="12.75" customHeight="1">
      <c r="A70" s="681" t="s">
        <v>232</v>
      </c>
      <c r="B70" s="682">
        <v>1476.9520200000002</v>
      </c>
      <c r="C70" s="682">
        <v>5377.0273299999999</v>
      </c>
      <c r="D70" s="682">
        <v>262165.70003024541</v>
      </c>
      <c r="M70" s="132"/>
      <c r="N70" s="132"/>
      <c r="O70" s="132"/>
    </row>
    <row r="71" spans="1:15">
      <c r="A71" s="343" t="s">
        <v>123</v>
      </c>
      <c r="B71" s="342">
        <v>0</v>
      </c>
      <c r="C71" s="342">
        <v>0</v>
      </c>
      <c r="D71" s="342">
        <v>409.78173203264981</v>
      </c>
      <c r="M71" s="132"/>
      <c r="N71" s="132"/>
      <c r="O71" s="132"/>
    </row>
    <row r="72" spans="1:15">
      <c r="A72" s="343" t="s">
        <v>124</v>
      </c>
      <c r="B72" s="342">
        <v>1055.3983000000001</v>
      </c>
      <c r="C72" s="342">
        <v>2850.06387</v>
      </c>
      <c r="D72" s="342">
        <v>240764.69931760768</v>
      </c>
      <c r="M72" s="132"/>
      <c r="N72" s="132"/>
      <c r="O72" s="132"/>
    </row>
    <row r="73" spans="1:15">
      <c r="A73" s="343" t="s">
        <v>125</v>
      </c>
      <c r="B73" s="342">
        <v>1203.1647</v>
      </c>
      <c r="C73" s="342">
        <v>4949.3259500000004</v>
      </c>
      <c r="D73" s="342">
        <v>147599.24931850485</v>
      </c>
      <c r="M73" s="132"/>
      <c r="N73" s="132"/>
      <c r="O73" s="132"/>
    </row>
    <row r="74" spans="1:15">
      <c r="A74" s="681" t="s">
        <v>233</v>
      </c>
      <c r="B74" s="682">
        <v>2258.5630000000001</v>
      </c>
      <c r="C74" s="682">
        <v>7799.3898200000003</v>
      </c>
      <c r="D74" s="682">
        <v>388773.73036814516</v>
      </c>
      <c r="M74" s="132"/>
      <c r="N74" s="132"/>
      <c r="O74" s="132"/>
    </row>
    <row r="75" spans="1:15">
      <c r="A75" s="343" t="s">
        <v>126</v>
      </c>
      <c r="B75" s="342">
        <v>0</v>
      </c>
      <c r="C75" s="342">
        <v>0</v>
      </c>
      <c r="D75" s="342">
        <v>475.50737673369179</v>
      </c>
      <c r="M75" s="132"/>
      <c r="N75" s="132"/>
      <c r="O75" s="132"/>
    </row>
    <row r="76" spans="1:15">
      <c r="A76" s="343" t="s">
        <v>127</v>
      </c>
      <c r="B76" s="342">
        <v>1377.12752</v>
      </c>
      <c r="C76" s="342">
        <v>3800.46558</v>
      </c>
      <c r="D76" s="342">
        <v>324902.35770024703</v>
      </c>
      <c r="M76" s="132"/>
      <c r="N76" s="132"/>
      <c r="O76" s="132"/>
    </row>
    <row r="77" spans="1:15">
      <c r="A77" s="343" t="s">
        <v>128</v>
      </c>
      <c r="B77" s="342">
        <v>2317.40958</v>
      </c>
      <c r="C77" s="342">
        <v>8234.4600099999989</v>
      </c>
      <c r="D77" s="342">
        <v>286519.70807025611</v>
      </c>
      <c r="M77" s="132"/>
      <c r="N77" s="132"/>
      <c r="O77" s="132"/>
    </row>
    <row r="78" spans="1:15">
      <c r="A78" s="681" t="s">
        <v>234</v>
      </c>
      <c r="B78" s="682">
        <v>3694.5371</v>
      </c>
      <c r="C78" s="682">
        <v>12034.925589999999</v>
      </c>
      <c r="D78" s="682">
        <v>611897.57314723684</v>
      </c>
      <c r="M78" s="132"/>
      <c r="N78" s="132"/>
      <c r="O78" s="132"/>
    </row>
    <row r="79" spans="1:15">
      <c r="A79" s="344" t="s">
        <v>235</v>
      </c>
      <c r="B79" s="345">
        <v>3.48753</v>
      </c>
      <c r="C79" s="345">
        <v>5.1411800000000003</v>
      </c>
      <c r="D79" s="345">
        <v>1586.5504413975709</v>
      </c>
      <c r="M79" s="132"/>
      <c r="N79" s="132"/>
      <c r="O79" s="132"/>
    </row>
    <row r="80" spans="1:15">
      <c r="A80" s="344" t="s">
        <v>236</v>
      </c>
      <c r="B80" s="345">
        <v>5018.4721600000003</v>
      </c>
      <c r="C80" s="345">
        <v>13459.00095</v>
      </c>
      <c r="D80" s="345">
        <v>1143304.1251546589</v>
      </c>
      <c r="M80" s="132"/>
      <c r="N80" s="132"/>
      <c r="O80" s="132"/>
    </row>
    <row r="81" spans="1:15">
      <c r="A81" s="344" t="s">
        <v>237</v>
      </c>
      <c r="B81" s="345">
        <v>6852.3179500000006</v>
      </c>
      <c r="C81" s="345">
        <v>26668.39429</v>
      </c>
      <c r="D81" s="345">
        <v>856095.62296343572</v>
      </c>
      <c r="M81" s="132"/>
      <c r="N81" s="132"/>
      <c r="O81" s="132"/>
    </row>
    <row r="82" spans="1:15">
      <c r="A82" s="971" t="s">
        <v>586</v>
      </c>
      <c r="B82" s="974">
        <v>11874.27764</v>
      </c>
      <c r="C82" s="974">
        <v>40132.536420000004</v>
      </c>
      <c r="D82" s="974">
        <v>2000986.2985594922</v>
      </c>
      <c r="M82" s="132"/>
      <c r="N82" s="132"/>
      <c r="O82" s="132"/>
    </row>
    <row r="83" spans="1:15">
      <c r="A83" s="16" t="s">
        <v>583</v>
      </c>
    </row>
    <row r="85" spans="1:15">
      <c r="A85" s="612" t="s">
        <v>81</v>
      </c>
      <c r="E85" s="13" t="s">
        <v>802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6"/>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646</v>
      </c>
      <c r="E1" s="137" t="str">
        <f>Naslovnica!A20</f>
        <v>Ožujak 2023.</v>
      </c>
    </row>
    <row r="2" spans="1:13" ht="12.75" customHeight="1">
      <c r="A2" s="527" t="s">
        <v>922</v>
      </c>
      <c r="E2" s="529" t="str">
        <f>Naslovnica!A24</f>
        <v>March 2023</v>
      </c>
    </row>
    <row r="3" spans="1:13" ht="12.75" customHeight="1">
      <c r="E3" s="13" t="s">
        <v>1528</v>
      </c>
      <c r="F3" s="307"/>
      <c r="G3" s="307"/>
    </row>
    <row r="4" spans="1:13" ht="16.5" customHeight="1">
      <c r="A4" s="1141" t="s">
        <v>566</v>
      </c>
      <c r="B4" s="1146" t="s">
        <v>565</v>
      </c>
      <c r="C4" s="1146"/>
      <c r="D4" s="1146"/>
      <c r="E4" s="1146"/>
      <c r="F4" s="261"/>
      <c r="G4" s="261"/>
    </row>
    <row r="5" spans="1:13" ht="12.75" customHeight="1">
      <c r="A5" s="1141"/>
      <c r="B5" s="1144" t="str">
        <f>Naslovnica!A20</f>
        <v>Ožujak 2023.</v>
      </c>
      <c r="C5" s="1144"/>
      <c r="D5" s="1145" t="s">
        <v>17</v>
      </c>
      <c r="E5" s="1145"/>
    </row>
    <row r="6" spans="1:13" ht="12.75" customHeight="1">
      <c r="A6" s="1141"/>
      <c r="B6" s="1142" t="str">
        <f>Naslovnica!A24</f>
        <v>March 2023</v>
      </c>
      <c r="C6" s="1142"/>
      <c r="D6" s="1143" t="s">
        <v>45</v>
      </c>
      <c r="E6" s="1143"/>
    </row>
    <row r="7" spans="1:13" ht="12.75" customHeight="1">
      <c r="A7" s="1141"/>
      <c r="B7" s="732" t="s">
        <v>27</v>
      </c>
      <c r="C7" s="686" t="s">
        <v>28</v>
      </c>
      <c r="D7" s="686" t="s">
        <v>145</v>
      </c>
      <c r="E7" s="686" t="s">
        <v>143</v>
      </c>
    </row>
    <row r="8" spans="1:13" ht="12.75" customHeight="1">
      <c r="A8" s="1141"/>
      <c r="B8" s="731" t="s">
        <v>29</v>
      </c>
      <c r="C8" s="687" t="s">
        <v>30</v>
      </c>
      <c r="D8" s="687" t="s">
        <v>29</v>
      </c>
      <c r="E8" s="687" t="s">
        <v>144</v>
      </c>
    </row>
    <row r="9" spans="1:13" ht="12.75" customHeight="1">
      <c r="A9" s="352" t="s">
        <v>117</v>
      </c>
      <c r="B9" s="353">
        <v>87055.258730000001</v>
      </c>
      <c r="C9" s="354">
        <v>4.7838347447533335E-3</v>
      </c>
      <c r="D9" s="353">
        <v>2835.6495299999951</v>
      </c>
      <c r="E9" s="354">
        <v>3.3669706579450454E-2</v>
      </c>
      <c r="G9" s="132"/>
      <c r="H9" s="810"/>
      <c r="I9" s="810"/>
      <c r="J9" s="810"/>
      <c r="K9" s="810"/>
      <c r="L9" s="797"/>
      <c r="M9" s="76"/>
    </row>
    <row r="10" spans="1:13" ht="12.75" customHeight="1">
      <c r="A10" s="352" t="s">
        <v>118</v>
      </c>
      <c r="B10" s="353">
        <v>6075176.07161</v>
      </c>
      <c r="C10" s="354">
        <v>0.33384127272539765</v>
      </c>
      <c r="D10" s="353">
        <v>57877.92216000054</v>
      </c>
      <c r="E10" s="354">
        <v>9.6185897262364151E-3</v>
      </c>
      <c r="G10" s="132"/>
      <c r="H10" s="810"/>
      <c r="I10" s="810"/>
      <c r="J10" s="810"/>
      <c r="K10" s="810"/>
      <c r="L10" s="797"/>
      <c r="M10" s="76"/>
    </row>
    <row r="11" spans="1:13" ht="12.75" customHeight="1">
      <c r="A11" s="352" t="s">
        <v>119</v>
      </c>
      <c r="B11" s="353">
        <v>606042.93020000006</v>
      </c>
      <c r="C11" s="354">
        <v>3.3303091261777926E-2</v>
      </c>
      <c r="D11" s="353">
        <v>11856.781390000135</v>
      </c>
      <c r="E11" s="354">
        <v>1.9954658003634274E-2</v>
      </c>
      <c r="G11" s="132"/>
      <c r="H11" s="810"/>
      <c r="I11" s="810"/>
      <c r="J11" s="810"/>
      <c r="K11" s="810"/>
      <c r="L11" s="797"/>
      <c r="M11" s="76"/>
    </row>
    <row r="12" spans="1:13" ht="12.75" customHeight="1">
      <c r="A12" s="688" t="s">
        <v>567</v>
      </c>
      <c r="B12" s="689">
        <v>6768274.2605400002</v>
      </c>
      <c r="C12" s="690">
        <v>0.37192819873192889</v>
      </c>
      <c r="D12" s="689">
        <v>72570.353080000728</v>
      </c>
      <c r="E12" s="690">
        <v>1.0838345614289535E-2</v>
      </c>
      <c r="G12" s="132"/>
      <c r="H12" s="810"/>
      <c r="I12" s="810"/>
      <c r="J12" s="810"/>
      <c r="K12" s="810"/>
      <c r="L12" s="797"/>
      <c r="M12" s="76"/>
    </row>
    <row r="13" spans="1:13" ht="12.75" customHeight="1">
      <c r="A13" s="352" t="s">
        <v>120</v>
      </c>
      <c r="B13" s="353">
        <v>56889.407439999995</v>
      </c>
      <c r="C13" s="354">
        <v>3.1261698361493202E-3</v>
      </c>
      <c r="D13" s="353">
        <v>2226.4708299999984</v>
      </c>
      <c r="E13" s="354">
        <v>4.0730904120374056E-2</v>
      </c>
      <c r="G13" s="132"/>
      <c r="H13" s="810"/>
      <c r="I13" s="810"/>
      <c r="J13" s="810"/>
      <c r="K13" s="810"/>
      <c r="L13" s="797"/>
      <c r="M13" s="76"/>
    </row>
    <row r="14" spans="1:13" ht="12.75" customHeight="1">
      <c r="A14" s="352" t="s">
        <v>121</v>
      </c>
      <c r="B14" s="353">
        <v>2481115.4873600001</v>
      </c>
      <c r="C14" s="354">
        <v>0.13634152200949262</v>
      </c>
      <c r="D14" s="353">
        <v>20726.63546000002</v>
      </c>
      <c r="E14" s="354">
        <v>8.4241299679090886E-3</v>
      </c>
      <c r="G14" s="132"/>
      <c r="H14" s="810"/>
      <c r="I14" s="810"/>
      <c r="J14" s="810"/>
      <c r="K14" s="810"/>
      <c r="L14" s="797"/>
      <c r="M14" s="76"/>
    </row>
    <row r="15" spans="1:13" ht="12.75" customHeight="1">
      <c r="A15" s="352" t="s">
        <v>122</v>
      </c>
      <c r="B15" s="353">
        <v>172127.15665000002</v>
      </c>
      <c r="C15" s="354">
        <v>9.4586804348225952E-3</v>
      </c>
      <c r="D15" s="353">
        <v>4676.728540000011</v>
      </c>
      <c r="E15" s="809">
        <v>2.7929033044500784E-2</v>
      </c>
      <c r="G15" s="132"/>
      <c r="H15" s="810"/>
      <c r="I15" s="810"/>
      <c r="J15" s="810"/>
      <c r="K15" s="810"/>
      <c r="L15" s="797"/>
      <c r="M15" s="76"/>
    </row>
    <row r="16" spans="1:13" ht="12.75" customHeight="1">
      <c r="A16" s="691" t="s">
        <v>568</v>
      </c>
      <c r="B16" s="689">
        <v>2710132.0514500001</v>
      </c>
      <c r="C16" s="690">
        <v>0.14892637228046451</v>
      </c>
      <c r="D16" s="689">
        <v>27629.8348299996</v>
      </c>
      <c r="E16" s="690">
        <v>1.0300023112306489E-2</v>
      </c>
      <c r="G16" s="132"/>
      <c r="H16" s="810"/>
      <c r="I16" s="810"/>
      <c r="J16" s="810"/>
      <c r="K16" s="810"/>
      <c r="L16" s="797"/>
      <c r="M16" s="76"/>
    </row>
    <row r="17" spans="1:13" ht="12.75" customHeight="1">
      <c r="A17" s="352" t="s">
        <v>123</v>
      </c>
      <c r="B17" s="353">
        <v>79667.612959999999</v>
      </c>
      <c r="C17" s="354">
        <v>4.3778710266272839E-3</v>
      </c>
      <c r="D17" s="353">
        <v>3736.701190000007</v>
      </c>
      <c r="E17" s="354">
        <v>4.9211857238310674E-2</v>
      </c>
      <c r="G17" s="132"/>
      <c r="H17" s="810"/>
      <c r="I17" s="810"/>
      <c r="J17" s="810"/>
      <c r="K17" s="810"/>
      <c r="L17" s="797"/>
      <c r="M17" s="76"/>
    </row>
    <row r="18" spans="1:13" ht="12.75" customHeight="1">
      <c r="A18" s="352" t="s">
        <v>124</v>
      </c>
      <c r="B18" s="353">
        <v>2867956.6527800001</v>
      </c>
      <c r="C18" s="354">
        <v>0.15759910293951562</v>
      </c>
      <c r="D18" s="353">
        <v>37977.215609999839</v>
      </c>
      <c r="E18" s="354">
        <v>1.3419608323365528E-2</v>
      </c>
      <c r="G18" s="132"/>
      <c r="H18" s="810"/>
      <c r="I18" s="810"/>
      <c r="J18" s="810"/>
      <c r="K18" s="810"/>
      <c r="L18" s="797"/>
      <c r="M18" s="76"/>
    </row>
    <row r="19" spans="1:13" ht="12.75" customHeight="1">
      <c r="A19" s="352" t="s">
        <v>125</v>
      </c>
      <c r="B19" s="353">
        <v>260017.98487000001</v>
      </c>
      <c r="C19" s="354">
        <v>1.4288431146241596E-2</v>
      </c>
      <c r="D19" s="353">
        <v>5779.2540000000154</v>
      </c>
      <c r="E19" s="354">
        <v>2.2731603403712386E-2</v>
      </c>
      <c r="G19" s="132"/>
      <c r="H19" s="810"/>
      <c r="I19" s="810"/>
      <c r="J19" s="810"/>
      <c r="K19" s="810"/>
      <c r="L19" s="797"/>
      <c r="M19" s="76"/>
    </row>
    <row r="20" spans="1:13" ht="12.75" customHeight="1">
      <c r="A20" s="688" t="s">
        <v>569</v>
      </c>
      <c r="B20" s="689">
        <v>3207642.25061</v>
      </c>
      <c r="C20" s="690">
        <v>0.1762654051123845</v>
      </c>
      <c r="D20" s="689">
        <v>47493.170799999498</v>
      </c>
      <c r="E20" s="690">
        <v>1.5028775415511397E-2</v>
      </c>
      <c r="G20" s="132"/>
      <c r="H20" s="810"/>
      <c r="I20" s="810"/>
      <c r="J20" s="810"/>
      <c r="K20" s="810"/>
      <c r="L20" s="797"/>
      <c r="M20" s="76"/>
    </row>
    <row r="21" spans="1:13" ht="12.75" customHeight="1">
      <c r="A21" s="352" t="s">
        <v>126</v>
      </c>
      <c r="B21" s="353">
        <v>66717.586370000005</v>
      </c>
      <c r="C21" s="354">
        <v>3.6662450082742687E-3</v>
      </c>
      <c r="D21" s="353">
        <v>1775.0384200000044</v>
      </c>
      <c r="E21" s="354">
        <v>2.7332441920305151E-2</v>
      </c>
      <c r="G21" s="132"/>
      <c r="H21" s="810"/>
      <c r="I21" s="810"/>
      <c r="J21" s="810"/>
      <c r="K21" s="810"/>
      <c r="L21" s="797"/>
      <c r="M21" s="76"/>
    </row>
    <row r="22" spans="1:13" ht="12.75" customHeight="1">
      <c r="A22" s="352" t="s">
        <v>127</v>
      </c>
      <c r="B22" s="353">
        <v>4953829.0332399998</v>
      </c>
      <c r="C22" s="354">
        <v>0.27222134302398765</v>
      </c>
      <c r="D22" s="353">
        <v>13544.065340000205</v>
      </c>
      <c r="E22" s="354">
        <v>2.7415554827310284E-3</v>
      </c>
      <c r="G22" s="132"/>
      <c r="H22" s="810"/>
      <c r="I22" s="810"/>
      <c r="J22" s="810"/>
      <c r="K22" s="810"/>
      <c r="L22" s="797"/>
      <c r="M22" s="76"/>
    </row>
    <row r="23" spans="1:13" ht="12.75" customHeight="1">
      <c r="A23" s="352" t="s">
        <v>128</v>
      </c>
      <c r="B23" s="353">
        <v>491202.89713999996</v>
      </c>
      <c r="C23" s="354">
        <v>2.6992435842960242E-2</v>
      </c>
      <c r="D23" s="353">
        <v>9203.3236399999587</v>
      </c>
      <c r="E23" s="354">
        <v>1.9094049343593378E-2</v>
      </c>
      <c r="G23" s="132"/>
      <c r="H23" s="810"/>
      <c r="I23" s="810"/>
      <c r="J23" s="810"/>
      <c r="K23" s="810"/>
      <c r="L23" s="797"/>
      <c r="M23" s="76"/>
    </row>
    <row r="24" spans="1:13" ht="12.75" customHeight="1">
      <c r="A24" s="688" t="s">
        <v>570</v>
      </c>
      <c r="B24" s="689">
        <v>5511749.5167499995</v>
      </c>
      <c r="C24" s="690">
        <v>0.30288002387522217</v>
      </c>
      <c r="D24" s="689">
        <v>24522.427400000393</v>
      </c>
      <c r="E24" s="690">
        <v>4.4690017381630032E-3</v>
      </c>
      <c r="G24" s="132"/>
      <c r="H24" s="810"/>
      <c r="I24" s="810"/>
      <c r="J24" s="810"/>
      <c r="K24" s="810"/>
      <c r="L24" s="797"/>
      <c r="M24" s="76"/>
    </row>
    <row r="25" spans="1:13" ht="12.75" customHeight="1">
      <c r="A25" s="355" t="s">
        <v>571</v>
      </c>
      <c r="B25" s="356">
        <v>290329.86549999996</v>
      </c>
      <c r="C25" s="357">
        <v>1.5954120615804205E-2</v>
      </c>
      <c r="D25" s="356">
        <v>10573.85996999999</v>
      </c>
      <c r="E25" s="357">
        <v>3.7796722004118211E-2</v>
      </c>
      <c r="G25" s="132"/>
      <c r="H25" s="810"/>
      <c r="I25" s="810"/>
      <c r="J25" s="810"/>
      <c r="K25" s="810"/>
      <c r="L25" s="797"/>
      <c r="M25" s="76"/>
    </row>
    <row r="26" spans="1:13" ht="12.75" customHeight="1">
      <c r="A26" s="355" t="s">
        <v>572</v>
      </c>
      <c r="B26" s="356">
        <v>16378077.244990001</v>
      </c>
      <c r="C26" s="357">
        <v>0.90000324069839355</v>
      </c>
      <c r="D26" s="356">
        <v>130125.8385700006</v>
      </c>
      <c r="E26" s="357">
        <v>8.008753553914838E-3</v>
      </c>
      <c r="G26" s="132"/>
      <c r="H26" s="810"/>
      <c r="I26" s="810"/>
      <c r="J26" s="810"/>
      <c r="K26" s="810"/>
      <c r="L26" s="797"/>
      <c r="M26" s="76"/>
    </row>
    <row r="27" spans="1:13" ht="12.75" customHeight="1">
      <c r="A27" s="355" t="s">
        <v>573</v>
      </c>
      <c r="B27" s="356">
        <v>1529390.9688600001</v>
      </c>
      <c r="C27" s="357">
        <v>8.4042638685802362E-2</v>
      </c>
      <c r="D27" s="356">
        <v>31516.087570000207</v>
      </c>
      <c r="E27" s="357">
        <v>2.1040534135172928E-2</v>
      </c>
      <c r="G27" s="132"/>
      <c r="H27" s="810"/>
      <c r="I27" s="810"/>
      <c r="J27" s="810"/>
      <c r="K27" s="810"/>
      <c r="L27" s="797"/>
      <c r="M27" s="76"/>
    </row>
    <row r="28" spans="1:13" ht="18.75" customHeight="1">
      <c r="A28" s="971" t="s">
        <v>574</v>
      </c>
      <c r="B28" s="972">
        <v>18197798.079349998</v>
      </c>
      <c r="C28" s="973">
        <v>1</v>
      </c>
      <c r="D28" s="972">
        <v>172215.78610999882</v>
      </c>
      <c r="E28" s="973">
        <v>9.5539652094669414E-3</v>
      </c>
      <c r="G28" s="811"/>
      <c r="H28" s="76"/>
      <c r="I28" s="76"/>
      <c r="J28" s="76"/>
      <c r="K28" s="76"/>
      <c r="L28" s="797"/>
      <c r="M28" s="76"/>
    </row>
    <row r="29" spans="1:13" ht="12.75" customHeight="1">
      <c r="A29" s="19" t="s">
        <v>575</v>
      </c>
    </row>
    <row r="30" spans="1:13" ht="12.75" customHeight="1">
      <c r="C30" s="76"/>
    </row>
    <row r="31" spans="1:13" ht="12.75" customHeight="1"/>
    <row r="32" spans="1:13" s="261" customFormat="1" ht="12.75" customHeight="1">
      <c r="A32" s="151" t="s">
        <v>648</v>
      </c>
      <c r="L32" s="137" t="str">
        <f>Naslovnica!A20</f>
        <v>Ožujak 2023.</v>
      </c>
    </row>
    <row r="33" spans="1:12" s="261" customFormat="1" ht="12.75" customHeight="1">
      <c r="A33" s="554" t="s">
        <v>923</v>
      </c>
      <c r="L33" s="529" t="str">
        <f>Naslovnica!A24</f>
        <v>March 2023</v>
      </c>
    </row>
    <row r="34" spans="1:12" s="261" customFormat="1" ht="12.75" customHeight="1"/>
    <row r="35" spans="1:12" s="261" customFormat="1" ht="22.5" customHeight="1">
      <c r="A35" s="712"/>
      <c r="B35" s="1149" t="s">
        <v>1559</v>
      </c>
      <c r="C35" s="1149"/>
      <c r="D35" s="1149"/>
      <c r="E35" s="1149"/>
      <c r="F35" s="1149" t="s">
        <v>932</v>
      </c>
      <c r="G35" s="1149"/>
      <c r="H35" s="1149"/>
      <c r="I35" s="1149"/>
      <c r="J35" s="1149"/>
      <c r="K35" s="1149"/>
      <c r="L35" s="1149"/>
    </row>
    <row r="36" spans="1:12" s="261" customFormat="1" ht="45">
      <c r="A36" s="1141" t="s">
        <v>546</v>
      </c>
      <c r="B36" s="781" t="s">
        <v>67</v>
      </c>
      <c r="C36" s="780" t="s">
        <v>97</v>
      </c>
      <c r="D36" s="780" t="s">
        <v>99</v>
      </c>
      <c r="E36" s="780" t="s">
        <v>101</v>
      </c>
      <c r="F36" s="780" t="s">
        <v>633</v>
      </c>
      <c r="G36" s="778" t="s">
        <v>59</v>
      </c>
      <c r="H36" s="778" t="s">
        <v>50</v>
      </c>
      <c r="I36" s="970" t="s">
        <v>1452</v>
      </c>
      <c r="J36" s="970" t="s">
        <v>1453</v>
      </c>
      <c r="K36" s="970" t="s">
        <v>1454</v>
      </c>
      <c r="L36" s="778" t="s">
        <v>1458</v>
      </c>
    </row>
    <row r="37" spans="1:12" s="261" customFormat="1" ht="34.5" customHeight="1">
      <c r="A37" s="1141"/>
      <c r="B37" s="701" t="s">
        <v>630</v>
      </c>
      <c r="C37" s="779" t="s">
        <v>98</v>
      </c>
      <c r="D37" s="779" t="s">
        <v>100</v>
      </c>
      <c r="E37" s="779" t="s">
        <v>102</v>
      </c>
      <c r="F37" s="779" t="s">
        <v>240</v>
      </c>
      <c r="G37" s="779" t="s">
        <v>51</v>
      </c>
      <c r="H37" s="779" t="s">
        <v>52</v>
      </c>
      <c r="I37" s="701" t="s">
        <v>1455</v>
      </c>
      <c r="J37" s="701" t="s">
        <v>1456</v>
      </c>
      <c r="K37" s="701" t="s">
        <v>1457</v>
      </c>
      <c r="L37" s="782" t="s">
        <v>1459</v>
      </c>
    </row>
    <row r="38" spans="1:12" s="261" customFormat="1">
      <c r="A38" s="358" t="s">
        <v>117</v>
      </c>
      <c r="B38" s="359">
        <v>22.194800000000001</v>
      </c>
      <c r="C38" s="360">
        <v>21.916399999999999</v>
      </c>
      <c r="D38" s="359">
        <v>22.194800000000001</v>
      </c>
      <c r="E38" s="783">
        <v>0.27840000000000131</v>
      </c>
      <c r="F38" s="784">
        <v>1.0876298050646716E-2</v>
      </c>
      <c r="G38" s="728">
        <v>3.2005705980912236E-2</v>
      </c>
      <c r="H38" s="728">
        <v>2.7064983417270927E-2</v>
      </c>
      <c r="I38" s="728">
        <v>7.5318073371714256E-2</v>
      </c>
      <c r="J38" s="728">
        <v>4.8097520398030946E-2</v>
      </c>
      <c r="K38" s="728" t="s">
        <v>139</v>
      </c>
      <c r="L38" s="728">
        <v>6.1510958035142282E-2</v>
      </c>
    </row>
    <row r="39" spans="1:12" s="261" customFormat="1">
      <c r="A39" s="358" t="s">
        <v>120</v>
      </c>
      <c r="B39" s="359">
        <v>23.420200000000001</v>
      </c>
      <c r="C39" s="360">
        <v>23.1572</v>
      </c>
      <c r="D39" s="359">
        <v>23.420200000000001</v>
      </c>
      <c r="E39" s="783">
        <v>0.26300000000000168</v>
      </c>
      <c r="F39" s="784">
        <v>7.1644820586920233E-3</v>
      </c>
      <c r="G39" s="728">
        <v>4.5602259374805776E-2</v>
      </c>
      <c r="H39" s="728">
        <v>2.2846280477236913E-2</v>
      </c>
      <c r="I39" s="728">
        <v>9.0247318079485828E-2</v>
      </c>
      <c r="J39" s="728">
        <v>5.8335257290967668E-2</v>
      </c>
      <c r="K39" s="728" t="s">
        <v>139</v>
      </c>
      <c r="L39" s="728">
        <v>6.8154428261454347E-2</v>
      </c>
    </row>
    <row r="40" spans="1:12" s="261" customFormat="1">
      <c r="A40" s="358" t="s">
        <v>123</v>
      </c>
      <c r="B40" s="359">
        <v>24.799600000000002</v>
      </c>
      <c r="C40" s="360">
        <v>24.542300000000001</v>
      </c>
      <c r="D40" s="359">
        <v>24.825099999999999</v>
      </c>
      <c r="E40" s="783">
        <v>0.28279999999999816</v>
      </c>
      <c r="F40" s="784">
        <v>1.1972480433523058E-2</v>
      </c>
      <c r="G40" s="728">
        <v>6.3128451563605248E-2</v>
      </c>
      <c r="H40" s="728">
        <v>1.1434361335540544E-2</v>
      </c>
      <c r="I40" s="728">
        <v>9.0736755428876048E-2</v>
      </c>
      <c r="J40" s="728">
        <v>6.7065122187017101E-2</v>
      </c>
      <c r="K40" s="728" t="s">
        <v>139</v>
      </c>
      <c r="L40" s="728">
        <v>7.5274775901120972E-2</v>
      </c>
    </row>
    <row r="41" spans="1:12" s="261" customFormat="1">
      <c r="A41" s="358" t="s">
        <v>126</v>
      </c>
      <c r="B41" s="359">
        <v>22.0579</v>
      </c>
      <c r="C41" s="360">
        <v>21.81</v>
      </c>
      <c r="D41" s="359">
        <v>22.101400000000002</v>
      </c>
      <c r="E41" s="783">
        <v>0.29140000000000299</v>
      </c>
      <c r="F41" s="784">
        <v>5.1171988918052858E-3</v>
      </c>
      <c r="G41" s="728">
        <v>3.7022820458262329E-2</v>
      </c>
      <c r="H41" s="728">
        <v>2.6844449150318361E-3</v>
      </c>
      <c r="I41" s="728">
        <v>7.2513885369994924E-2</v>
      </c>
      <c r="J41" s="728">
        <v>4.4523142592770792E-2</v>
      </c>
      <c r="K41" s="728" t="s">
        <v>139</v>
      </c>
      <c r="L41" s="728">
        <v>6.074874934282537E-2</v>
      </c>
    </row>
    <row r="42" spans="1:12" s="261" customFormat="1">
      <c r="A42" s="692" t="s">
        <v>129</v>
      </c>
      <c r="B42" s="693">
        <v>174.18423990852307</v>
      </c>
      <c r="C42" s="694">
        <v>172.36054431685466</v>
      </c>
      <c r="D42" s="693">
        <v>174.18423990852307</v>
      </c>
      <c r="E42" s="785">
        <v>1.823695591668411</v>
      </c>
      <c r="F42" s="786">
        <v>9.5601208756628253E-3</v>
      </c>
      <c r="G42" s="767">
        <v>4.597407952458954E-2</v>
      </c>
      <c r="H42" s="767">
        <v>2.1043723580034701E-2</v>
      </c>
      <c r="I42" s="767">
        <v>8.5091150959840878E-2</v>
      </c>
      <c r="J42" s="767">
        <v>5.5271344610798634E-2</v>
      </c>
      <c r="K42" s="767" t="s">
        <v>139</v>
      </c>
      <c r="L42" s="767">
        <v>6.6546311004662018E-2</v>
      </c>
    </row>
    <row r="43" spans="1:12" s="261" customFormat="1">
      <c r="A43" s="358" t="s">
        <v>118</v>
      </c>
      <c r="B43" s="359">
        <v>35.9114</v>
      </c>
      <c r="C43" s="360">
        <v>35.608699999999999</v>
      </c>
      <c r="D43" s="359">
        <v>35.9114</v>
      </c>
      <c r="E43" s="783">
        <v>0.30270000000000152</v>
      </c>
      <c r="F43" s="784">
        <v>6.3472224946685696E-3</v>
      </c>
      <c r="G43" s="729">
        <v>2.2537801003511992E-2</v>
      </c>
      <c r="H43" s="729">
        <v>-1.1942372833079196E-2</v>
      </c>
      <c r="I43" s="729">
        <v>2.8255447902720832E-2</v>
      </c>
      <c r="J43" s="729">
        <v>2.6913452133644267E-2</v>
      </c>
      <c r="K43" s="729">
        <v>3.7995762166854519E-2</v>
      </c>
      <c r="L43" s="729">
        <v>4.8702839766258554E-2</v>
      </c>
    </row>
    <row r="44" spans="1:12" s="261" customFormat="1">
      <c r="A44" s="358" t="s">
        <v>121</v>
      </c>
      <c r="B44" s="359">
        <v>40.284399999999998</v>
      </c>
      <c r="C44" s="360">
        <v>39.993400000000001</v>
      </c>
      <c r="D44" s="359">
        <v>40.284399999999998</v>
      </c>
      <c r="E44" s="783">
        <v>0.29099999999999682</v>
      </c>
      <c r="F44" s="784">
        <v>4.3204998117727378E-3</v>
      </c>
      <c r="G44" s="729">
        <v>3.0722778823515817E-2</v>
      </c>
      <c r="H44" s="729">
        <v>-6.7668557976405808E-3</v>
      </c>
      <c r="I44" s="729">
        <v>5.2117119391563937E-2</v>
      </c>
      <c r="J44" s="729">
        <v>3.6950421294531077E-2</v>
      </c>
      <c r="K44" s="729">
        <v>4.9268985901468998E-2</v>
      </c>
      <c r="L44" s="729">
        <v>5.44758261750522E-2</v>
      </c>
    </row>
    <row r="45" spans="1:12" s="261" customFormat="1">
      <c r="A45" s="358" t="s">
        <v>124</v>
      </c>
      <c r="B45" s="359">
        <v>35.780200000000001</v>
      </c>
      <c r="C45" s="360">
        <v>35.43</v>
      </c>
      <c r="D45" s="359">
        <v>35.788899999999998</v>
      </c>
      <c r="E45" s="783">
        <v>0.35889999999999844</v>
      </c>
      <c r="F45" s="784">
        <v>9.9213349628972658E-3</v>
      </c>
      <c r="G45" s="729">
        <v>4.1683894632961183E-2</v>
      </c>
      <c r="H45" s="729">
        <v>-5.9651955338367868E-3</v>
      </c>
      <c r="I45" s="729">
        <v>4.3031195402372768E-2</v>
      </c>
      <c r="J45" s="729">
        <v>4.0183970907379907E-2</v>
      </c>
      <c r="K45" s="729">
        <v>4.9645620910143906E-2</v>
      </c>
      <c r="L45" s="729">
        <v>4.8519477477106054E-2</v>
      </c>
    </row>
    <row r="46" spans="1:12" s="261" customFormat="1">
      <c r="A46" s="358" t="s">
        <v>127</v>
      </c>
      <c r="B46" s="359">
        <v>37.802399999999999</v>
      </c>
      <c r="C46" s="360">
        <v>37.519599999999997</v>
      </c>
      <c r="D46" s="359">
        <v>37.949100000000001</v>
      </c>
      <c r="E46" s="783">
        <v>0.42950000000000443</v>
      </c>
      <c r="F46" s="784">
        <v>-6.6618024934173015E-4</v>
      </c>
      <c r="G46" s="729">
        <v>1.5601471651664589E-2</v>
      </c>
      <c r="H46" s="729">
        <v>-1.1281267183204213E-2</v>
      </c>
      <c r="I46" s="729">
        <v>3.0966460357228165E-2</v>
      </c>
      <c r="J46" s="729">
        <v>2.8699592454692224E-2</v>
      </c>
      <c r="K46" s="729">
        <v>4.6415336240515526E-2</v>
      </c>
      <c r="L46" s="729">
        <v>5.127710006478936E-2</v>
      </c>
    </row>
    <row r="47" spans="1:12" s="261" customFormat="1">
      <c r="A47" s="692" t="s">
        <v>130</v>
      </c>
      <c r="B47" s="693">
        <v>279.70216445189141</v>
      </c>
      <c r="C47" s="694">
        <v>277.55012632548232</v>
      </c>
      <c r="D47" s="693">
        <v>279.70216445189141</v>
      </c>
      <c r="E47" s="785">
        <v>2.1520381264090815</v>
      </c>
      <c r="F47" s="786">
        <v>4.3512440848552103E-3</v>
      </c>
      <c r="G47" s="767">
        <v>2.480259048846567E-2</v>
      </c>
      <c r="H47" s="767">
        <v>-9.7025993317982895E-3</v>
      </c>
      <c r="I47" s="767">
        <v>3.5384928057134779E-2</v>
      </c>
      <c r="J47" s="767">
        <v>3.1226307143434218E-2</v>
      </c>
      <c r="K47" s="767">
        <v>4.414486093162262E-2</v>
      </c>
      <c r="L47" s="767">
        <v>5.0366433727621507E-2</v>
      </c>
    </row>
    <row r="48" spans="1:12" s="261" customFormat="1">
      <c r="A48" s="358" t="s">
        <v>119</v>
      </c>
      <c r="B48" s="359">
        <v>16.843900000000001</v>
      </c>
      <c r="C48" s="360">
        <v>16.717600000000001</v>
      </c>
      <c r="D48" s="359">
        <v>16.853000000000002</v>
      </c>
      <c r="E48" s="783">
        <v>0.13540000000000063</v>
      </c>
      <c r="F48" s="784">
        <v>5.5399346908562297E-3</v>
      </c>
      <c r="G48" s="729">
        <v>2.2615345432148715E-3</v>
      </c>
      <c r="H48" s="729">
        <v>-2.8564570303141079E-2</v>
      </c>
      <c r="I48" s="729">
        <v>-8.2521733996069324E-3</v>
      </c>
      <c r="J48" s="729">
        <v>3.3748624609104549E-3</v>
      </c>
      <c r="K48" s="729" t="s">
        <v>139</v>
      </c>
      <c r="L48" s="729">
        <v>2.8052767728322436E-2</v>
      </c>
    </row>
    <row r="49" spans="1:12" s="261" customFormat="1">
      <c r="A49" s="358" t="s">
        <v>122</v>
      </c>
      <c r="B49" s="359">
        <v>17.823899999999998</v>
      </c>
      <c r="C49" s="360">
        <v>17.5945</v>
      </c>
      <c r="D49" s="359">
        <v>17.824000000000002</v>
      </c>
      <c r="E49" s="783">
        <v>0.22950000000000159</v>
      </c>
      <c r="F49" s="784">
        <v>1.0849222462937957E-2</v>
      </c>
      <c r="G49" s="729">
        <v>7.4445697657496979E-3</v>
      </c>
      <c r="H49" s="729">
        <v>-3.3932700746414857E-2</v>
      </c>
      <c r="I49" s="729">
        <v>-9.1450872161953356E-3</v>
      </c>
      <c r="J49" s="729">
        <v>8.7670483178832193E-3</v>
      </c>
      <c r="K49" s="729" t="s">
        <v>139</v>
      </c>
      <c r="L49" s="729">
        <v>3.4824467027325223E-2</v>
      </c>
    </row>
    <row r="50" spans="1:12" s="261" customFormat="1">
      <c r="A50" s="358" t="s">
        <v>125</v>
      </c>
      <c r="B50" s="359">
        <v>17.113800000000001</v>
      </c>
      <c r="C50" s="360">
        <v>17.016500000000001</v>
      </c>
      <c r="D50" s="359">
        <v>17.119499999999999</v>
      </c>
      <c r="E50" s="783">
        <v>0.10299999999999798</v>
      </c>
      <c r="F50" s="784">
        <v>3.8832445622845047E-3</v>
      </c>
      <c r="G50" s="729">
        <v>1.3117926616190712E-3</v>
      </c>
      <c r="H50" s="729">
        <v>-3.6099738288190908E-2</v>
      </c>
      <c r="I50" s="729">
        <v>-1.2404663500039437E-2</v>
      </c>
      <c r="J50" s="729">
        <v>6.4886015378424755E-3</v>
      </c>
      <c r="K50" s="729" t="s">
        <v>139</v>
      </c>
      <c r="L50" s="729">
        <v>2.995179105328738E-2</v>
      </c>
    </row>
    <row r="51" spans="1:12" s="261" customFormat="1">
      <c r="A51" s="358" t="s">
        <v>128</v>
      </c>
      <c r="B51" s="359">
        <v>18.1419</v>
      </c>
      <c r="C51" s="360">
        <v>18.0258</v>
      </c>
      <c r="D51" s="359">
        <v>18.1541</v>
      </c>
      <c r="E51" s="783">
        <v>0.12829999999999941</v>
      </c>
      <c r="F51" s="961">
        <v>5.158237666770038E-3</v>
      </c>
      <c r="G51" s="729">
        <v>2.7218896691660888E-3</v>
      </c>
      <c r="H51" s="729">
        <v>-1.870238586657258E-2</v>
      </c>
      <c r="I51" s="729">
        <v>-4.0853288760293038E-3</v>
      </c>
      <c r="J51" s="729">
        <v>1.0020396095018036E-2</v>
      </c>
      <c r="K51" s="729" t="s">
        <v>139</v>
      </c>
      <c r="L51" s="729">
        <v>3.6951144366641042E-2</v>
      </c>
    </row>
    <row r="52" spans="1:12" s="261" customFormat="1">
      <c r="A52" s="692" t="s">
        <v>131</v>
      </c>
      <c r="B52" s="693">
        <v>131.22814443227622</v>
      </c>
      <c r="C52" s="694">
        <v>130.25018668913199</v>
      </c>
      <c r="D52" s="693">
        <v>131.29258279748524</v>
      </c>
      <c r="E52" s="785">
        <v>1.0423961083532447</v>
      </c>
      <c r="F52" s="786">
        <v>5.7405267234462709E-3</v>
      </c>
      <c r="G52" s="767">
        <v>2.783442101114364E-3</v>
      </c>
      <c r="H52" s="767">
        <v>-2.7273879934914813E-2</v>
      </c>
      <c r="I52" s="767">
        <v>-7.8036831070281698E-3</v>
      </c>
      <c r="J52" s="767">
        <v>6.6012461736224548E-3</v>
      </c>
      <c r="K52" s="767" t="s">
        <v>139</v>
      </c>
      <c r="L52" s="767">
        <v>3.2053574979895139E-2</v>
      </c>
    </row>
    <row r="53" spans="1:12" s="261" customFormat="1" ht="12.75" customHeight="1">
      <c r="A53" s="22" t="s">
        <v>545</v>
      </c>
      <c r="G53" s="726"/>
      <c r="H53" s="726"/>
      <c r="I53" s="726"/>
      <c r="J53" s="726"/>
      <c r="K53" s="726"/>
      <c r="L53" s="726"/>
    </row>
    <row r="54" spans="1:12" s="261" customFormat="1" ht="25.5" customHeight="1">
      <c r="A54" s="1151" t="s">
        <v>1556</v>
      </c>
      <c r="B54" s="1151"/>
      <c r="C54" s="1151"/>
      <c r="D54" s="1151"/>
      <c r="E54" s="1151"/>
      <c r="F54" s="1151"/>
      <c r="G54" s="1151"/>
      <c r="H54" s="1151"/>
      <c r="I54" s="1151"/>
      <c r="J54" s="1151"/>
      <c r="K54" s="1151"/>
      <c r="L54" s="1151"/>
    </row>
    <row r="55" spans="1:12" s="261" customFormat="1" ht="20.25" customHeight="1">
      <c r="A55" s="1150" t="s">
        <v>171</v>
      </c>
      <c r="B55" s="1150"/>
      <c r="C55" s="1150"/>
      <c r="D55" s="1150"/>
      <c r="E55" s="1150"/>
      <c r="F55" s="1150"/>
      <c r="G55" s="1150"/>
      <c r="H55" s="1150"/>
      <c r="I55" s="1150"/>
      <c r="J55" s="1150"/>
      <c r="K55" s="1150"/>
      <c r="L55" s="1150"/>
    </row>
    <row r="56" spans="1:12" s="261" customFormat="1" ht="24" customHeight="1">
      <c r="A56" s="1147" t="s">
        <v>1555</v>
      </c>
      <c r="B56" s="1147"/>
      <c r="C56" s="1147"/>
      <c r="D56" s="1147"/>
      <c r="E56" s="1147"/>
      <c r="F56" s="1147"/>
      <c r="G56" s="1147"/>
      <c r="H56" s="1147"/>
      <c r="I56" s="1147"/>
      <c r="J56" s="1147"/>
      <c r="K56" s="1147"/>
      <c r="L56" s="1147"/>
    </row>
    <row r="57" spans="1:12" s="261" customFormat="1" ht="21" customHeight="1">
      <c r="A57" s="1148" t="s">
        <v>1460</v>
      </c>
      <c r="B57" s="1148"/>
      <c r="C57" s="1148"/>
      <c r="D57" s="1148"/>
      <c r="E57" s="1148"/>
      <c r="F57" s="1148"/>
      <c r="G57" s="1148"/>
      <c r="H57" s="1148"/>
      <c r="I57" s="1148"/>
      <c r="J57" s="1148"/>
      <c r="K57" s="1148"/>
      <c r="L57" s="1148"/>
    </row>
    <row r="58" spans="1:12" s="261" customFormat="1" ht="12.75" customHeight="1">
      <c r="F58" s="178"/>
    </row>
    <row r="59" spans="1:12" s="261" customFormat="1" ht="12.75" customHeight="1">
      <c r="A59" s="612" t="s">
        <v>81</v>
      </c>
    </row>
    <row r="60" spans="1:12" s="261" customFormat="1" ht="12.75" customHeight="1">
      <c r="A60" s="612"/>
    </row>
    <row r="61" spans="1:12" s="261" customFormat="1" ht="12.75" customHeight="1"/>
    <row r="62" spans="1:12" s="261" customFormat="1" ht="12.75" customHeight="1"/>
    <row r="63" spans="1:12" s="261" customFormat="1" ht="12.75" customHeight="1"/>
    <row r="96" spans="12:12">
      <c r="L96" s="67" t="s">
        <v>803</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649</v>
      </c>
      <c r="AG1" s="137" t="str">
        <f>Naslovnica!A20</f>
        <v>Ožujak 2023.</v>
      </c>
    </row>
    <row r="2" spans="1:35" ht="12.75" customHeight="1">
      <c r="A2" s="551" t="s">
        <v>924</v>
      </c>
      <c r="AG2" s="529" t="str">
        <f>Naslovnica!A24</f>
        <v>March 2023</v>
      </c>
    </row>
    <row r="3" spans="1:35" ht="12.75" customHeight="1">
      <c r="A3" s="66"/>
      <c r="AG3" s="65"/>
    </row>
    <row r="4" spans="1:35" ht="12.75" customHeight="1">
      <c r="I4" s="177"/>
      <c r="J4" s="177"/>
      <c r="K4" s="177"/>
      <c r="AG4" s="13" t="s">
        <v>1528</v>
      </c>
    </row>
    <row r="5" spans="1:35" ht="15" customHeight="1">
      <c r="A5" s="695" t="s">
        <v>132</v>
      </c>
      <c r="B5" s="1154" t="s">
        <v>561</v>
      </c>
      <c r="C5" s="1154"/>
      <c r="D5" s="1154"/>
      <c r="E5" s="1154"/>
      <c r="F5" s="1154"/>
      <c r="G5" s="1154"/>
      <c r="H5" s="1154"/>
      <c r="I5" s="1154"/>
      <c r="J5" s="1152" t="s">
        <v>555</v>
      </c>
      <c r="K5" s="1152"/>
      <c r="L5" s="1154" t="s">
        <v>560</v>
      </c>
      <c r="M5" s="1154"/>
      <c r="N5" s="1154"/>
      <c r="O5" s="1154"/>
      <c r="P5" s="1154"/>
      <c r="Q5" s="1154"/>
      <c r="R5" s="1154"/>
      <c r="S5" s="1154"/>
      <c r="T5" s="1152" t="s">
        <v>556</v>
      </c>
      <c r="U5" s="1152"/>
      <c r="V5" s="1154" t="s">
        <v>559</v>
      </c>
      <c r="W5" s="1154"/>
      <c r="X5" s="1154"/>
      <c r="Y5" s="1154"/>
      <c r="Z5" s="1154"/>
      <c r="AA5" s="1154"/>
      <c r="AB5" s="1154"/>
      <c r="AC5" s="1154"/>
      <c r="AD5" s="1152" t="s">
        <v>557</v>
      </c>
      <c r="AE5" s="1152"/>
      <c r="AF5" s="1153" t="s">
        <v>558</v>
      </c>
      <c r="AG5" s="1153"/>
    </row>
    <row r="6" spans="1:35" ht="22.5" customHeight="1">
      <c r="A6" s="1155" t="s">
        <v>562</v>
      </c>
      <c r="B6" s="1149" t="s">
        <v>133</v>
      </c>
      <c r="C6" s="1149"/>
      <c r="D6" s="1149" t="s">
        <v>134</v>
      </c>
      <c r="E6" s="1149"/>
      <c r="F6" s="1149" t="s">
        <v>135</v>
      </c>
      <c r="G6" s="1149"/>
      <c r="H6" s="1149" t="s">
        <v>136</v>
      </c>
      <c r="I6" s="1149"/>
      <c r="J6" s="1152"/>
      <c r="K6" s="1152"/>
      <c r="L6" s="1149" t="s">
        <v>133</v>
      </c>
      <c r="M6" s="1149"/>
      <c r="N6" s="1149" t="s">
        <v>134</v>
      </c>
      <c r="O6" s="1149"/>
      <c r="P6" s="1149" t="s">
        <v>135</v>
      </c>
      <c r="Q6" s="1149"/>
      <c r="R6" s="1149" t="s">
        <v>136</v>
      </c>
      <c r="S6" s="1149"/>
      <c r="T6" s="1152"/>
      <c r="U6" s="1152"/>
      <c r="V6" s="1149" t="s">
        <v>133</v>
      </c>
      <c r="W6" s="1149"/>
      <c r="X6" s="1149" t="s">
        <v>134</v>
      </c>
      <c r="Y6" s="1149"/>
      <c r="Z6" s="1149" t="s">
        <v>135</v>
      </c>
      <c r="AA6" s="1149"/>
      <c r="AB6" s="1149" t="s">
        <v>136</v>
      </c>
      <c r="AC6" s="1149"/>
      <c r="AD6" s="1152"/>
      <c r="AE6" s="1152"/>
      <c r="AF6" s="1153"/>
      <c r="AG6" s="1153"/>
    </row>
    <row r="7" spans="1:35">
      <c r="A7" s="1155"/>
      <c r="B7" s="695" t="s">
        <v>31</v>
      </c>
      <c r="C7" s="695" t="s">
        <v>32</v>
      </c>
      <c r="D7" s="695" t="s">
        <v>31</v>
      </c>
      <c r="E7" s="695" t="s">
        <v>32</v>
      </c>
      <c r="F7" s="695" t="s">
        <v>31</v>
      </c>
      <c r="G7" s="695" t="s">
        <v>32</v>
      </c>
      <c r="H7" s="695" t="s">
        <v>31</v>
      </c>
      <c r="I7" s="695" t="s">
        <v>32</v>
      </c>
      <c r="J7" s="695" t="s">
        <v>31</v>
      </c>
      <c r="K7" s="695" t="s">
        <v>32</v>
      </c>
      <c r="L7" s="695" t="s">
        <v>31</v>
      </c>
      <c r="M7" s="695" t="s">
        <v>32</v>
      </c>
      <c r="N7" s="695" t="s">
        <v>31</v>
      </c>
      <c r="O7" s="695" t="s">
        <v>32</v>
      </c>
      <c r="P7" s="695" t="s">
        <v>31</v>
      </c>
      <c r="Q7" s="695" t="s">
        <v>32</v>
      </c>
      <c r="R7" s="695" t="s">
        <v>31</v>
      </c>
      <c r="S7" s="695" t="s">
        <v>32</v>
      </c>
      <c r="T7" s="695" t="s">
        <v>31</v>
      </c>
      <c r="U7" s="695" t="s">
        <v>32</v>
      </c>
      <c r="V7" s="695" t="s">
        <v>31</v>
      </c>
      <c r="W7" s="695" t="s">
        <v>32</v>
      </c>
      <c r="X7" s="695" t="s">
        <v>31</v>
      </c>
      <c r="Y7" s="695" t="s">
        <v>32</v>
      </c>
      <c r="Z7" s="695" t="s">
        <v>31</v>
      </c>
      <c r="AA7" s="695" t="s">
        <v>32</v>
      </c>
      <c r="AB7" s="695" t="s">
        <v>31</v>
      </c>
      <c r="AC7" s="695" t="s">
        <v>32</v>
      </c>
      <c r="AD7" s="695" t="s">
        <v>31</v>
      </c>
      <c r="AE7" s="695" t="s">
        <v>32</v>
      </c>
      <c r="AF7" s="695" t="s">
        <v>31</v>
      </c>
      <c r="AG7" s="695" t="s">
        <v>32</v>
      </c>
    </row>
    <row r="8" spans="1:35">
      <c r="A8" s="1155"/>
      <c r="B8" s="696" t="s">
        <v>29</v>
      </c>
      <c r="C8" s="696" t="s">
        <v>30</v>
      </c>
      <c r="D8" s="696" t="s">
        <v>29</v>
      </c>
      <c r="E8" s="696" t="s">
        <v>30</v>
      </c>
      <c r="F8" s="696" t="s">
        <v>29</v>
      </c>
      <c r="G8" s="696" t="s">
        <v>30</v>
      </c>
      <c r="H8" s="696" t="s">
        <v>29</v>
      </c>
      <c r="I8" s="696" t="s">
        <v>30</v>
      </c>
      <c r="J8" s="696" t="s">
        <v>29</v>
      </c>
      <c r="K8" s="696" t="s">
        <v>30</v>
      </c>
      <c r="L8" s="696" t="s">
        <v>29</v>
      </c>
      <c r="M8" s="696" t="s">
        <v>30</v>
      </c>
      <c r="N8" s="696" t="s">
        <v>29</v>
      </c>
      <c r="O8" s="696" t="s">
        <v>30</v>
      </c>
      <c r="P8" s="696" t="s">
        <v>29</v>
      </c>
      <c r="Q8" s="696" t="s">
        <v>30</v>
      </c>
      <c r="R8" s="696" t="s">
        <v>29</v>
      </c>
      <c r="S8" s="696" t="s">
        <v>30</v>
      </c>
      <c r="T8" s="696" t="s">
        <v>29</v>
      </c>
      <c r="U8" s="696" t="s">
        <v>30</v>
      </c>
      <c r="V8" s="696" t="s">
        <v>29</v>
      </c>
      <c r="W8" s="696" t="s">
        <v>30</v>
      </c>
      <c r="X8" s="696" t="s">
        <v>29</v>
      </c>
      <c r="Y8" s="696" t="s">
        <v>30</v>
      </c>
      <c r="Z8" s="696" t="s">
        <v>29</v>
      </c>
      <c r="AA8" s="696" t="s">
        <v>30</v>
      </c>
      <c r="AB8" s="696" t="s">
        <v>29</v>
      </c>
      <c r="AC8" s="696" t="s">
        <v>30</v>
      </c>
      <c r="AD8" s="696" t="s">
        <v>29</v>
      </c>
      <c r="AE8" s="696" t="s">
        <v>30</v>
      </c>
      <c r="AF8" s="696" t="s">
        <v>29</v>
      </c>
      <c r="AG8" s="696" t="s">
        <v>30</v>
      </c>
    </row>
    <row r="9" spans="1:35" ht="18">
      <c r="A9" s="361" t="s">
        <v>423</v>
      </c>
      <c r="B9" s="362">
        <v>1115.0052499999999</v>
      </c>
      <c r="C9" s="363">
        <v>1.2808017186625848E-2</v>
      </c>
      <c r="D9" s="362">
        <v>2308.4031</v>
      </c>
      <c r="E9" s="363">
        <v>4.0577028376233691E-2</v>
      </c>
      <c r="F9" s="362">
        <v>594.58524999999997</v>
      </c>
      <c r="G9" s="363">
        <v>7.4633245293609218E-3</v>
      </c>
      <c r="H9" s="362">
        <v>4116.4035800000001</v>
      </c>
      <c r="I9" s="363">
        <v>6.1698928333099416E-2</v>
      </c>
      <c r="J9" s="362">
        <v>8134.3971799999999</v>
      </c>
      <c r="K9" s="363">
        <v>2.8017776145733791E-2</v>
      </c>
      <c r="L9" s="362">
        <v>16967.074489999999</v>
      </c>
      <c r="M9" s="363">
        <v>2.7928531272186662E-3</v>
      </c>
      <c r="N9" s="362">
        <v>34035.525179999997</v>
      </c>
      <c r="O9" s="363">
        <v>1.37178318999633E-2</v>
      </c>
      <c r="P9" s="362">
        <v>10802.064490000001</v>
      </c>
      <c r="Q9" s="363">
        <v>3.7664671394280736E-3</v>
      </c>
      <c r="R9" s="362">
        <v>60341.42123</v>
      </c>
      <c r="S9" s="363">
        <v>1.2180763773862888E-2</v>
      </c>
      <c r="T9" s="362">
        <v>122146.08538999999</v>
      </c>
      <c r="U9" s="363">
        <v>7.4579014107021679E-3</v>
      </c>
      <c r="V9" s="362">
        <v>29436.342530000002</v>
      </c>
      <c r="W9" s="363">
        <v>4.8571381767106368E-2</v>
      </c>
      <c r="X9" s="362">
        <v>7082.3056500000002</v>
      </c>
      <c r="Y9" s="363">
        <v>4.1145777272095549E-2</v>
      </c>
      <c r="Z9" s="362">
        <v>578.78284999999994</v>
      </c>
      <c r="AA9" s="363">
        <v>2.2259339110306982E-3</v>
      </c>
      <c r="AB9" s="362">
        <v>17482.323219999998</v>
      </c>
      <c r="AC9" s="363">
        <v>3.5590838982810971E-2</v>
      </c>
      <c r="AD9" s="362">
        <v>54579.754250000005</v>
      </c>
      <c r="AE9" s="363">
        <v>3.5687247643866667E-2</v>
      </c>
      <c r="AF9" s="362">
        <v>184860.23681999999</v>
      </c>
      <c r="AG9" s="363">
        <v>1.0158384877880948E-2</v>
      </c>
    </row>
    <row r="10" spans="1:35" ht="18">
      <c r="A10" s="361" t="s">
        <v>424</v>
      </c>
      <c r="B10" s="364">
        <v>591.13538000000005</v>
      </c>
      <c r="C10" s="365">
        <v>6.7903465985138653E-3</v>
      </c>
      <c r="D10" s="364">
        <v>342.04798999999997</v>
      </c>
      <c r="E10" s="365">
        <v>6.0125075192732575E-3</v>
      </c>
      <c r="F10" s="364">
        <v>529.37469999999996</v>
      </c>
      <c r="G10" s="365">
        <v>6.6447917834037739E-3</v>
      </c>
      <c r="H10" s="364">
        <v>167.30778000000001</v>
      </c>
      <c r="I10" s="365">
        <v>2.507701328884269E-3</v>
      </c>
      <c r="J10" s="364">
        <v>1629.8658500000001</v>
      </c>
      <c r="K10" s="365">
        <v>5.6138415081516992E-3</v>
      </c>
      <c r="L10" s="364">
        <v>30502.219519999999</v>
      </c>
      <c r="M10" s="365">
        <v>5.0207959671391914E-3</v>
      </c>
      <c r="N10" s="364">
        <v>7083.2815599999994</v>
      </c>
      <c r="O10" s="365">
        <v>2.8548778144691991E-3</v>
      </c>
      <c r="P10" s="364">
        <v>1298.95144</v>
      </c>
      <c r="Q10" s="365">
        <v>4.5291878409001949E-4</v>
      </c>
      <c r="R10" s="364">
        <v>5397.6403700000001</v>
      </c>
      <c r="S10" s="365">
        <v>1.0895895546216964E-3</v>
      </c>
      <c r="T10" s="364">
        <v>44282.09289</v>
      </c>
      <c r="U10" s="363">
        <v>2.703741851232613E-3</v>
      </c>
      <c r="V10" s="364">
        <v>962.88278000000003</v>
      </c>
      <c r="W10" s="365">
        <v>1.5888029247073956E-3</v>
      </c>
      <c r="X10" s="364">
        <v>0</v>
      </c>
      <c r="Y10" s="365">
        <v>0</v>
      </c>
      <c r="Z10" s="364">
        <v>0</v>
      </c>
      <c r="AA10" s="365">
        <v>0</v>
      </c>
      <c r="AB10" s="364">
        <v>565.71809999999994</v>
      </c>
      <c r="AC10" s="365">
        <v>1.1516994368190017E-3</v>
      </c>
      <c r="AD10" s="364">
        <v>1528.60088</v>
      </c>
      <c r="AE10" s="365">
        <v>9.9948339641328654E-4</v>
      </c>
      <c r="AF10" s="364">
        <v>47440.55962</v>
      </c>
      <c r="AG10" s="363">
        <v>2.6069395546175064E-3</v>
      </c>
    </row>
    <row r="11" spans="1:35" ht="27">
      <c r="A11" s="361" t="s">
        <v>425</v>
      </c>
      <c r="B11" s="364">
        <v>85381.492259999999</v>
      </c>
      <c r="C11" s="365">
        <v>0.98077351679361324</v>
      </c>
      <c r="D11" s="364">
        <v>54305.10108</v>
      </c>
      <c r="E11" s="365">
        <v>0.95457315383842567</v>
      </c>
      <c r="F11" s="364">
        <v>78565.85454</v>
      </c>
      <c r="G11" s="365">
        <v>0.98617056066995301</v>
      </c>
      <c r="H11" s="364">
        <v>62477.08771</v>
      </c>
      <c r="I11" s="365">
        <v>0.9364410661308521</v>
      </c>
      <c r="J11" s="364">
        <v>280729.53558999998</v>
      </c>
      <c r="K11" s="365">
        <v>0.96693302670234582</v>
      </c>
      <c r="L11" s="364">
        <v>6101812.3391700005</v>
      </c>
      <c r="M11" s="365">
        <v>1.0043844437175204</v>
      </c>
      <c r="N11" s="364">
        <v>2443797.1547500002</v>
      </c>
      <c r="O11" s="365">
        <v>0.98495905055604316</v>
      </c>
      <c r="P11" s="364">
        <v>2857605.85953</v>
      </c>
      <c r="Q11" s="365">
        <v>0.9963908822541071</v>
      </c>
      <c r="R11" s="364">
        <v>4915963.0335400002</v>
      </c>
      <c r="S11" s="365">
        <v>0.9923562158794903</v>
      </c>
      <c r="T11" s="364">
        <v>16319178.38699</v>
      </c>
      <c r="U11" s="365">
        <v>0.99640379898574383</v>
      </c>
      <c r="V11" s="364">
        <v>577138.74826999998</v>
      </c>
      <c r="W11" s="365">
        <v>0.95230670883255508</v>
      </c>
      <c r="X11" s="364">
        <v>165271.09816999998</v>
      </c>
      <c r="Y11" s="365">
        <v>0.96016864152388814</v>
      </c>
      <c r="Z11" s="364">
        <v>259644.02186000001</v>
      </c>
      <c r="AA11" s="365">
        <v>0.99856178021613795</v>
      </c>
      <c r="AB11" s="364">
        <v>474017.03393999999</v>
      </c>
      <c r="AC11" s="365">
        <v>0.96501269984345839</v>
      </c>
      <c r="AD11" s="364">
        <v>1476070.90224</v>
      </c>
      <c r="AE11" s="365">
        <v>0.96513640546750146</v>
      </c>
      <c r="AF11" s="364">
        <v>18075978.824820001</v>
      </c>
      <c r="AG11" s="365">
        <v>0.9933058244739934</v>
      </c>
    </row>
    <row r="12" spans="1:35" ht="18.75">
      <c r="A12" s="361" t="s">
        <v>426</v>
      </c>
      <c r="B12" s="366">
        <v>62158.277959999999</v>
      </c>
      <c r="C12" s="367">
        <v>0.71400945637049396</v>
      </c>
      <c r="D12" s="366">
        <v>28060.642390000001</v>
      </c>
      <c r="E12" s="367">
        <v>0.49324898347016427</v>
      </c>
      <c r="F12" s="366">
        <v>57146.058100000002</v>
      </c>
      <c r="G12" s="367">
        <v>0.71730601654517057</v>
      </c>
      <c r="H12" s="366">
        <v>30983.298930000001</v>
      </c>
      <c r="I12" s="367">
        <v>0.46439478128261313</v>
      </c>
      <c r="J12" s="366">
        <v>178348.27737999998</v>
      </c>
      <c r="K12" s="367">
        <v>0.6142953191289926</v>
      </c>
      <c r="L12" s="366">
        <v>4727750.9914799994</v>
      </c>
      <c r="M12" s="367">
        <v>0.77820806109197838</v>
      </c>
      <c r="N12" s="366">
        <v>1626714.1777899999</v>
      </c>
      <c r="O12" s="367">
        <v>0.65563823452687597</v>
      </c>
      <c r="P12" s="366">
        <v>2129695.35592</v>
      </c>
      <c r="Q12" s="367">
        <v>0.74258282594878822</v>
      </c>
      <c r="R12" s="366">
        <v>3272915.6977199996</v>
      </c>
      <c r="S12" s="367">
        <v>0.66068402356215017</v>
      </c>
      <c r="T12" s="366">
        <v>11757076.222909998</v>
      </c>
      <c r="U12" s="367">
        <v>0.71785448603293478</v>
      </c>
      <c r="V12" s="366">
        <v>525665.58148000005</v>
      </c>
      <c r="W12" s="367">
        <v>0.86737350653777168</v>
      </c>
      <c r="X12" s="366">
        <v>146835.23606</v>
      </c>
      <c r="Y12" s="367">
        <v>0.85306257837380017</v>
      </c>
      <c r="Z12" s="366">
        <v>243857.93765000001</v>
      </c>
      <c r="AA12" s="367">
        <v>0.9378502712876593</v>
      </c>
      <c r="AB12" s="366">
        <v>380062.84093000001</v>
      </c>
      <c r="AC12" s="367">
        <v>0.7737390050891263</v>
      </c>
      <c r="AD12" s="366">
        <v>1296421.5961200001</v>
      </c>
      <c r="AE12" s="367">
        <v>0.84767180042023238</v>
      </c>
      <c r="AF12" s="366">
        <v>13231846.096409999</v>
      </c>
      <c r="AG12" s="367">
        <v>0.72711248024149</v>
      </c>
    </row>
    <row r="13" spans="1:35" ht="19.5">
      <c r="A13" s="368" t="s">
        <v>427</v>
      </c>
      <c r="B13" s="366">
        <v>21387.447390000001</v>
      </c>
      <c r="C13" s="367">
        <v>0.24567668515388261</v>
      </c>
      <c r="D13" s="366">
        <v>12409.52673</v>
      </c>
      <c r="E13" s="367">
        <v>0.21813422372324856</v>
      </c>
      <c r="F13" s="366">
        <v>22102.834879999999</v>
      </c>
      <c r="G13" s="367">
        <v>0.27743814655395194</v>
      </c>
      <c r="H13" s="366">
        <v>11993.09582</v>
      </c>
      <c r="I13" s="367">
        <v>0.17975913807027011</v>
      </c>
      <c r="J13" s="366">
        <v>67892.904819999996</v>
      </c>
      <c r="K13" s="367">
        <v>0.23384747105874298</v>
      </c>
      <c r="L13" s="366">
        <v>819848.33958999999</v>
      </c>
      <c r="M13" s="367">
        <v>0.13495054792259373</v>
      </c>
      <c r="N13" s="366">
        <v>430690.54454000003</v>
      </c>
      <c r="O13" s="367">
        <v>0.17358746367677988</v>
      </c>
      <c r="P13" s="366">
        <v>529972.79070999997</v>
      </c>
      <c r="Q13" s="367">
        <v>0.18479107422920105</v>
      </c>
      <c r="R13" s="366">
        <v>459413.08201999997</v>
      </c>
      <c r="S13" s="367">
        <v>9.2738986133222623E-2</v>
      </c>
      <c r="T13" s="366">
        <v>2239924.7568600001</v>
      </c>
      <c r="U13" s="367">
        <v>0.13676359705442137</v>
      </c>
      <c r="V13" s="366">
        <v>0</v>
      </c>
      <c r="W13" s="367">
        <v>0</v>
      </c>
      <c r="X13" s="366">
        <v>0</v>
      </c>
      <c r="Y13" s="367">
        <v>0</v>
      </c>
      <c r="Z13" s="366">
        <v>0</v>
      </c>
      <c r="AA13" s="367">
        <v>0</v>
      </c>
      <c r="AB13" s="366">
        <v>0</v>
      </c>
      <c r="AC13" s="367">
        <v>0</v>
      </c>
      <c r="AD13" s="366">
        <v>0</v>
      </c>
      <c r="AE13" s="367">
        <v>0</v>
      </c>
      <c r="AF13" s="366">
        <v>2307817.6616799999</v>
      </c>
      <c r="AG13" s="367">
        <v>0.12681851131752048</v>
      </c>
      <c r="AH13" s="132"/>
      <c r="AI13" s="76"/>
    </row>
    <row r="14" spans="1:35" ht="19.5">
      <c r="A14" s="368" t="s">
        <v>428</v>
      </c>
      <c r="B14" s="366">
        <v>27733.36937</v>
      </c>
      <c r="C14" s="367">
        <v>0.31857201706808369</v>
      </c>
      <c r="D14" s="366">
        <v>13066.104579999999</v>
      </c>
      <c r="E14" s="367">
        <v>0.22967552604200583</v>
      </c>
      <c r="F14" s="366">
        <v>30666.664410000001</v>
      </c>
      <c r="G14" s="367">
        <v>0.38493263787628867</v>
      </c>
      <c r="H14" s="366">
        <v>16773.524259999998</v>
      </c>
      <c r="I14" s="367">
        <v>0.25141083742115594</v>
      </c>
      <c r="J14" s="366">
        <v>88239.662619999988</v>
      </c>
      <c r="K14" s="367">
        <v>0.30392898942048385</v>
      </c>
      <c r="L14" s="366">
        <v>3834359.2866999996</v>
      </c>
      <c r="M14" s="367">
        <v>0.63115196028941523</v>
      </c>
      <c r="N14" s="366">
        <v>1098726.5414700001</v>
      </c>
      <c r="O14" s="367">
        <v>0.44283571122240917</v>
      </c>
      <c r="P14" s="366">
        <v>1513578.7343499998</v>
      </c>
      <c r="Q14" s="367">
        <v>0.52775509451401248</v>
      </c>
      <c r="R14" s="366">
        <v>2752983.1500900001</v>
      </c>
      <c r="S14" s="367">
        <v>0.55572833289513834</v>
      </c>
      <c r="T14" s="366">
        <v>9199647.7126099989</v>
      </c>
      <c r="U14" s="367">
        <v>0.56170498984697015</v>
      </c>
      <c r="V14" s="366">
        <v>452046.37208999996</v>
      </c>
      <c r="W14" s="367">
        <v>0.74589826819829463</v>
      </c>
      <c r="X14" s="366">
        <v>121036.12367</v>
      </c>
      <c r="Y14" s="367">
        <v>0.70317854559180626</v>
      </c>
      <c r="Z14" s="366">
        <v>232146.88415</v>
      </c>
      <c r="AA14" s="367">
        <v>0.89281087331734155</v>
      </c>
      <c r="AB14" s="366">
        <v>359536.67225</v>
      </c>
      <c r="AC14" s="367">
        <v>0.73195144886844343</v>
      </c>
      <c r="AD14" s="366">
        <v>1164766.05216</v>
      </c>
      <c r="AE14" s="367">
        <v>0.76158815886575437</v>
      </c>
      <c r="AF14" s="366">
        <v>10452653.42739</v>
      </c>
      <c r="AG14" s="367">
        <v>0.57439110939752536</v>
      </c>
      <c r="AH14" s="132"/>
      <c r="AI14" s="76"/>
    </row>
    <row r="15" spans="1:35" ht="19.5">
      <c r="A15" s="368" t="s">
        <v>429</v>
      </c>
      <c r="B15" s="366">
        <v>0</v>
      </c>
      <c r="C15" s="367">
        <v>0</v>
      </c>
      <c r="D15" s="366">
        <v>0</v>
      </c>
      <c r="E15" s="367">
        <v>0</v>
      </c>
      <c r="F15" s="366">
        <v>133.30049</v>
      </c>
      <c r="G15" s="367">
        <v>1.673208033318738E-3</v>
      </c>
      <c r="H15" s="366">
        <v>0</v>
      </c>
      <c r="I15" s="367">
        <v>0</v>
      </c>
      <c r="J15" s="366">
        <v>133.30049</v>
      </c>
      <c r="K15" s="367">
        <v>4.5913461148901333E-4</v>
      </c>
      <c r="L15" s="366">
        <v>0</v>
      </c>
      <c r="M15" s="367">
        <v>0</v>
      </c>
      <c r="N15" s="366">
        <v>0</v>
      </c>
      <c r="O15" s="367">
        <v>0</v>
      </c>
      <c r="P15" s="366">
        <v>0</v>
      </c>
      <c r="Q15" s="367">
        <v>0</v>
      </c>
      <c r="R15" s="366">
        <v>0</v>
      </c>
      <c r="S15" s="367">
        <v>0</v>
      </c>
      <c r="T15" s="366">
        <v>0</v>
      </c>
      <c r="U15" s="367">
        <v>0</v>
      </c>
      <c r="V15" s="366">
        <v>0</v>
      </c>
      <c r="W15" s="367">
        <v>0</v>
      </c>
      <c r="X15" s="366">
        <v>0</v>
      </c>
      <c r="Y15" s="367">
        <v>0</v>
      </c>
      <c r="Z15" s="366">
        <v>168.14406</v>
      </c>
      <c r="AA15" s="367">
        <v>6.466631917175507E-4</v>
      </c>
      <c r="AB15" s="366">
        <v>0</v>
      </c>
      <c r="AC15" s="367">
        <v>0</v>
      </c>
      <c r="AD15" s="366">
        <v>168.14406</v>
      </c>
      <c r="AE15" s="367">
        <v>1.0994184183350689E-4</v>
      </c>
      <c r="AF15" s="366">
        <v>301.44454999999999</v>
      </c>
      <c r="AG15" s="367">
        <v>1.6564891460251174E-5</v>
      </c>
      <c r="AI15" s="76"/>
    </row>
    <row r="16" spans="1:35" ht="19.5">
      <c r="A16" s="368" t="s">
        <v>430</v>
      </c>
      <c r="B16" s="366">
        <v>528.27195999999992</v>
      </c>
      <c r="C16" s="367">
        <v>6.068237205961606E-3</v>
      </c>
      <c r="D16" s="366">
        <v>701.32964000000004</v>
      </c>
      <c r="E16" s="367">
        <v>1.232794770695541E-2</v>
      </c>
      <c r="F16" s="366">
        <v>32.341670000000001</v>
      </c>
      <c r="G16" s="367">
        <v>4.059575629087607E-4</v>
      </c>
      <c r="H16" s="366">
        <v>479.86838</v>
      </c>
      <c r="I16" s="367">
        <v>7.1925320760071135E-3</v>
      </c>
      <c r="J16" s="366">
        <v>1741.8116500000001</v>
      </c>
      <c r="K16" s="367">
        <v>5.9994229219246476E-3</v>
      </c>
      <c r="L16" s="366">
        <v>16683.838400000001</v>
      </c>
      <c r="M16" s="367">
        <v>2.746231253768184E-3</v>
      </c>
      <c r="N16" s="366">
        <v>45864.167990000002</v>
      </c>
      <c r="O16" s="367">
        <v>1.8485301560388547E-2</v>
      </c>
      <c r="P16" s="366">
        <v>22987.526329999997</v>
      </c>
      <c r="Q16" s="367">
        <v>8.0152976885886577E-3</v>
      </c>
      <c r="R16" s="366">
        <v>12188.117460000001</v>
      </c>
      <c r="S16" s="367">
        <v>2.4603427728769416E-3</v>
      </c>
      <c r="T16" s="366">
        <v>97723.650179999997</v>
      </c>
      <c r="U16" s="367">
        <v>5.9667352106239063E-3</v>
      </c>
      <c r="V16" s="366">
        <v>8896.2519499999999</v>
      </c>
      <c r="W16" s="367">
        <v>1.4679243840142067E-2</v>
      </c>
      <c r="X16" s="366">
        <v>8638.6798200000012</v>
      </c>
      <c r="Y16" s="367">
        <v>5.0187779709658036E-2</v>
      </c>
      <c r="Z16" s="366">
        <v>6583.68084</v>
      </c>
      <c r="AA16" s="367">
        <v>2.5320097928193747E-2</v>
      </c>
      <c r="AB16" s="366">
        <v>17540.22219</v>
      </c>
      <c r="AC16" s="367">
        <v>3.5708710783521259E-2</v>
      </c>
      <c r="AD16" s="366">
        <v>41658.834800000004</v>
      </c>
      <c r="AE16" s="367">
        <v>2.723883928192166E-2</v>
      </c>
      <c r="AF16" s="366">
        <v>141124.29663</v>
      </c>
      <c r="AG16" s="367">
        <v>7.7550204708635153E-3</v>
      </c>
      <c r="AI16" s="76"/>
    </row>
    <row r="17" spans="1:35" ht="19.5">
      <c r="A17" s="369" t="s">
        <v>431</v>
      </c>
      <c r="B17" s="366">
        <v>0</v>
      </c>
      <c r="C17" s="367">
        <v>0</v>
      </c>
      <c r="D17" s="366">
        <v>687.8546</v>
      </c>
      <c r="E17" s="367">
        <v>1.2091083928505759E-2</v>
      </c>
      <c r="F17" s="366">
        <v>500</v>
      </c>
      <c r="G17" s="367">
        <v>6.2760760793855227E-3</v>
      </c>
      <c r="H17" s="366">
        <v>0</v>
      </c>
      <c r="I17" s="367">
        <v>0</v>
      </c>
      <c r="J17" s="366">
        <v>1187.8546000000001</v>
      </c>
      <c r="K17" s="367">
        <v>4.0913965153199167E-3</v>
      </c>
      <c r="L17" s="366">
        <v>2233.2997599999999</v>
      </c>
      <c r="M17" s="367">
        <v>3.6761070521667145E-4</v>
      </c>
      <c r="N17" s="366">
        <v>7716.7689900000005</v>
      </c>
      <c r="O17" s="367">
        <v>3.110201451449135E-3</v>
      </c>
      <c r="P17" s="366">
        <v>6532.3348499999993</v>
      </c>
      <c r="Q17" s="367">
        <v>2.2776965069078023E-3</v>
      </c>
      <c r="R17" s="366">
        <v>4715.9231399999999</v>
      </c>
      <c r="S17" s="367">
        <v>9.5197535247105601E-4</v>
      </c>
      <c r="T17" s="366">
        <v>21198.326739999997</v>
      </c>
      <c r="U17" s="367">
        <v>1.2943110734493879E-3</v>
      </c>
      <c r="V17" s="366">
        <v>0</v>
      </c>
      <c r="W17" s="367">
        <v>0</v>
      </c>
      <c r="X17" s="366">
        <v>0</v>
      </c>
      <c r="Y17" s="367">
        <v>0</v>
      </c>
      <c r="Z17" s="366">
        <v>0</v>
      </c>
      <c r="AA17" s="367">
        <v>0</v>
      </c>
      <c r="AB17" s="366">
        <v>0</v>
      </c>
      <c r="AC17" s="367">
        <v>0</v>
      </c>
      <c r="AD17" s="366">
        <v>0</v>
      </c>
      <c r="AE17" s="367">
        <v>0</v>
      </c>
      <c r="AF17" s="366">
        <v>22386.181339999996</v>
      </c>
      <c r="AG17" s="367">
        <v>1.2301587940687605E-3</v>
      </c>
      <c r="AH17" s="132"/>
      <c r="AI17" s="76"/>
    </row>
    <row r="18" spans="1:35" ht="19.5">
      <c r="A18" s="369" t="s">
        <v>432</v>
      </c>
      <c r="B18" s="366">
        <v>281.79748999999998</v>
      </c>
      <c r="C18" s="367">
        <v>3.2369956061355097E-3</v>
      </c>
      <c r="D18" s="366">
        <v>194.70864</v>
      </c>
      <c r="E18" s="367">
        <v>3.4225816151337999E-3</v>
      </c>
      <c r="F18" s="366">
        <v>207.18304000000001</v>
      </c>
      <c r="G18" s="367">
        <v>2.6005930427967479E-3</v>
      </c>
      <c r="H18" s="366">
        <v>1736.8104699999999</v>
      </c>
      <c r="I18" s="367">
        <v>2.6032273715179965E-2</v>
      </c>
      <c r="J18" s="366">
        <v>2420.49964</v>
      </c>
      <c r="K18" s="367">
        <v>8.3370673417681868E-3</v>
      </c>
      <c r="L18" s="366">
        <v>15336.657029999998</v>
      </c>
      <c r="M18" s="367">
        <v>2.5244794305913157E-3</v>
      </c>
      <c r="N18" s="366">
        <v>16689.294099999999</v>
      </c>
      <c r="O18" s="367">
        <v>6.7265285251828537E-3</v>
      </c>
      <c r="P18" s="366">
        <v>20231.901959999999</v>
      </c>
      <c r="Q18" s="367">
        <v>7.0544657431933586E-3</v>
      </c>
      <c r="R18" s="366">
        <v>17099.903160000002</v>
      </c>
      <c r="S18" s="367">
        <v>3.4518557352828118E-3</v>
      </c>
      <c r="T18" s="366">
        <v>69357.756250000006</v>
      </c>
      <c r="U18" s="367">
        <v>4.2347923515390863E-3</v>
      </c>
      <c r="V18" s="366">
        <v>3303.0381499999999</v>
      </c>
      <c r="W18" s="367">
        <v>5.4501719026900704E-3</v>
      </c>
      <c r="X18" s="366">
        <v>2642.4305199999999</v>
      </c>
      <c r="Y18" s="367">
        <v>1.5351618950942567E-2</v>
      </c>
      <c r="Z18" s="366">
        <v>3303.0381499999999</v>
      </c>
      <c r="AA18" s="367">
        <v>1.2703114177472781E-2</v>
      </c>
      <c r="AB18" s="366">
        <v>2985.9464900000003</v>
      </c>
      <c r="AC18" s="367">
        <v>6.0788454371615034E-3</v>
      </c>
      <c r="AD18" s="366">
        <v>12234.453310000001</v>
      </c>
      <c r="AE18" s="367">
        <v>7.9995590134283954E-3</v>
      </c>
      <c r="AF18" s="366">
        <v>84012.709199999998</v>
      </c>
      <c r="AG18" s="367">
        <v>4.616641465833916E-3</v>
      </c>
    </row>
    <row r="19" spans="1:35" ht="19.5">
      <c r="A19" s="370" t="s">
        <v>433</v>
      </c>
      <c r="B19" s="366">
        <v>0</v>
      </c>
      <c r="C19" s="367">
        <v>0</v>
      </c>
      <c r="D19" s="366">
        <v>0</v>
      </c>
      <c r="E19" s="367">
        <v>0</v>
      </c>
      <c r="F19" s="366">
        <v>0</v>
      </c>
      <c r="G19" s="367">
        <v>0</v>
      </c>
      <c r="H19" s="366">
        <v>0</v>
      </c>
      <c r="I19" s="367">
        <v>0</v>
      </c>
      <c r="J19" s="366">
        <v>0</v>
      </c>
      <c r="K19" s="367">
        <v>0</v>
      </c>
      <c r="L19" s="366">
        <v>39289.57</v>
      </c>
      <c r="M19" s="367">
        <v>6.4672314903932914E-3</v>
      </c>
      <c r="N19" s="366">
        <v>0</v>
      </c>
      <c r="O19" s="367">
        <v>0</v>
      </c>
      <c r="P19" s="366">
        <v>0</v>
      </c>
      <c r="Q19" s="367">
        <v>0</v>
      </c>
      <c r="R19" s="366">
        <v>26515.521850000001</v>
      </c>
      <c r="S19" s="367">
        <v>5.3525306731584564E-3</v>
      </c>
      <c r="T19" s="366">
        <v>65805.091849999997</v>
      </c>
      <c r="U19" s="367">
        <v>4.0178765105122194E-3</v>
      </c>
      <c r="V19" s="366">
        <v>9949.33</v>
      </c>
      <c r="W19" s="367">
        <v>1.6416873300900688E-2</v>
      </c>
      <c r="X19" s="366">
        <v>0</v>
      </c>
      <c r="Y19" s="367">
        <v>0</v>
      </c>
      <c r="Z19" s="366">
        <v>0</v>
      </c>
      <c r="AA19" s="367">
        <v>0</v>
      </c>
      <c r="AB19" s="366">
        <v>0</v>
      </c>
      <c r="AC19" s="367">
        <v>0</v>
      </c>
      <c r="AD19" s="366">
        <v>9949.33</v>
      </c>
      <c r="AE19" s="367">
        <v>6.5054196098831268E-3</v>
      </c>
      <c r="AF19" s="366">
        <v>75754.421849999999</v>
      </c>
      <c r="AG19" s="367">
        <v>4.162834509959891E-3</v>
      </c>
    </row>
    <row r="20" spans="1:35" ht="17.25" customHeight="1">
      <c r="A20" s="361" t="s">
        <v>434</v>
      </c>
      <c r="B20" s="366">
        <v>12227.391750000001</v>
      </c>
      <c r="C20" s="367">
        <v>0.14045552133643058</v>
      </c>
      <c r="D20" s="366">
        <v>1001.1182</v>
      </c>
      <c r="E20" s="367">
        <v>1.7597620454314931E-2</v>
      </c>
      <c r="F20" s="366">
        <v>3503.7336099999998</v>
      </c>
      <c r="G20" s="367">
        <v>4.3979397396520167E-2</v>
      </c>
      <c r="H20" s="366">
        <v>0</v>
      </c>
      <c r="I20" s="367">
        <v>0</v>
      </c>
      <c r="J20" s="366">
        <v>16732.243560000003</v>
      </c>
      <c r="K20" s="367">
        <v>5.7631837259263977E-2</v>
      </c>
      <c r="L20" s="366">
        <v>0</v>
      </c>
      <c r="M20" s="367">
        <v>0</v>
      </c>
      <c r="N20" s="366">
        <v>27026.860699999997</v>
      </c>
      <c r="O20" s="367">
        <v>1.0893028090666425E-2</v>
      </c>
      <c r="P20" s="366">
        <v>36392.067719999999</v>
      </c>
      <c r="Q20" s="367">
        <v>1.2689197266884779E-2</v>
      </c>
      <c r="R20" s="366">
        <v>0</v>
      </c>
      <c r="S20" s="367">
        <v>0</v>
      </c>
      <c r="T20" s="366">
        <v>63418.928419999997</v>
      </c>
      <c r="U20" s="367">
        <v>3.8721839854186572E-3</v>
      </c>
      <c r="V20" s="366">
        <v>51470.589289999996</v>
      </c>
      <c r="W20" s="367">
        <v>8.4928949295744127E-2</v>
      </c>
      <c r="X20" s="366">
        <v>14518.002050000001</v>
      </c>
      <c r="Y20" s="367">
        <v>8.43446341213933E-2</v>
      </c>
      <c r="Z20" s="366">
        <v>1656.1904500000001</v>
      </c>
      <c r="AA20" s="367">
        <v>6.3695226729337121E-3</v>
      </c>
      <c r="AB20" s="366">
        <v>0</v>
      </c>
      <c r="AC20" s="367">
        <v>0</v>
      </c>
      <c r="AD20" s="366">
        <v>67644.781789999994</v>
      </c>
      <c r="AE20" s="367">
        <v>4.4229881807411262E-2</v>
      </c>
      <c r="AF20" s="366">
        <v>147795.95376999999</v>
      </c>
      <c r="AG20" s="367">
        <v>8.1216393942579179E-3</v>
      </c>
    </row>
    <row r="21" spans="1:35" ht="19.5">
      <c r="A21" s="368" t="s">
        <v>435</v>
      </c>
      <c r="B21" s="366">
        <v>23223.2143</v>
      </c>
      <c r="C21" s="367">
        <v>0.26676406042311923</v>
      </c>
      <c r="D21" s="366">
        <v>26244.458690000003</v>
      </c>
      <c r="E21" s="367">
        <v>0.46132417036826151</v>
      </c>
      <c r="F21" s="366">
        <v>21419.796440000002</v>
      </c>
      <c r="G21" s="367">
        <v>0.26886454412478233</v>
      </c>
      <c r="H21" s="366">
        <v>31493.788780000003</v>
      </c>
      <c r="I21" s="367">
        <v>0.47204628484823891</v>
      </c>
      <c r="J21" s="366">
        <v>102381.25821000001</v>
      </c>
      <c r="K21" s="367">
        <v>0.35263770757335333</v>
      </c>
      <c r="L21" s="366">
        <v>1374061.34769</v>
      </c>
      <c r="M21" s="367">
        <v>0.22617638262554193</v>
      </c>
      <c r="N21" s="366">
        <v>817082.97696</v>
      </c>
      <c r="O21" s="367">
        <v>0.32932081602916718</v>
      </c>
      <c r="P21" s="366">
        <v>727910.50361000001</v>
      </c>
      <c r="Q21" s="367">
        <v>0.25380805630531883</v>
      </c>
      <c r="R21" s="366">
        <v>1643047.3358199999</v>
      </c>
      <c r="S21" s="367">
        <v>0.33167219231734008</v>
      </c>
      <c r="T21" s="366">
        <v>4562102.1640799996</v>
      </c>
      <c r="U21" s="367">
        <v>0.27854931295280905</v>
      </c>
      <c r="V21" s="366">
        <v>51473.166789999996</v>
      </c>
      <c r="W21" s="367">
        <v>8.4933202294783558E-2</v>
      </c>
      <c r="X21" s="366">
        <v>18435.862109999998</v>
      </c>
      <c r="Y21" s="367">
        <v>0.10710606315008805</v>
      </c>
      <c r="Z21" s="366">
        <v>15786.084210000001</v>
      </c>
      <c r="AA21" s="367">
        <v>6.0711508928478534E-2</v>
      </c>
      <c r="AB21" s="366">
        <v>93954.193010000003</v>
      </c>
      <c r="AC21" s="367">
        <v>0.19127369475433223</v>
      </c>
      <c r="AD21" s="366">
        <v>179649.30611999999</v>
      </c>
      <c r="AE21" s="367">
        <v>0.11746460504726901</v>
      </c>
      <c r="AF21" s="366">
        <v>4844132.7284099991</v>
      </c>
      <c r="AG21" s="367">
        <v>0.26619334423250318</v>
      </c>
    </row>
    <row r="22" spans="1:35" ht="19.5">
      <c r="A22" s="368" t="s">
        <v>436</v>
      </c>
      <c r="B22" s="366">
        <v>8652.9672100000007</v>
      </c>
      <c r="C22" s="367">
        <v>9.93962609063858E-2</v>
      </c>
      <c r="D22" s="366">
        <v>8438.5727399999996</v>
      </c>
      <c r="E22" s="367">
        <v>0.14833293436743872</v>
      </c>
      <c r="F22" s="366">
        <v>9156.2211900000002</v>
      </c>
      <c r="G22" s="367">
        <v>0.11493028157624369</v>
      </c>
      <c r="H22" s="366">
        <v>9034.6271899999992</v>
      </c>
      <c r="I22" s="367">
        <v>0.13541597772881184</v>
      </c>
      <c r="J22" s="366">
        <v>35282.388330000002</v>
      </c>
      <c r="K22" s="367">
        <v>0.12152517712649855</v>
      </c>
      <c r="L22" s="366">
        <v>486226.80183999997</v>
      </c>
      <c r="M22" s="367">
        <v>8.003501398291879E-2</v>
      </c>
      <c r="N22" s="366">
        <v>304091.35634</v>
      </c>
      <c r="O22" s="367">
        <v>0.1225623546703844</v>
      </c>
      <c r="P22" s="366">
        <v>386620.91444000002</v>
      </c>
      <c r="Q22" s="367">
        <v>0.13480709830995397</v>
      </c>
      <c r="R22" s="366">
        <v>396055.26210000005</v>
      </c>
      <c r="S22" s="367">
        <v>7.9949319898301827E-2</v>
      </c>
      <c r="T22" s="366">
        <v>1572994.3347200002</v>
      </c>
      <c r="U22" s="367">
        <v>9.6042674069153844E-2</v>
      </c>
      <c r="V22" s="366">
        <v>0</v>
      </c>
      <c r="W22" s="367">
        <v>0</v>
      </c>
      <c r="X22" s="366">
        <v>0</v>
      </c>
      <c r="Y22" s="367">
        <v>0</v>
      </c>
      <c r="Z22" s="366">
        <v>0</v>
      </c>
      <c r="AA22" s="367">
        <v>0</v>
      </c>
      <c r="AB22" s="366">
        <v>0</v>
      </c>
      <c r="AC22" s="367">
        <v>0</v>
      </c>
      <c r="AD22" s="366">
        <v>0</v>
      </c>
      <c r="AE22" s="367">
        <v>0</v>
      </c>
      <c r="AF22" s="366">
        <v>1608276.7230500001</v>
      </c>
      <c r="AG22" s="367">
        <v>8.8377545241311153E-2</v>
      </c>
    </row>
    <row r="23" spans="1:35" ht="19.5">
      <c r="A23" s="368" t="s">
        <v>437</v>
      </c>
      <c r="B23" s="366">
        <v>4826.0559499999999</v>
      </c>
      <c r="C23" s="367">
        <v>5.5436696420234736E-2</v>
      </c>
      <c r="D23" s="366">
        <v>4096.2858299999998</v>
      </c>
      <c r="E23" s="367">
        <v>7.2004368024403534E-2</v>
      </c>
      <c r="F23" s="366">
        <v>5797.0495700000001</v>
      </c>
      <c r="G23" s="367">
        <v>7.2765448274578259E-2</v>
      </c>
      <c r="H23" s="366">
        <v>3919.76242</v>
      </c>
      <c r="I23" s="367">
        <v>5.8751562118298496E-2</v>
      </c>
      <c r="J23" s="366">
        <v>18639.153769999997</v>
      </c>
      <c r="K23" s="367">
        <v>6.4199918730028144E-2</v>
      </c>
      <c r="L23" s="366">
        <v>396638.98572000006</v>
      </c>
      <c r="M23" s="367">
        <v>6.5288475765095902E-2</v>
      </c>
      <c r="N23" s="366">
        <v>146446.45127000002</v>
      </c>
      <c r="O23" s="367">
        <v>5.902443961841717E-2</v>
      </c>
      <c r="P23" s="366">
        <v>107227.91945999999</v>
      </c>
      <c r="Q23" s="367">
        <v>3.7388263646195845E-2</v>
      </c>
      <c r="R23" s="366">
        <v>278986.91412000003</v>
      </c>
      <c r="S23" s="367">
        <v>5.6317428851098549E-2</v>
      </c>
      <c r="T23" s="366">
        <v>929300.27057000017</v>
      </c>
      <c r="U23" s="367">
        <v>5.6740498696467558E-2</v>
      </c>
      <c r="V23" s="366">
        <v>46861.109270000001</v>
      </c>
      <c r="W23" s="367">
        <v>7.7323085436431682E-2</v>
      </c>
      <c r="X23" s="366">
        <v>9939.2044100000003</v>
      </c>
      <c r="Y23" s="367">
        <v>5.7743383458138356E-2</v>
      </c>
      <c r="Z23" s="366">
        <v>15786.084210000001</v>
      </c>
      <c r="AA23" s="367">
        <v>6.0711508928478534E-2</v>
      </c>
      <c r="AB23" s="366">
        <v>30246.577440000001</v>
      </c>
      <c r="AC23" s="367">
        <v>6.1576545285276049E-2</v>
      </c>
      <c r="AD23" s="366">
        <v>102832.97532999999</v>
      </c>
      <c r="AE23" s="367">
        <v>6.7237859660339933E-2</v>
      </c>
      <c r="AF23" s="366">
        <v>1050772.3996700002</v>
      </c>
      <c r="AG23" s="367">
        <v>5.7741733098048108E-2</v>
      </c>
    </row>
    <row r="24" spans="1:35" ht="19.5">
      <c r="A24" s="368" t="s">
        <v>429</v>
      </c>
      <c r="B24" s="366">
        <v>0</v>
      </c>
      <c r="C24" s="367">
        <v>0</v>
      </c>
      <c r="D24" s="366">
        <v>0</v>
      </c>
      <c r="E24" s="367">
        <v>0</v>
      </c>
      <c r="F24" s="366">
        <v>0</v>
      </c>
      <c r="G24" s="367">
        <v>0</v>
      </c>
      <c r="H24" s="366">
        <v>0</v>
      </c>
      <c r="I24" s="367">
        <v>0</v>
      </c>
      <c r="J24" s="366">
        <v>0</v>
      </c>
      <c r="K24" s="367">
        <v>0</v>
      </c>
      <c r="L24" s="366">
        <v>0</v>
      </c>
      <c r="M24" s="367">
        <v>0</v>
      </c>
      <c r="N24" s="366">
        <v>0</v>
      </c>
      <c r="O24" s="367">
        <v>0</v>
      </c>
      <c r="P24" s="366">
        <v>0</v>
      </c>
      <c r="Q24" s="367">
        <v>0</v>
      </c>
      <c r="R24" s="366">
        <v>0</v>
      </c>
      <c r="S24" s="367">
        <v>0</v>
      </c>
      <c r="T24" s="366">
        <v>0</v>
      </c>
      <c r="U24" s="367">
        <v>0</v>
      </c>
      <c r="V24" s="366">
        <v>0</v>
      </c>
      <c r="W24" s="367">
        <v>0</v>
      </c>
      <c r="X24" s="366">
        <v>0</v>
      </c>
      <c r="Y24" s="367">
        <v>0</v>
      </c>
      <c r="Z24" s="366">
        <v>0</v>
      </c>
      <c r="AA24" s="367">
        <v>0</v>
      </c>
      <c r="AB24" s="366">
        <v>0</v>
      </c>
      <c r="AC24" s="367">
        <v>0</v>
      </c>
      <c r="AD24" s="366">
        <v>0</v>
      </c>
      <c r="AE24" s="367">
        <v>0</v>
      </c>
      <c r="AF24" s="366">
        <v>0</v>
      </c>
      <c r="AG24" s="367">
        <v>0</v>
      </c>
    </row>
    <row r="25" spans="1:35" ht="19.5">
      <c r="A25" s="368" t="s">
        <v>438</v>
      </c>
      <c r="B25" s="366">
        <v>0</v>
      </c>
      <c r="C25" s="367">
        <v>0</v>
      </c>
      <c r="D25" s="366">
        <v>553.34118000000001</v>
      </c>
      <c r="E25" s="367">
        <v>9.7266117701014336E-3</v>
      </c>
      <c r="F25" s="366">
        <v>0</v>
      </c>
      <c r="G25" s="367">
        <v>0</v>
      </c>
      <c r="H25" s="366">
        <v>0</v>
      </c>
      <c r="I25" s="367">
        <v>0</v>
      </c>
      <c r="J25" s="366">
        <v>553.34118000000001</v>
      </c>
      <c r="K25" s="367">
        <v>1.9059051298323977E-3</v>
      </c>
      <c r="L25" s="366">
        <v>0</v>
      </c>
      <c r="M25" s="367">
        <v>0</v>
      </c>
      <c r="N25" s="366">
        <v>18160.560719999998</v>
      </c>
      <c r="O25" s="367">
        <v>7.3195144734369121E-3</v>
      </c>
      <c r="P25" s="366">
        <v>0</v>
      </c>
      <c r="Q25" s="367">
        <v>0</v>
      </c>
      <c r="R25" s="366">
        <v>0</v>
      </c>
      <c r="S25" s="367">
        <v>0</v>
      </c>
      <c r="T25" s="366">
        <v>18160.560719999998</v>
      </c>
      <c r="U25" s="367">
        <v>1.1088335003155059E-3</v>
      </c>
      <c r="V25" s="366">
        <v>0</v>
      </c>
      <c r="W25" s="367">
        <v>0</v>
      </c>
      <c r="X25" s="366">
        <v>3959.5601000000001</v>
      </c>
      <c r="Y25" s="367">
        <v>2.3003692020843011E-2</v>
      </c>
      <c r="Z25" s="366">
        <v>0</v>
      </c>
      <c r="AA25" s="367">
        <v>0</v>
      </c>
      <c r="AB25" s="366">
        <v>0</v>
      </c>
      <c r="AC25" s="367">
        <v>0</v>
      </c>
      <c r="AD25" s="366">
        <v>3959.5601000000001</v>
      </c>
      <c r="AE25" s="367">
        <v>2.5889783453811256E-3</v>
      </c>
      <c r="AF25" s="366">
        <v>22673.461999999996</v>
      </c>
      <c r="AG25" s="367">
        <v>1.245945355648757E-3</v>
      </c>
    </row>
    <row r="26" spans="1:35" ht="19.5">
      <c r="A26" s="369" t="s">
        <v>431</v>
      </c>
      <c r="B26" s="366">
        <v>1045.5889200000001</v>
      </c>
      <c r="C26" s="367">
        <v>1.2010634799706602E-2</v>
      </c>
      <c r="D26" s="366">
        <v>1010.204</v>
      </c>
      <c r="E26" s="367">
        <v>1.7757330326659489E-2</v>
      </c>
      <c r="F26" s="366">
        <v>1266.05043</v>
      </c>
      <c r="G26" s="367">
        <v>1.5891657638037508E-2</v>
      </c>
      <c r="H26" s="366">
        <v>0</v>
      </c>
      <c r="I26" s="367">
        <v>0</v>
      </c>
      <c r="J26" s="366">
        <v>3321.8433500000001</v>
      </c>
      <c r="K26" s="367">
        <v>1.1441617775970759E-2</v>
      </c>
      <c r="L26" s="366">
        <v>49245.557099999998</v>
      </c>
      <c r="M26" s="367">
        <v>8.1060296063072447E-3</v>
      </c>
      <c r="N26" s="366">
        <v>72898.49639</v>
      </c>
      <c r="O26" s="367">
        <v>2.9381339466614968E-2</v>
      </c>
      <c r="P26" s="366">
        <v>87188.055519999994</v>
      </c>
      <c r="Q26" s="367">
        <v>3.0400757778359683E-2</v>
      </c>
      <c r="R26" s="366">
        <v>53408.235890000004</v>
      </c>
      <c r="S26" s="367">
        <v>1.0781202890053899E-2</v>
      </c>
      <c r="T26" s="366">
        <v>262740.34489999997</v>
      </c>
      <c r="U26" s="367">
        <v>1.60421971987201E-2</v>
      </c>
      <c r="V26" s="366">
        <v>0</v>
      </c>
      <c r="W26" s="367">
        <v>0</v>
      </c>
      <c r="X26" s="366">
        <v>0</v>
      </c>
      <c r="Y26" s="367">
        <v>0</v>
      </c>
      <c r="Z26" s="366">
        <v>0</v>
      </c>
      <c r="AA26" s="367">
        <v>0</v>
      </c>
      <c r="AB26" s="366">
        <v>0</v>
      </c>
      <c r="AC26" s="367">
        <v>0</v>
      </c>
      <c r="AD26" s="366">
        <v>0</v>
      </c>
      <c r="AE26" s="367">
        <v>0</v>
      </c>
      <c r="AF26" s="366">
        <v>266062.18824999995</v>
      </c>
      <c r="AG26" s="367">
        <v>1.4620570416808547E-2</v>
      </c>
    </row>
    <row r="27" spans="1:35" ht="39">
      <c r="A27" s="369" t="s">
        <v>439</v>
      </c>
      <c r="B27" s="366">
        <v>8698.6022200000007</v>
      </c>
      <c r="C27" s="367">
        <v>9.9920468296792117E-2</v>
      </c>
      <c r="D27" s="366">
        <v>9641.9204700000009</v>
      </c>
      <c r="E27" s="367">
        <v>0.16948533837637739</v>
      </c>
      <c r="F27" s="366">
        <v>5200.4752500000004</v>
      </c>
      <c r="G27" s="367">
        <v>6.5277156635922887E-2</v>
      </c>
      <c r="H27" s="366">
        <v>14147.99792</v>
      </c>
      <c r="I27" s="367">
        <v>0.21205799984337773</v>
      </c>
      <c r="J27" s="366">
        <v>37688.995860000003</v>
      </c>
      <c r="K27" s="367">
        <v>0.12981439506780607</v>
      </c>
      <c r="L27" s="366">
        <v>441950.00302999996</v>
      </c>
      <c r="M27" s="367">
        <v>7.2746863271219986E-2</v>
      </c>
      <c r="N27" s="366">
        <v>235432.64194</v>
      </c>
      <c r="O27" s="367">
        <v>9.488983609969287E-2</v>
      </c>
      <c r="P27" s="366">
        <v>146873.61418999999</v>
      </c>
      <c r="Q27" s="367">
        <v>5.1211936570809323E-2</v>
      </c>
      <c r="R27" s="366">
        <v>788923.86273000005</v>
      </c>
      <c r="S27" s="367">
        <v>0.15925536740092394</v>
      </c>
      <c r="T27" s="366">
        <v>1613180.1218900001</v>
      </c>
      <c r="U27" s="367">
        <v>9.8496306847219606E-2</v>
      </c>
      <c r="V27" s="366">
        <v>4612.0575199999994</v>
      </c>
      <c r="W27" s="367">
        <v>7.6101168583518923E-3</v>
      </c>
      <c r="X27" s="366">
        <v>4537.0976000000001</v>
      </c>
      <c r="Y27" s="367">
        <v>2.6358987671106688E-2</v>
      </c>
      <c r="Z27" s="366">
        <v>0</v>
      </c>
      <c r="AA27" s="367">
        <v>0</v>
      </c>
      <c r="AB27" s="366">
        <v>36891.485569999997</v>
      </c>
      <c r="AC27" s="367">
        <v>7.5104372927762661E-2</v>
      </c>
      <c r="AD27" s="366">
        <v>46040.64069</v>
      </c>
      <c r="AE27" s="367">
        <v>3.0103905167112661E-2</v>
      </c>
      <c r="AF27" s="366">
        <v>1696909.75844</v>
      </c>
      <c r="AG27" s="367">
        <v>9.3248081500891755E-2</v>
      </c>
    </row>
    <row r="28" spans="1:35" ht="19.5" customHeight="1">
      <c r="A28" s="370" t="s">
        <v>433</v>
      </c>
      <c r="B28" s="366">
        <v>0</v>
      </c>
      <c r="C28" s="367">
        <v>0</v>
      </c>
      <c r="D28" s="366">
        <v>0</v>
      </c>
      <c r="E28" s="367">
        <v>0</v>
      </c>
      <c r="F28" s="366">
        <v>0</v>
      </c>
      <c r="G28" s="367">
        <v>0</v>
      </c>
      <c r="H28" s="366">
        <v>3113.9315499999998</v>
      </c>
      <c r="I28" s="367">
        <v>4.6673324372540549E-2</v>
      </c>
      <c r="J28" s="366">
        <v>3113.9315499999998</v>
      </c>
      <c r="K28" s="367">
        <v>1.0725495100675407E-2</v>
      </c>
      <c r="L28" s="366">
        <v>0</v>
      </c>
      <c r="M28" s="367">
        <v>0</v>
      </c>
      <c r="N28" s="366">
        <v>0</v>
      </c>
      <c r="O28" s="367">
        <v>0</v>
      </c>
      <c r="P28" s="366">
        <v>0</v>
      </c>
      <c r="Q28" s="367">
        <v>0</v>
      </c>
      <c r="R28" s="366">
        <v>94358.35</v>
      </c>
      <c r="S28" s="367">
        <v>1.9047558841223455E-2</v>
      </c>
      <c r="T28" s="366">
        <v>94358.35</v>
      </c>
      <c r="U28" s="367">
        <v>5.7612593095361002E-3</v>
      </c>
      <c r="V28" s="366">
        <v>0</v>
      </c>
      <c r="W28" s="367">
        <v>0</v>
      </c>
      <c r="X28" s="366">
        <v>0</v>
      </c>
      <c r="Y28" s="367">
        <v>0</v>
      </c>
      <c r="Z28" s="366">
        <v>0</v>
      </c>
      <c r="AA28" s="367">
        <v>0</v>
      </c>
      <c r="AB28" s="366">
        <v>26816.13</v>
      </c>
      <c r="AC28" s="367">
        <v>5.4592776541293513E-2</v>
      </c>
      <c r="AD28" s="366">
        <v>26816.13</v>
      </c>
      <c r="AE28" s="367">
        <v>1.7533861874435286E-2</v>
      </c>
      <c r="AF28" s="366">
        <v>124288.41155</v>
      </c>
      <c r="AG28" s="367">
        <v>6.829859909866602E-3</v>
      </c>
    </row>
    <row r="29" spans="1:35" ht="19.5">
      <c r="A29" s="368" t="s">
        <v>434</v>
      </c>
      <c r="B29" s="366">
        <v>0</v>
      </c>
      <c r="C29" s="367">
        <v>0</v>
      </c>
      <c r="D29" s="366">
        <v>2504.1344700000004</v>
      </c>
      <c r="E29" s="367">
        <v>4.4017587503280914E-2</v>
      </c>
      <c r="F29" s="366">
        <v>0</v>
      </c>
      <c r="G29" s="367">
        <v>0</v>
      </c>
      <c r="H29" s="366">
        <v>1277.4696999999999</v>
      </c>
      <c r="I29" s="367">
        <v>1.9147420785210281E-2</v>
      </c>
      <c r="J29" s="366">
        <v>3781.6041700000005</v>
      </c>
      <c r="K29" s="367">
        <v>1.3025198642541995E-2</v>
      </c>
      <c r="L29" s="366">
        <v>0</v>
      </c>
      <c r="M29" s="367">
        <v>0</v>
      </c>
      <c r="N29" s="366">
        <v>40053.470299999994</v>
      </c>
      <c r="O29" s="367">
        <v>1.6143331700620833E-2</v>
      </c>
      <c r="P29" s="366">
        <v>0</v>
      </c>
      <c r="Q29" s="367">
        <v>0</v>
      </c>
      <c r="R29" s="366">
        <v>31314.71098</v>
      </c>
      <c r="S29" s="367">
        <v>6.3213144357383974E-3</v>
      </c>
      <c r="T29" s="366">
        <v>71368.18127999999</v>
      </c>
      <c r="U29" s="367">
        <v>4.3575433313963212E-3</v>
      </c>
      <c r="V29" s="366">
        <v>0</v>
      </c>
      <c r="W29" s="367">
        <v>0</v>
      </c>
      <c r="X29" s="366">
        <v>0</v>
      </c>
      <c r="Y29" s="367">
        <v>0</v>
      </c>
      <c r="Z29" s="366">
        <v>0</v>
      </c>
      <c r="AA29" s="367">
        <v>0</v>
      </c>
      <c r="AB29" s="366">
        <v>0</v>
      </c>
      <c r="AC29" s="367">
        <v>0</v>
      </c>
      <c r="AD29" s="366">
        <v>0</v>
      </c>
      <c r="AE29" s="367">
        <v>0</v>
      </c>
      <c r="AF29" s="366">
        <v>75149.785449999996</v>
      </c>
      <c r="AG29" s="367">
        <v>4.1296087099282871E-3</v>
      </c>
    </row>
    <row r="30" spans="1:35" ht="19.5">
      <c r="A30" s="368" t="s">
        <v>440</v>
      </c>
      <c r="B30" s="366">
        <v>0</v>
      </c>
      <c r="C30" s="367">
        <v>0</v>
      </c>
      <c r="D30" s="366">
        <v>0</v>
      </c>
      <c r="E30" s="367">
        <v>0</v>
      </c>
      <c r="F30" s="366">
        <v>0</v>
      </c>
      <c r="G30" s="367">
        <v>0</v>
      </c>
      <c r="H30" s="366">
        <v>0</v>
      </c>
      <c r="I30" s="367">
        <v>0</v>
      </c>
      <c r="J30" s="366">
        <v>0</v>
      </c>
      <c r="K30" s="367">
        <v>0</v>
      </c>
      <c r="L30" s="366">
        <v>2.2899999999999999E-3</v>
      </c>
      <c r="M30" s="367">
        <v>3.7694380755504928E-10</v>
      </c>
      <c r="N30" s="366">
        <v>0</v>
      </c>
      <c r="O30" s="367">
        <v>0</v>
      </c>
      <c r="P30" s="366">
        <v>0</v>
      </c>
      <c r="Q30" s="367">
        <v>0</v>
      </c>
      <c r="R30" s="366">
        <v>0</v>
      </c>
      <c r="S30" s="367">
        <v>0</v>
      </c>
      <c r="T30" s="366">
        <v>2.2899999999999999E-3</v>
      </c>
      <c r="U30" s="367">
        <v>1.3982105260252717E-10</v>
      </c>
      <c r="V30" s="366">
        <v>0</v>
      </c>
      <c r="W30" s="367">
        <v>0</v>
      </c>
      <c r="X30" s="366">
        <v>0</v>
      </c>
      <c r="Y30" s="367">
        <v>0</v>
      </c>
      <c r="Z30" s="366">
        <v>0</v>
      </c>
      <c r="AA30" s="367">
        <v>0</v>
      </c>
      <c r="AB30" s="366">
        <v>0</v>
      </c>
      <c r="AC30" s="367">
        <v>0</v>
      </c>
      <c r="AD30" s="366">
        <v>0</v>
      </c>
      <c r="AE30" s="367">
        <v>0</v>
      </c>
      <c r="AF30" s="366">
        <v>2.2899999999999999E-3</v>
      </c>
      <c r="AG30" s="367">
        <v>1.25839400460135E-10</v>
      </c>
    </row>
    <row r="31" spans="1:35" ht="18">
      <c r="A31" s="361" t="s">
        <v>441</v>
      </c>
      <c r="B31" s="364">
        <v>87087.632889999993</v>
      </c>
      <c r="C31" s="365">
        <v>1.0003718805787529</v>
      </c>
      <c r="D31" s="364">
        <v>56955.552170000003</v>
      </c>
      <c r="E31" s="365">
        <v>1.0011626897339327</v>
      </c>
      <c r="F31" s="364">
        <v>79689.81448999999</v>
      </c>
      <c r="G31" s="365">
        <v>1.0002786769827174</v>
      </c>
      <c r="H31" s="364">
        <v>66760.799069999994</v>
      </c>
      <c r="I31" s="365">
        <v>1.0006476957928356</v>
      </c>
      <c r="J31" s="364">
        <v>290493.79861999996</v>
      </c>
      <c r="K31" s="365">
        <v>1.0005646443562315</v>
      </c>
      <c r="L31" s="364">
        <v>6149281.6354700001</v>
      </c>
      <c r="M31" s="365">
        <v>1.0121980931888221</v>
      </c>
      <c r="N31" s="364">
        <v>2484915.9614899997</v>
      </c>
      <c r="O31" s="365">
        <v>1.0015317602704756</v>
      </c>
      <c r="P31" s="364">
        <v>2869706.8754600002</v>
      </c>
      <c r="Q31" s="365">
        <v>1.000610268177625</v>
      </c>
      <c r="R31" s="364">
        <v>4981702.0951400008</v>
      </c>
      <c r="S31" s="365">
        <v>1.0056265692079749</v>
      </c>
      <c r="T31" s="364">
        <v>16485606.567560002</v>
      </c>
      <c r="U31" s="365">
        <v>1.0065654423874995</v>
      </c>
      <c r="V31" s="364">
        <v>607537.97357999999</v>
      </c>
      <c r="W31" s="365">
        <v>1.002466893524369</v>
      </c>
      <c r="X31" s="364">
        <v>172353.40382000001</v>
      </c>
      <c r="Y31" s="365">
        <v>1.0013144187959837</v>
      </c>
      <c r="Z31" s="364">
        <v>260222.80471</v>
      </c>
      <c r="AA31" s="365">
        <v>1.0007877141271686</v>
      </c>
      <c r="AB31" s="364">
        <v>492065.07526000001</v>
      </c>
      <c r="AC31" s="365">
        <v>1.0017552382630883</v>
      </c>
      <c r="AD31" s="364">
        <v>1532179.25737</v>
      </c>
      <c r="AE31" s="365">
        <v>1.0018231365077814</v>
      </c>
      <c r="AF31" s="364">
        <v>18308279.623550002</v>
      </c>
      <c r="AG31" s="365">
        <v>1.0060711490323311</v>
      </c>
    </row>
    <row r="32" spans="1:35" ht="18">
      <c r="A32" s="361" t="s">
        <v>563</v>
      </c>
      <c r="B32" s="364">
        <v>32.374160000000003</v>
      </c>
      <c r="C32" s="365">
        <v>3.7188057875294764E-4</v>
      </c>
      <c r="D32" s="364">
        <v>66.144729999999996</v>
      </c>
      <c r="E32" s="365">
        <v>1.1626897339326548E-3</v>
      </c>
      <c r="F32" s="364">
        <v>22.201529999999998</v>
      </c>
      <c r="G32" s="365">
        <v>2.786769827175201E-4</v>
      </c>
      <c r="H32" s="364">
        <v>43.212699999999998</v>
      </c>
      <c r="I32" s="365">
        <v>6.476957928356784E-4</v>
      </c>
      <c r="J32" s="364">
        <v>163.93311999999997</v>
      </c>
      <c r="K32" s="365">
        <v>5.646443562314122E-4</v>
      </c>
      <c r="L32" s="364">
        <v>74105.563859999995</v>
      </c>
      <c r="M32" s="365">
        <v>1.2198093188821946E-2</v>
      </c>
      <c r="N32" s="364">
        <v>3800.4741300000001</v>
      </c>
      <c r="O32" s="365">
        <v>1.5317602704756992E-3</v>
      </c>
      <c r="P32" s="364">
        <v>1750.2226799999999</v>
      </c>
      <c r="Q32" s="365">
        <v>6.1026817762515836E-4</v>
      </c>
      <c r="R32" s="364">
        <v>27873.061899999997</v>
      </c>
      <c r="S32" s="365">
        <v>5.6265692079748488E-3</v>
      </c>
      <c r="T32" s="364">
        <v>107529.32257</v>
      </c>
      <c r="U32" s="365">
        <v>6.5654423874995987E-3</v>
      </c>
      <c r="V32" s="364">
        <v>1495.0433799999998</v>
      </c>
      <c r="W32" s="365">
        <v>2.4668935243690095E-3</v>
      </c>
      <c r="X32" s="364">
        <v>226.24717000000001</v>
      </c>
      <c r="Y32" s="365">
        <v>1.3144187959837539E-3</v>
      </c>
      <c r="Z32" s="364">
        <v>204.81984</v>
      </c>
      <c r="AA32" s="365">
        <v>7.8771412716856042E-4</v>
      </c>
      <c r="AB32" s="364">
        <v>862.17812000000004</v>
      </c>
      <c r="AC32" s="365">
        <v>1.7552382630883928E-3</v>
      </c>
      <c r="AD32" s="364">
        <v>2788.2885099999999</v>
      </c>
      <c r="AE32" s="365">
        <v>1.8231365077815093E-3</v>
      </c>
      <c r="AF32" s="364">
        <v>110481.5442</v>
      </c>
      <c r="AG32" s="365">
        <v>6.0711490323309631E-3</v>
      </c>
    </row>
    <row r="33" spans="1:33" ht="22.5" customHeight="1">
      <c r="A33" s="917" t="s">
        <v>443</v>
      </c>
      <c r="B33" s="918">
        <v>87055.258730000001</v>
      </c>
      <c r="C33" s="919">
        <v>1</v>
      </c>
      <c r="D33" s="918">
        <v>56889.407439999995</v>
      </c>
      <c r="E33" s="919">
        <v>1</v>
      </c>
      <c r="F33" s="982">
        <v>79667.612959999999</v>
      </c>
      <c r="G33" s="919">
        <v>1</v>
      </c>
      <c r="H33" s="918">
        <v>66717.586370000005</v>
      </c>
      <c r="I33" s="919">
        <v>1</v>
      </c>
      <c r="J33" s="918">
        <v>290329.86549999996</v>
      </c>
      <c r="K33" s="919">
        <v>1</v>
      </c>
      <c r="L33" s="918">
        <v>6075176.07161</v>
      </c>
      <c r="M33" s="919">
        <v>1</v>
      </c>
      <c r="N33" s="918">
        <v>2481115.4873600001</v>
      </c>
      <c r="O33" s="919">
        <v>1</v>
      </c>
      <c r="P33" s="982">
        <v>2867956.6527800001</v>
      </c>
      <c r="Q33" s="919">
        <v>1</v>
      </c>
      <c r="R33" s="918">
        <v>4953829.0332399998</v>
      </c>
      <c r="S33" s="919">
        <v>1</v>
      </c>
      <c r="T33" s="918">
        <v>16378077.244990001</v>
      </c>
      <c r="U33" s="919">
        <v>1</v>
      </c>
      <c r="V33" s="918">
        <v>606042.93020000006</v>
      </c>
      <c r="W33" s="919">
        <v>1</v>
      </c>
      <c r="X33" s="918">
        <v>172127.15665000002</v>
      </c>
      <c r="Y33" s="919">
        <v>1</v>
      </c>
      <c r="Z33" s="982">
        <v>260017.98487000001</v>
      </c>
      <c r="AA33" s="919">
        <v>1</v>
      </c>
      <c r="AB33" s="918">
        <v>491202.89713999996</v>
      </c>
      <c r="AC33" s="919">
        <v>1</v>
      </c>
      <c r="AD33" s="918">
        <v>1529390.9688600001</v>
      </c>
      <c r="AE33" s="919">
        <v>1</v>
      </c>
      <c r="AF33" s="918">
        <v>18197798.079349998</v>
      </c>
      <c r="AG33" s="919">
        <v>1</v>
      </c>
    </row>
    <row r="34" spans="1:33" ht="19.5">
      <c r="A34" s="370" t="s">
        <v>444</v>
      </c>
      <c r="B34" s="366">
        <v>216.27167</v>
      </c>
      <c r="C34" s="367">
        <v>2.4843033396840723E-3</v>
      </c>
      <c r="D34" s="366">
        <v>147.52497</v>
      </c>
      <c r="E34" s="367">
        <v>2.5931887259608272E-3</v>
      </c>
      <c r="F34" s="366">
        <v>0</v>
      </c>
      <c r="G34" s="367">
        <v>0</v>
      </c>
      <c r="H34" s="366">
        <v>52.034480000000002</v>
      </c>
      <c r="I34" s="367">
        <v>7.7992149942938656E-4</v>
      </c>
      <c r="J34" s="366">
        <v>415.83112000000006</v>
      </c>
      <c r="K34" s="367">
        <v>1.4322712521629987E-3</v>
      </c>
      <c r="L34" s="366">
        <v>16815.599289999998</v>
      </c>
      <c r="M34" s="367">
        <v>2.7679196605644467E-3</v>
      </c>
      <c r="N34" s="366">
        <v>4095.9543100000001</v>
      </c>
      <c r="O34" s="367">
        <v>1.6508519377138099E-3</v>
      </c>
      <c r="P34" s="366">
        <v>0</v>
      </c>
      <c r="Q34" s="367">
        <v>0</v>
      </c>
      <c r="R34" s="366">
        <v>4449.53683</v>
      </c>
      <c r="S34" s="367">
        <v>8.9820153262128773E-4</v>
      </c>
      <c r="T34" s="366">
        <v>25361.09043</v>
      </c>
      <c r="U34" s="363">
        <v>1.5484778860569775E-3</v>
      </c>
      <c r="V34" s="366">
        <v>954.36699999999996</v>
      </c>
      <c r="W34" s="367">
        <v>1.5747514778945604E-3</v>
      </c>
      <c r="X34" s="366">
        <v>0</v>
      </c>
      <c r="Y34" s="367">
        <v>0</v>
      </c>
      <c r="Z34" s="366">
        <v>0</v>
      </c>
      <c r="AA34" s="367">
        <v>0</v>
      </c>
      <c r="AB34" s="366">
        <v>548.91989999999998</v>
      </c>
      <c r="AC34" s="367">
        <v>1.1175013486199978E-3</v>
      </c>
      <c r="AD34" s="366">
        <v>1503.2869000000001</v>
      </c>
      <c r="AE34" s="367">
        <v>9.8293172289394505E-4</v>
      </c>
      <c r="AF34" s="366">
        <v>27280.208449999998</v>
      </c>
      <c r="AG34" s="367">
        <v>1.4990939195526239E-3</v>
      </c>
    </row>
    <row r="35" spans="1:33" ht="28.5">
      <c r="A35" s="370" t="s">
        <v>445</v>
      </c>
      <c r="B35" s="366">
        <v>0</v>
      </c>
      <c r="C35" s="367">
        <v>0</v>
      </c>
      <c r="D35" s="366">
        <v>0</v>
      </c>
      <c r="E35" s="367">
        <v>0</v>
      </c>
      <c r="F35" s="366">
        <v>0</v>
      </c>
      <c r="G35" s="367">
        <v>0</v>
      </c>
      <c r="H35" s="366">
        <v>0</v>
      </c>
      <c r="I35" s="367">
        <v>0</v>
      </c>
      <c r="J35" s="366">
        <v>0</v>
      </c>
      <c r="K35" s="367">
        <v>0</v>
      </c>
      <c r="L35" s="366">
        <v>0</v>
      </c>
      <c r="M35" s="367">
        <v>0</v>
      </c>
      <c r="N35" s="366">
        <v>0</v>
      </c>
      <c r="O35" s="367">
        <v>0</v>
      </c>
      <c r="P35" s="366">
        <v>0</v>
      </c>
      <c r="Q35" s="367">
        <v>0</v>
      </c>
      <c r="R35" s="366">
        <v>0</v>
      </c>
      <c r="S35" s="367">
        <v>0</v>
      </c>
      <c r="T35" s="366">
        <v>0</v>
      </c>
      <c r="U35" s="363">
        <v>0</v>
      </c>
      <c r="V35" s="366">
        <v>0</v>
      </c>
      <c r="W35" s="367">
        <v>0</v>
      </c>
      <c r="X35" s="366">
        <v>0</v>
      </c>
      <c r="Y35" s="367">
        <v>0</v>
      </c>
      <c r="Z35" s="366">
        <v>0</v>
      </c>
      <c r="AA35" s="367">
        <v>0</v>
      </c>
      <c r="AB35" s="366">
        <v>0</v>
      </c>
      <c r="AC35" s="367">
        <v>0</v>
      </c>
      <c r="AD35" s="366">
        <v>0</v>
      </c>
      <c r="AE35" s="367">
        <v>0</v>
      </c>
      <c r="AF35" s="366">
        <v>0</v>
      </c>
      <c r="AG35" s="363">
        <v>0</v>
      </c>
    </row>
    <row r="36" spans="1:33" ht="12.75" customHeight="1">
      <c r="A36" s="22" t="s">
        <v>564</v>
      </c>
    </row>
    <row r="37" spans="1:33" ht="12.75" customHeight="1">
      <c r="A37" s="22"/>
    </row>
    <row r="38" spans="1:33" ht="12.75" customHeight="1">
      <c r="A38" s="612"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804</v>
      </c>
    </row>
    <row r="52" spans="16:33" ht="12.75" customHeight="1">
      <c r="P52" s="993"/>
      <c r="Q52" s="994"/>
      <c r="R52" s="197"/>
    </row>
    <row r="53" spans="16:33" ht="12.75" customHeight="1"/>
    <row r="54" spans="16: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650</v>
      </c>
      <c r="J1" s="137" t="str">
        <f>Naslovnica!A20</f>
        <v>Ožujak 2023.</v>
      </c>
    </row>
    <row r="2" spans="1:17" ht="12.75" customHeight="1">
      <c r="A2" s="527" t="s">
        <v>925</v>
      </c>
      <c r="I2" s="518"/>
      <c r="J2" s="529" t="str">
        <f>Naslovnica!A24</f>
        <v>March 2023</v>
      </c>
    </row>
    <row r="3" spans="1:17" ht="12.75" customHeight="1"/>
    <row r="4" spans="1:17" ht="33.75">
      <c r="A4" s="877" t="s">
        <v>548</v>
      </c>
      <c r="B4" s="878" t="s">
        <v>33</v>
      </c>
      <c r="C4" s="878" t="s">
        <v>34</v>
      </c>
      <c r="D4" s="878" t="s">
        <v>35</v>
      </c>
      <c r="E4" s="878" t="s">
        <v>218</v>
      </c>
      <c r="F4" s="878" t="s">
        <v>219</v>
      </c>
      <c r="G4" s="878" t="s">
        <v>36</v>
      </c>
      <c r="H4" s="878" t="s">
        <v>37</v>
      </c>
      <c r="I4" s="878" t="s">
        <v>38</v>
      </c>
      <c r="J4" s="878" t="s">
        <v>422</v>
      </c>
    </row>
    <row r="5" spans="1:17" ht="21.75">
      <c r="A5" s="697" t="s">
        <v>549</v>
      </c>
      <c r="B5" s="698">
        <v>54901</v>
      </c>
      <c r="C5" s="698">
        <v>107839</v>
      </c>
      <c r="D5" s="698">
        <v>36002</v>
      </c>
      <c r="E5" s="698">
        <v>4445</v>
      </c>
      <c r="F5" s="698">
        <v>2419</v>
      </c>
      <c r="G5" s="698">
        <v>29250</v>
      </c>
      <c r="H5" s="698">
        <v>44628</v>
      </c>
      <c r="I5" s="698">
        <v>96906</v>
      </c>
      <c r="J5" s="698">
        <v>376390</v>
      </c>
      <c r="K5" s="52"/>
    </row>
    <row r="6" spans="1:17" ht="22.5">
      <c r="A6" s="730" t="s">
        <v>550</v>
      </c>
      <c r="B6" s="371">
        <v>0.14586200483541009</v>
      </c>
      <c r="C6" s="371">
        <v>0.286508674513138</v>
      </c>
      <c r="D6" s="371">
        <v>9.5650787746752036E-2</v>
      </c>
      <c r="E6" s="371">
        <v>1.180955923377348E-2</v>
      </c>
      <c r="F6" s="371">
        <v>6.4268444964000106E-3</v>
      </c>
      <c r="G6" s="371">
        <v>7.7711947713807489E-2</v>
      </c>
      <c r="H6" s="371">
        <v>0.11856850607083079</v>
      </c>
      <c r="I6" s="371">
        <v>0.25746167538988812</v>
      </c>
      <c r="J6" s="371">
        <v>1</v>
      </c>
      <c r="K6" s="52"/>
    </row>
    <row r="7" spans="1:17" ht="21.75">
      <c r="A7" s="818" t="s">
        <v>914</v>
      </c>
      <c r="B7" s="819">
        <v>493</v>
      </c>
      <c r="C7" s="819">
        <v>620</v>
      </c>
      <c r="D7" s="819">
        <v>168</v>
      </c>
      <c r="E7" s="819">
        <v>83</v>
      </c>
      <c r="F7" s="819">
        <v>51</v>
      </c>
      <c r="G7" s="819">
        <v>337</v>
      </c>
      <c r="H7" s="819">
        <v>459</v>
      </c>
      <c r="I7" s="819">
        <v>666</v>
      </c>
      <c r="J7" s="819">
        <v>2877</v>
      </c>
      <c r="K7" s="52"/>
    </row>
    <row r="8" spans="1:17" ht="22.5">
      <c r="A8" s="78" t="s">
        <v>551</v>
      </c>
      <c r="B8" s="217">
        <v>187</v>
      </c>
      <c r="C8" s="217">
        <v>56</v>
      </c>
      <c r="D8" s="217">
        <v>78</v>
      </c>
      <c r="E8" s="217">
        <v>2</v>
      </c>
      <c r="F8" s="217">
        <v>4</v>
      </c>
      <c r="G8" s="217">
        <v>24</v>
      </c>
      <c r="H8" s="217">
        <v>118</v>
      </c>
      <c r="I8" s="217">
        <v>241</v>
      </c>
      <c r="J8" s="217">
        <v>710</v>
      </c>
      <c r="K8" s="52"/>
    </row>
    <row r="9" spans="1:17" ht="22.5">
      <c r="A9" s="730" t="s">
        <v>634</v>
      </c>
      <c r="B9" s="218">
        <v>41</v>
      </c>
      <c r="C9" s="218">
        <v>20</v>
      </c>
      <c r="D9" s="218">
        <v>11</v>
      </c>
      <c r="E9" s="218">
        <v>0</v>
      </c>
      <c r="F9" s="218">
        <v>1</v>
      </c>
      <c r="G9" s="218">
        <v>4</v>
      </c>
      <c r="H9" s="218">
        <v>18</v>
      </c>
      <c r="I9" s="218">
        <v>41</v>
      </c>
      <c r="J9" s="218">
        <v>136</v>
      </c>
    </row>
    <row r="10" spans="1:17" ht="22.5">
      <c r="A10" s="730" t="s">
        <v>806</v>
      </c>
      <c r="B10" s="218">
        <v>20</v>
      </c>
      <c r="C10" s="218">
        <v>106</v>
      </c>
      <c r="D10" s="218">
        <v>6</v>
      </c>
      <c r="E10" s="218">
        <v>1</v>
      </c>
      <c r="F10" s="218">
        <v>1</v>
      </c>
      <c r="G10" s="218">
        <v>24</v>
      </c>
      <c r="H10" s="218">
        <v>7</v>
      </c>
      <c r="I10" s="218">
        <v>6</v>
      </c>
      <c r="J10" s="218">
        <v>171</v>
      </c>
    </row>
    <row r="11" spans="1:17" ht="32.25">
      <c r="A11" s="818" t="s">
        <v>915</v>
      </c>
      <c r="B11" s="819">
        <v>248</v>
      </c>
      <c r="C11" s="819">
        <v>182</v>
      </c>
      <c r="D11" s="819">
        <v>95</v>
      </c>
      <c r="E11" s="819">
        <v>3</v>
      </c>
      <c r="F11" s="819">
        <v>6</v>
      </c>
      <c r="G11" s="819">
        <v>52</v>
      </c>
      <c r="H11" s="819">
        <v>143</v>
      </c>
      <c r="I11" s="819">
        <v>288</v>
      </c>
      <c r="J11" s="819">
        <v>1017</v>
      </c>
      <c r="M11" s="261"/>
      <c r="N11" s="261"/>
      <c r="O11" s="261"/>
      <c r="P11" s="261"/>
      <c r="Q11" s="261"/>
    </row>
    <row r="12" spans="1:17" ht="21.75">
      <c r="A12" s="697" t="s">
        <v>552</v>
      </c>
      <c r="B12" s="698">
        <v>55146</v>
      </c>
      <c r="C12" s="698">
        <v>108277</v>
      </c>
      <c r="D12" s="698">
        <v>36075</v>
      </c>
      <c r="E12" s="698">
        <v>4525</v>
      </c>
      <c r="F12" s="698">
        <v>2464</v>
      </c>
      <c r="G12" s="698">
        <v>29535</v>
      </c>
      <c r="H12" s="698">
        <v>44944</v>
      </c>
      <c r="I12" s="698">
        <v>97284</v>
      </c>
      <c r="J12" s="698">
        <v>378250</v>
      </c>
      <c r="M12" s="261"/>
      <c r="N12" s="261"/>
      <c r="O12" s="261"/>
      <c r="P12" s="261"/>
      <c r="Q12" s="261"/>
    </row>
    <row r="13" spans="1:17" s="261" customFormat="1" ht="22.5">
      <c r="A13" s="1075" t="s">
        <v>637</v>
      </c>
      <c r="B13" s="1076">
        <v>245</v>
      </c>
      <c r="C13" s="1076">
        <v>438</v>
      </c>
      <c r="D13" s="1076">
        <v>73</v>
      </c>
      <c r="E13" s="1076">
        <v>80</v>
      </c>
      <c r="F13" s="1076">
        <v>45</v>
      </c>
      <c r="G13" s="1076">
        <v>285</v>
      </c>
      <c r="H13" s="1076">
        <v>316</v>
      </c>
      <c r="I13" s="1076">
        <v>378</v>
      </c>
      <c r="J13" s="1076">
        <v>1860</v>
      </c>
    </row>
    <row r="14" spans="1:17" s="261" customFormat="1" ht="22.5">
      <c r="A14" s="907" t="s">
        <v>1350</v>
      </c>
      <c r="B14" s="1077">
        <v>4.4625780951166316E-3</v>
      </c>
      <c r="C14" s="1077">
        <v>4.0616103635975342E-3</v>
      </c>
      <c r="D14" s="1077">
        <v>2.0276651297150838E-3</v>
      </c>
      <c r="E14" s="1077">
        <v>1.7997750281214753E-2</v>
      </c>
      <c r="F14" s="1077">
        <v>1.8602728400165303E-2</v>
      </c>
      <c r="G14" s="1077">
        <v>9.7435897435897978E-3</v>
      </c>
      <c r="H14" s="1077">
        <v>7.0807564757551233E-3</v>
      </c>
      <c r="I14" s="1077">
        <v>3.9006872639464341E-3</v>
      </c>
      <c r="J14" s="1077">
        <v>4.9416828289805537E-3</v>
      </c>
    </row>
    <row r="15" spans="1:17" ht="21.75" customHeight="1">
      <c r="A15" s="730" t="s">
        <v>553</v>
      </c>
      <c r="B15" s="371">
        <v>0.14579246530072704</v>
      </c>
      <c r="C15" s="371">
        <v>0.28625776602775943</v>
      </c>
      <c r="D15" s="371">
        <v>9.5373430270984799E-2</v>
      </c>
      <c r="E15" s="371">
        <v>1.1962987442167878E-2</v>
      </c>
      <c r="F15" s="371">
        <v>6.5142101784534034E-3</v>
      </c>
      <c r="G15" s="371">
        <v>7.8083278255122276E-2</v>
      </c>
      <c r="H15" s="371">
        <v>0.11882088565763384</v>
      </c>
      <c r="I15" s="371">
        <v>0.25719497686715137</v>
      </c>
      <c r="J15" s="371">
        <v>1</v>
      </c>
      <c r="M15" s="261"/>
      <c r="N15" s="261"/>
      <c r="O15" s="261"/>
      <c r="P15" s="261"/>
      <c r="Q15" s="261"/>
    </row>
    <row r="16" spans="1:17" ht="12.75" customHeight="1">
      <c r="A16" s="21" t="s">
        <v>933</v>
      </c>
      <c r="M16" s="261"/>
      <c r="N16" s="261"/>
      <c r="O16" s="261"/>
      <c r="P16" s="261"/>
      <c r="Q16" s="261"/>
    </row>
    <row r="17" spans="1:10" ht="12.75" customHeight="1">
      <c r="A17" s="28" t="s">
        <v>554</v>
      </c>
    </row>
    <row r="18" spans="1:10" ht="12.75" customHeight="1"/>
    <row r="19" spans="1:10" ht="12.75" customHeight="1"/>
    <row r="20" spans="1:10">
      <c r="A20" s="136" t="s">
        <v>652</v>
      </c>
      <c r="B20" s="261"/>
      <c r="C20" s="261"/>
      <c r="D20" s="261"/>
      <c r="E20" s="261"/>
      <c r="F20" s="261"/>
      <c r="G20" s="736"/>
      <c r="H20" s="736" t="s">
        <v>43</v>
      </c>
      <c r="I20" s="284"/>
      <c r="J20" s="699" t="s">
        <v>1541</v>
      </c>
    </row>
    <row r="21" spans="1:10">
      <c r="A21" s="527" t="s">
        <v>651</v>
      </c>
      <c r="B21" s="261"/>
      <c r="C21" s="261"/>
      <c r="D21" s="261"/>
      <c r="E21" s="261"/>
      <c r="F21" s="261"/>
      <c r="G21" s="541"/>
      <c r="H21" s="541" t="s">
        <v>44</v>
      </c>
      <c r="I21" s="700"/>
      <c r="J21" s="529" t="s">
        <v>1542</v>
      </c>
    </row>
    <row r="22" spans="1:10">
      <c r="A22" s="261"/>
      <c r="B22" s="261"/>
      <c r="C22" s="261"/>
      <c r="D22" s="261"/>
      <c r="E22" s="261"/>
      <c r="F22" s="261"/>
      <c r="G22" s="261"/>
      <c r="H22" s="261"/>
      <c r="I22" s="261"/>
      <c r="J22" s="261"/>
    </row>
    <row r="23" spans="1:10" ht="24" customHeight="1">
      <c r="A23" s="707"/>
      <c r="B23" s="708"/>
      <c r="C23" s="708" t="s">
        <v>1502</v>
      </c>
      <c r="D23" s="708"/>
      <c r="E23" s="1152" t="s">
        <v>625</v>
      </c>
      <c r="F23" s="1156"/>
      <c r="G23" s="1156"/>
      <c r="H23" s="1157"/>
      <c r="I23" s="1158"/>
      <c r="J23" s="1158"/>
    </row>
    <row r="24" spans="1:10" ht="23.25">
      <c r="A24" s="707"/>
      <c r="B24" s="709"/>
      <c r="C24" s="710" t="s">
        <v>1503</v>
      </c>
      <c r="D24" s="709"/>
      <c r="E24" s="1159" t="s">
        <v>535</v>
      </c>
      <c r="F24" s="1159"/>
      <c r="G24" s="1072" t="s">
        <v>536</v>
      </c>
      <c r="H24" s="1160"/>
      <c r="I24" s="1160"/>
      <c r="J24" s="308"/>
    </row>
    <row r="25" spans="1:10" ht="21.75">
      <c r="A25" s="727" t="s">
        <v>537</v>
      </c>
      <c r="B25" s="727" t="s">
        <v>538</v>
      </c>
      <c r="C25" s="727" t="s">
        <v>539</v>
      </c>
      <c r="D25" s="727" t="s">
        <v>540</v>
      </c>
      <c r="E25" s="727" t="s">
        <v>538</v>
      </c>
      <c r="F25" s="727" t="s">
        <v>539</v>
      </c>
      <c r="G25" s="1072" t="s">
        <v>540</v>
      </c>
      <c r="H25" s="309"/>
      <c r="I25" s="309"/>
      <c r="J25" s="309"/>
    </row>
    <row r="26" spans="1:10">
      <c r="A26" s="77" t="s">
        <v>6</v>
      </c>
      <c r="B26" s="372">
        <v>1028</v>
      </c>
      <c r="C26" s="372">
        <v>979</v>
      </c>
      <c r="D26" s="372">
        <v>2007</v>
      </c>
      <c r="E26" s="372">
        <v>41</v>
      </c>
      <c r="F26" s="372">
        <v>13</v>
      </c>
      <c r="G26" s="371">
        <v>2.7649769585253559E-2</v>
      </c>
      <c r="H26" s="310"/>
      <c r="I26" s="310"/>
      <c r="J26" s="311"/>
    </row>
    <row r="27" spans="1:10">
      <c r="A27" s="77" t="s">
        <v>7</v>
      </c>
      <c r="B27" s="372">
        <v>6301</v>
      </c>
      <c r="C27" s="372">
        <v>3642</v>
      </c>
      <c r="D27" s="372">
        <v>9943</v>
      </c>
      <c r="E27" s="372">
        <v>208</v>
      </c>
      <c r="F27" s="372">
        <v>154</v>
      </c>
      <c r="G27" s="371">
        <v>3.7783112409978115E-2</v>
      </c>
      <c r="H27" s="310"/>
      <c r="I27" s="310"/>
      <c r="J27" s="311"/>
    </row>
    <row r="28" spans="1:10">
      <c r="A28" s="77" t="s">
        <v>8</v>
      </c>
      <c r="B28" s="372">
        <v>12461</v>
      </c>
      <c r="C28" s="372">
        <v>8310</v>
      </c>
      <c r="D28" s="372">
        <v>20771</v>
      </c>
      <c r="E28" s="372">
        <v>424</v>
      </c>
      <c r="F28" s="372">
        <v>324</v>
      </c>
      <c r="G28" s="371">
        <v>3.7357039404684711E-2</v>
      </c>
      <c r="H28" s="310"/>
      <c r="I28" s="310"/>
      <c r="J28" s="311"/>
    </row>
    <row r="29" spans="1:10">
      <c r="A29" s="77" t="s">
        <v>9</v>
      </c>
      <c r="B29" s="372">
        <v>19015</v>
      </c>
      <c r="C29" s="372">
        <v>13541</v>
      </c>
      <c r="D29" s="372">
        <v>32556</v>
      </c>
      <c r="E29" s="372">
        <v>275</v>
      </c>
      <c r="F29" s="372">
        <v>223</v>
      </c>
      <c r="G29" s="371">
        <v>1.5534344001497224E-2</v>
      </c>
      <c r="H29" s="310"/>
      <c r="I29" s="310"/>
      <c r="J29" s="311"/>
    </row>
    <row r="30" spans="1:10">
      <c r="A30" s="77" t="s">
        <v>10</v>
      </c>
      <c r="B30" s="372">
        <v>26002</v>
      </c>
      <c r="C30" s="372">
        <v>20310</v>
      </c>
      <c r="D30" s="372">
        <v>46312</v>
      </c>
      <c r="E30" s="372">
        <v>325</v>
      </c>
      <c r="F30" s="372">
        <v>350</v>
      </c>
      <c r="G30" s="371">
        <v>1.479063040953621E-2</v>
      </c>
      <c r="H30" s="310"/>
      <c r="I30" s="310"/>
      <c r="J30" s="311"/>
    </row>
    <row r="31" spans="1:10">
      <c r="A31" s="77" t="s">
        <v>11</v>
      </c>
      <c r="B31" s="372">
        <v>29220</v>
      </c>
      <c r="C31" s="372">
        <v>25498</v>
      </c>
      <c r="D31" s="372">
        <v>54718</v>
      </c>
      <c r="E31" s="372">
        <v>510</v>
      </c>
      <c r="F31" s="372">
        <v>331</v>
      </c>
      <c r="G31" s="371">
        <v>1.5609629340906039E-2</v>
      </c>
      <c r="H31" s="310"/>
      <c r="I31" s="310"/>
      <c r="J31" s="311"/>
    </row>
    <row r="32" spans="1:10">
      <c r="A32" s="77" t="s">
        <v>12</v>
      </c>
      <c r="B32" s="372">
        <v>27355</v>
      </c>
      <c r="C32" s="372">
        <v>26434</v>
      </c>
      <c r="D32" s="372">
        <v>53789</v>
      </c>
      <c r="E32" s="372">
        <v>530</v>
      </c>
      <c r="F32" s="372">
        <v>494</v>
      </c>
      <c r="G32" s="371">
        <v>1.9406803752487489E-2</v>
      </c>
      <c r="H32" s="310"/>
      <c r="I32" s="310"/>
      <c r="J32" s="311"/>
    </row>
    <row r="33" spans="1:10">
      <c r="A33" s="77" t="s">
        <v>39</v>
      </c>
      <c r="B33" s="372">
        <v>43668</v>
      </c>
      <c r="C33" s="372">
        <v>47373</v>
      </c>
      <c r="D33" s="372">
        <v>91041</v>
      </c>
      <c r="E33" s="372">
        <v>743</v>
      </c>
      <c r="F33" s="372">
        <v>847</v>
      </c>
      <c r="G33" s="371">
        <v>1.7775094744608699E-2</v>
      </c>
      <c r="H33" s="310"/>
      <c r="I33" s="310"/>
      <c r="J33" s="311"/>
    </row>
    <row r="34" spans="1:10">
      <c r="A34" s="77" t="s">
        <v>40</v>
      </c>
      <c r="B34" s="372">
        <v>22827</v>
      </c>
      <c r="C34" s="372">
        <v>24271</v>
      </c>
      <c r="D34" s="372">
        <v>47098</v>
      </c>
      <c r="E34" s="372">
        <v>440</v>
      </c>
      <c r="F34" s="372">
        <v>466</v>
      </c>
      <c r="G34" s="371">
        <v>1.9613785936958728E-2</v>
      </c>
      <c r="H34" s="310"/>
      <c r="I34" s="310"/>
      <c r="J34" s="311"/>
    </row>
    <row r="35" spans="1:10">
      <c r="A35" s="77" t="s">
        <v>41</v>
      </c>
      <c r="B35" s="372">
        <v>6696</v>
      </c>
      <c r="C35" s="372">
        <v>8439</v>
      </c>
      <c r="D35" s="372">
        <v>15135</v>
      </c>
      <c r="E35" s="372">
        <v>142</v>
      </c>
      <c r="F35" s="372">
        <v>132</v>
      </c>
      <c r="G35" s="371">
        <v>1.8437521028194626E-2</v>
      </c>
      <c r="H35" s="310"/>
      <c r="I35" s="310"/>
      <c r="J35" s="311"/>
    </row>
    <row r="36" spans="1:10">
      <c r="A36" s="77" t="s">
        <v>42</v>
      </c>
      <c r="B36" s="372">
        <v>554</v>
      </c>
      <c r="C36" s="372">
        <v>778</v>
      </c>
      <c r="D36" s="372">
        <v>1332</v>
      </c>
      <c r="E36" s="372">
        <v>13</v>
      </c>
      <c r="F36" s="372">
        <v>17</v>
      </c>
      <c r="G36" s="371">
        <v>2.3041474654377891E-2</v>
      </c>
      <c r="H36" s="310"/>
      <c r="I36" s="310"/>
      <c r="J36" s="311"/>
    </row>
    <row r="37" spans="1:10" ht="24">
      <c r="A37" s="983" t="s">
        <v>541</v>
      </c>
      <c r="B37" s="911">
        <v>195127</v>
      </c>
      <c r="C37" s="911">
        <v>179575</v>
      </c>
      <c r="D37" s="911">
        <v>374702</v>
      </c>
      <c r="E37" s="911">
        <v>3651</v>
      </c>
      <c r="F37" s="911">
        <v>3351</v>
      </c>
      <c r="G37" s="1078">
        <v>1.9042697851509471E-2</v>
      </c>
      <c r="H37" s="312"/>
      <c r="I37" s="312"/>
      <c r="J37" s="313"/>
    </row>
    <row r="38" spans="1:10">
      <c r="A38" s="21" t="s">
        <v>933</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2" t="s">
        <v>81</v>
      </c>
    </row>
    <row r="66" spans="10:10">
      <c r="J66" s="27" t="s">
        <v>805</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653</v>
      </c>
      <c r="I1" s="137" t="str">
        <f>Naslovnica!A20</f>
        <v>Ožujak 2023.</v>
      </c>
    </row>
    <row r="2" spans="1:10">
      <c r="A2" s="553" t="s">
        <v>926</v>
      </c>
      <c r="I2" s="529" t="str">
        <f>Naslovnica!A24</f>
        <v>March 2023</v>
      </c>
    </row>
    <row r="3" spans="1:10" ht="12.75" customHeight="1"/>
    <row r="4" spans="1:10" ht="12.75" customHeight="1">
      <c r="F4" s="307"/>
      <c r="I4" s="13" t="s">
        <v>1528</v>
      </c>
    </row>
    <row r="5" spans="1:10" s="261" customFormat="1" ht="22.15" customHeight="1">
      <c r="A5" s="1162" t="s">
        <v>1120</v>
      </c>
      <c r="B5" s="1166" t="s">
        <v>1098</v>
      </c>
      <c r="C5" s="1166"/>
      <c r="D5" s="1166"/>
      <c r="E5" s="1166"/>
      <c r="F5" s="1164" t="s">
        <v>1100</v>
      </c>
      <c r="G5" s="1161" t="s">
        <v>1097</v>
      </c>
      <c r="H5" s="1162" t="s">
        <v>1099</v>
      </c>
      <c r="I5" s="1162" t="s">
        <v>1101</v>
      </c>
      <c r="J5" s="895"/>
    </row>
    <row r="6" spans="1:10" s="261" customFormat="1" ht="72">
      <c r="A6" s="1162"/>
      <c r="B6" s="900" t="s">
        <v>1093</v>
      </c>
      <c r="C6" s="900" t="s">
        <v>1094</v>
      </c>
      <c r="D6" s="900" t="s">
        <v>1095</v>
      </c>
      <c r="E6" s="900" t="s">
        <v>1096</v>
      </c>
      <c r="F6" s="1164"/>
      <c r="G6" s="1161"/>
      <c r="H6" s="1162"/>
      <c r="I6" s="1162"/>
      <c r="J6" s="895"/>
    </row>
    <row r="7" spans="1:10" s="261" customFormat="1">
      <c r="A7" s="896" t="s">
        <v>1053</v>
      </c>
      <c r="B7" s="897">
        <v>0</v>
      </c>
      <c r="C7" s="897">
        <v>997.81434000000002</v>
      </c>
      <c r="D7" s="897">
        <v>0</v>
      </c>
      <c r="E7" s="897">
        <v>705.10455000000002</v>
      </c>
      <c r="F7" s="898">
        <v>1702.9188899999999</v>
      </c>
      <c r="G7" s="903">
        <v>-0.14087031389280991</v>
      </c>
      <c r="H7" s="898">
        <v>5624.2105299999821</v>
      </c>
      <c r="I7" s="898">
        <v>198615.28513879949</v>
      </c>
    </row>
    <row r="8" spans="1:10" s="261" customFormat="1">
      <c r="A8" s="896" t="s">
        <v>1054</v>
      </c>
      <c r="B8" s="897">
        <v>0</v>
      </c>
      <c r="C8" s="897">
        <v>1826.5310900000002</v>
      </c>
      <c r="D8" s="897">
        <v>0</v>
      </c>
      <c r="E8" s="897">
        <v>70.109539999999996</v>
      </c>
      <c r="F8" s="898">
        <v>1896.6406300000001</v>
      </c>
      <c r="G8" s="903">
        <v>6.6984800146568713E-2</v>
      </c>
      <c r="H8" s="898">
        <v>5804.1849100000691</v>
      </c>
      <c r="I8" s="898">
        <v>329472.96872710821</v>
      </c>
    </row>
    <row r="9" spans="1:10" s="261" customFormat="1">
      <c r="A9" s="896" t="s">
        <v>218</v>
      </c>
      <c r="B9" s="897">
        <v>0</v>
      </c>
      <c r="C9" s="897">
        <v>136.22807</v>
      </c>
      <c r="D9" s="897">
        <v>0</v>
      </c>
      <c r="E9" s="897">
        <v>2.6707199999999998</v>
      </c>
      <c r="F9" s="898">
        <v>138.89878999999999</v>
      </c>
      <c r="G9" s="903">
        <v>0.16066898902761317</v>
      </c>
      <c r="H9" s="898">
        <v>454.59321</v>
      </c>
      <c r="I9" s="898">
        <v>7591.6541356891639</v>
      </c>
    </row>
    <row r="10" spans="1:10" s="261" customFormat="1">
      <c r="A10" s="896" t="s">
        <v>219</v>
      </c>
      <c r="B10" s="897">
        <v>0</v>
      </c>
      <c r="C10" s="897">
        <v>131.90528</v>
      </c>
      <c r="D10" s="897">
        <v>0</v>
      </c>
      <c r="E10" s="897">
        <v>0</v>
      </c>
      <c r="F10" s="898">
        <v>131.90528</v>
      </c>
      <c r="G10" s="903">
        <v>1.7254925216222703</v>
      </c>
      <c r="H10" s="898">
        <v>283.10677000000032</v>
      </c>
      <c r="I10" s="898">
        <v>7258.7808465432354</v>
      </c>
    </row>
    <row r="11" spans="1:10" s="261" customFormat="1">
      <c r="A11" s="896" t="s">
        <v>46</v>
      </c>
      <c r="B11" s="897">
        <v>0</v>
      </c>
      <c r="C11" s="897">
        <v>509.87671999999998</v>
      </c>
      <c r="D11" s="897">
        <v>0</v>
      </c>
      <c r="E11" s="897">
        <v>0.41937999999999998</v>
      </c>
      <c r="F11" s="898">
        <v>510.29609999999997</v>
      </c>
      <c r="G11" s="903">
        <v>6.9430009986243046E-2</v>
      </c>
      <c r="H11" s="898">
        <v>1617.9698400000052</v>
      </c>
      <c r="I11" s="898">
        <v>72214.608916708472</v>
      </c>
    </row>
    <row r="12" spans="1:10" s="261" customFormat="1">
      <c r="A12" s="896" t="s">
        <v>36</v>
      </c>
      <c r="B12" s="897">
        <v>0</v>
      </c>
      <c r="C12" s="897">
        <v>555.76615000000004</v>
      </c>
      <c r="D12" s="897">
        <v>0</v>
      </c>
      <c r="E12" s="897">
        <v>28.155619999999999</v>
      </c>
      <c r="F12" s="898">
        <v>583.92177000000004</v>
      </c>
      <c r="G12" s="903">
        <v>2.6048356441286558E-2</v>
      </c>
      <c r="H12" s="898">
        <v>1736.3636900000056</v>
      </c>
      <c r="I12" s="898">
        <v>59021.704349632353</v>
      </c>
    </row>
    <row r="13" spans="1:10" s="261" customFormat="1">
      <c r="A13" s="896" t="s">
        <v>37</v>
      </c>
      <c r="B13" s="897">
        <v>0</v>
      </c>
      <c r="C13" s="897">
        <v>637.8913</v>
      </c>
      <c r="D13" s="897">
        <v>0</v>
      </c>
      <c r="E13" s="897">
        <v>131.59380999999999</v>
      </c>
      <c r="F13" s="898">
        <v>769.48510999999996</v>
      </c>
      <c r="G13" s="903">
        <v>-0.1596815394591371</v>
      </c>
      <c r="H13" s="898">
        <v>2497.7186399999919</v>
      </c>
      <c r="I13" s="898">
        <v>77978.998359954887</v>
      </c>
    </row>
    <row r="14" spans="1:10" s="261" customFormat="1">
      <c r="A14" s="899" t="s">
        <v>38</v>
      </c>
      <c r="B14" s="897">
        <v>0</v>
      </c>
      <c r="C14" s="897">
        <v>2022.82005</v>
      </c>
      <c r="D14" s="897">
        <v>0</v>
      </c>
      <c r="E14" s="897">
        <v>0.21678</v>
      </c>
      <c r="F14" s="898">
        <v>2023.03683</v>
      </c>
      <c r="G14" s="903">
        <v>0.19911454323360789</v>
      </c>
      <c r="H14" s="898">
        <v>6259.3691700000199</v>
      </c>
      <c r="I14" s="898">
        <v>310651.22131413699</v>
      </c>
    </row>
    <row r="15" spans="1:10" s="261" customFormat="1" ht="20.45" customHeight="1">
      <c r="A15" s="901" t="s">
        <v>1055</v>
      </c>
      <c r="B15" s="902">
        <v>0</v>
      </c>
      <c r="C15" s="902">
        <v>6818.8330000000014</v>
      </c>
      <c r="D15" s="902">
        <v>0</v>
      </c>
      <c r="E15" s="902">
        <v>938.2704</v>
      </c>
      <c r="F15" s="902">
        <v>7757.1033999999991</v>
      </c>
      <c r="G15" s="952">
        <v>2.3788348189025088E-2</v>
      </c>
      <c r="H15" s="902">
        <v>24277.516760000071</v>
      </c>
      <c r="I15" s="902">
        <v>1062805.2217885728</v>
      </c>
    </row>
    <row r="16" spans="1:10">
      <c r="A16" s="21" t="s">
        <v>933</v>
      </c>
      <c r="B16" s="17"/>
      <c r="C16" s="18"/>
      <c r="D16" s="18"/>
      <c r="E16" s="18"/>
      <c r="F16" s="18"/>
      <c r="G16" s="18"/>
    </row>
    <row r="17" spans="1:14" ht="10.15" customHeight="1">
      <c r="A17" s="930" t="s">
        <v>47</v>
      </c>
      <c r="B17" s="757"/>
      <c r="C17" s="757"/>
      <c r="D17" s="757"/>
      <c r="E17" s="757"/>
      <c r="F17" s="757"/>
      <c r="G17" s="29"/>
    </row>
    <row r="18" spans="1:14" ht="10.15" customHeight="1">
      <c r="A18" s="927" t="s">
        <v>936</v>
      </c>
      <c r="B18" s="928"/>
      <c r="C18" s="928"/>
      <c r="D18" s="928"/>
      <c r="E18" s="928"/>
      <c r="F18" s="928"/>
      <c r="G18" s="30"/>
    </row>
    <row r="19" spans="1:14" ht="10.15" customHeight="1">
      <c r="A19" s="926" t="s">
        <v>48</v>
      </c>
      <c r="B19" s="925"/>
      <c r="C19" s="925"/>
      <c r="D19" s="925"/>
      <c r="E19" s="925"/>
      <c r="F19" s="925"/>
      <c r="G19" s="31"/>
    </row>
    <row r="20" spans="1:14" ht="10.15" customHeight="1">
      <c r="A20" s="927" t="s">
        <v>49</v>
      </c>
      <c r="B20" s="929"/>
      <c r="C20" s="929"/>
      <c r="D20" s="929"/>
      <c r="E20" s="929"/>
      <c r="F20" s="929"/>
      <c r="G20" s="30"/>
    </row>
    <row r="21" spans="1:14" ht="12.75" customHeight="1"/>
    <row r="22" spans="1:14" ht="12.75" customHeight="1">
      <c r="A22" s="150" t="s">
        <v>654</v>
      </c>
      <c r="L22" s="137" t="str">
        <f>Naslovnica!A20</f>
        <v>Ožujak 2023.</v>
      </c>
    </row>
    <row r="23" spans="1:14" ht="12.75" customHeight="1">
      <c r="A23" s="553" t="s">
        <v>927</v>
      </c>
      <c r="L23" s="529" t="str">
        <f>Naslovnica!A24</f>
        <v>March 2023</v>
      </c>
    </row>
    <row r="24" spans="1:14" ht="12.75" customHeight="1"/>
    <row r="25" spans="1:14" ht="12.75" customHeight="1">
      <c r="L25" s="13" t="s">
        <v>1528</v>
      </c>
    </row>
    <row r="26" spans="1:14" s="261" customFormat="1" ht="14.45" customHeight="1">
      <c r="A26" s="1162" t="s">
        <v>1120</v>
      </c>
      <c r="B26" s="1165" t="s">
        <v>1159</v>
      </c>
      <c r="C26" s="1165"/>
      <c r="D26" s="1165"/>
      <c r="E26" s="1165"/>
      <c r="F26" s="1163" t="s">
        <v>1103</v>
      </c>
      <c r="G26" s="1163"/>
      <c r="H26" s="1163"/>
      <c r="I26" s="1164" t="s">
        <v>1102</v>
      </c>
      <c r="J26" s="1161" t="s">
        <v>1097</v>
      </c>
      <c r="K26" s="1162" t="s">
        <v>1099</v>
      </c>
      <c r="L26" s="1162" t="s">
        <v>1101</v>
      </c>
    </row>
    <row r="27" spans="1:14" s="261" customFormat="1" ht="96">
      <c r="A27" s="1162"/>
      <c r="B27" s="900" t="s">
        <v>1105</v>
      </c>
      <c r="C27" s="900" t="s">
        <v>1106</v>
      </c>
      <c r="D27" s="900" t="s">
        <v>1107</v>
      </c>
      <c r="E27" s="900" t="s">
        <v>1108</v>
      </c>
      <c r="F27" s="900" t="s">
        <v>1104</v>
      </c>
      <c r="G27" s="900" t="s">
        <v>1109</v>
      </c>
      <c r="H27" s="900" t="s">
        <v>1056</v>
      </c>
      <c r="I27" s="1164"/>
      <c r="J27" s="1161"/>
      <c r="K27" s="1162"/>
      <c r="L27" s="1162"/>
      <c r="M27"/>
      <c r="N27"/>
    </row>
    <row r="28" spans="1:14" s="261" customFormat="1">
      <c r="A28" s="893" t="s">
        <v>1053</v>
      </c>
      <c r="B28" s="904">
        <v>71.421820000000011</v>
      </c>
      <c r="C28" s="904">
        <v>0</v>
      </c>
      <c r="D28" s="904">
        <v>459.66480000000001</v>
      </c>
      <c r="E28" s="904">
        <v>544.31717000000003</v>
      </c>
      <c r="F28" s="904">
        <v>69.501000000000005</v>
      </c>
      <c r="G28" s="904">
        <v>69.514960000000002</v>
      </c>
      <c r="H28" s="904">
        <v>1.1611099999999999</v>
      </c>
      <c r="I28" s="905">
        <v>1215.58086</v>
      </c>
      <c r="J28" s="906">
        <v>-0.11756853753309571</v>
      </c>
      <c r="K28" s="905">
        <v>3702.1815399999905</v>
      </c>
      <c r="L28" s="905">
        <v>80020.191521901565</v>
      </c>
      <c r="M28"/>
      <c r="N28"/>
    </row>
    <row r="29" spans="1:14" s="261" customFormat="1">
      <c r="A29" s="893" t="s">
        <v>1054</v>
      </c>
      <c r="B29" s="904">
        <v>316.76747999999998</v>
      </c>
      <c r="C29" s="904">
        <v>0</v>
      </c>
      <c r="D29" s="904">
        <v>0</v>
      </c>
      <c r="E29" s="904">
        <v>21.50299</v>
      </c>
      <c r="F29" s="904">
        <v>41.352800000000002</v>
      </c>
      <c r="G29" s="904">
        <v>512.27139999999997</v>
      </c>
      <c r="H29" s="904">
        <v>2.2117100000000001</v>
      </c>
      <c r="I29" s="905">
        <v>894.10637999999994</v>
      </c>
      <c r="J29" s="906">
        <v>-0.26371445968428164</v>
      </c>
      <c r="K29" s="905">
        <v>3280.2837100000033</v>
      </c>
      <c r="L29" s="905">
        <v>85526.067448801521</v>
      </c>
      <c r="M29"/>
      <c r="N29"/>
    </row>
    <row r="30" spans="1:14" s="261" customFormat="1">
      <c r="A30" s="893" t="s">
        <v>218</v>
      </c>
      <c r="B30" s="904">
        <v>0</v>
      </c>
      <c r="C30" s="904">
        <v>0</v>
      </c>
      <c r="D30" s="904">
        <v>2.5596700000000001</v>
      </c>
      <c r="E30" s="904">
        <v>8.553090000000001</v>
      </c>
      <c r="F30" s="904">
        <v>0</v>
      </c>
      <c r="G30" s="904">
        <v>0.34075</v>
      </c>
      <c r="H30" s="904">
        <v>0</v>
      </c>
      <c r="I30" s="905">
        <v>11.453510000000001</v>
      </c>
      <c r="J30" s="906">
        <v>-8.4216653513811135E-2</v>
      </c>
      <c r="K30" s="905">
        <v>62.449579999999969</v>
      </c>
      <c r="L30" s="905">
        <v>515.69309715442296</v>
      </c>
      <c r="M30"/>
      <c r="N30"/>
    </row>
    <row r="31" spans="1:14" s="261" customFormat="1">
      <c r="A31" s="893" t="s">
        <v>219</v>
      </c>
      <c r="B31" s="904">
        <v>0</v>
      </c>
      <c r="C31" s="904">
        <v>0</v>
      </c>
      <c r="D31" s="904">
        <v>10.681929999999999</v>
      </c>
      <c r="E31" s="904">
        <v>3.43147</v>
      </c>
      <c r="F31" s="904">
        <v>0.91813</v>
      </c>
      <c r="G31" s="904">
        <v>0.66422999999999999</v>
      </c>
      <c r="H31" s="904">
        <v>0</v>
      </c>
      <c r="I31" s="905">
        <v>15.695759999999998</v>
      </c>
      <c r="J31" s="906">
        <v>0.38390811894597054</v>
      </c>
      <c r="K31" s="905">
        <v>39.711170000000038</v>
      </c>
      <c r="L31" s="905">
        <v>3201.6111009841402</v>
      </c>
      <c r="M31"/>
      <c r="N31"/>
    </row>
    <row r="32" spans="1:14" s="261" customFormat="1">
      <c r="A32" s="893" t="s">
        <v>46</v>
      </c>
      <c r="B32" s="904">
        <v>22.906500000000001</v>
      </c>
      <c r="C32" s="904">
        <v>0</v>
      </c>
      <c r="D32" s="904">
        <v>87.293440000000004</v>
      </c>
      <c r="E32" s="904">
        <v>109.67128</v>
      </c>
      <c r="F32" s="904">
        <v>20.514610000000001</v>
      </c>
      <c r="G32" s="904">
        <v>5.1010900000000001</v>
      </c>
      <c r="H32" s="904">
        <v>0.10676000000000001</v>
      </c>
      <c r="I32" s="905">
        <v>245.59368000000001</v>
      </c>
      <c r="J32" s="906">
        <v>-0.12018745648066853</v>
      </c>
      <c r="K32" s="905">
        <v>749.16794999999911</v>
      </c>
      <c r="L32" s="905">
        <v>18938.080790317195</v>
      </c>
      <c r="M32"/>
      <c r="N32"/>
    </row>
    <row r="33" spans="1:14" s="261" customFormat="1">
      <c r="A33" s="893" t="s">
        <v>36</v>
      </c>
      <c r="B33" s="904">
        <v>37.307120000000005</v>
      </c>
      <c r="C33" s="904">
        <v>0</v>
      </c>
      <c r="D33" s="904">
        <v>0</v>
      </c>
      <c r="E33" s="904">
        <v>50.12012</v>
      </c>
      <c r="F33" s="904">
        <v>13.4091</v>
      </c>
      <c r="G33" s="904">
        <v>66.565429999999992</v>
      </c>
      <c r="H33" s="904">
        <v>1.36649</v>
      </c>
      <c r="I33" s="905">
        <v>168.76826</v>
      </c>
      <c r="J33" s="906">
        <v>-0.26753829220996783</v>
      </c>
      <c r="K33" s="905">
        <v>606.27847000000111</v>
      </c>
      <c r="L33" s="905">
        <v>15331.233642871461</v>
      </c>
      <c r="M33"/>
      <c r="N33"/>
    </row>
    <row r="34" spans="1:14" s="261" customFormat="1">
      <c r="A34" s="893" t="s">
        <v>37</v>
      </c>
      <c r="B34" s="904">
        <v>0</v>
      </c>
      <c r="C34" s="904">
        <v>0</v>
      </c>
      <c r="D34" s="904">
        <v>116.99323</v>
      </c>
      <c r="E34" s="904">
        <v>129.92198999999999</v>
      </c>
      <c r="F34" s="904">
        <v>20.858499999999999</v>
      </c>
      <c r="G34" s="904">
        <v>22.4953</v>
      </c>
      <c r="H34" s="904">
        <v>0</v>
      </c>
      <c r="I34" s="905">
        <v>290.26901999999995</v>
      </c>
      <c r="J34" s="906">
        <v>-0.14260715120686562</v>
      </c>
      <c r="K34" s="905">
        <v>869.84902999999758</v>
      </c>
      <c r="L34" s="905">
        <v>24141.736613781279</v>
      </c>
      <c r="M34"/>
      <c r="N34"/>
    </row>
    <row r="35" spans="1:14" s="261" customFormat="1">
      <c r="A35" s="373" t="s">
        <v>38</v>
      </c>
      <c r="B35" s="904">
        <v>428.12016999999997</v>
      </c>
      <c r="C35" s="904">
        <v>0</v>
      </c>
      <c r="D35" s="904">
        <v>269.65823999999998</v>
      </c>
      <c r="E35" s="904">
        <v>417.60663</v>
      </c>
      <c r="F35" s="904">
        <v>116.33002999999999</v>
      </c>
      <c r="G35" s="904">
        <v>4.1183300000000003</v>
      </c>
      <c r="H35" s="904">
        <v>0.59345999999999999</v>
      </c>
      <c r="I35" s="905">
        <v>1236.42686</v>
      </c>
      <c r="J35" s="906">
        <v>-9.1440713870474255E-2</v>
      </c>
      <c r="K35" s="905">
        <v>3672.7850199999957</v>
      </c>
      <c r="L35" s="905">
        <v>103559.74405643239</v>
      </c>
      <c r="M35"/>
      <c r="N35"/>
    </row>
    <row r="36" spans="1:14" s="261" customFormat="1" ht="19.899999999999999" customHeight="1">
      <c r="A36" s="901" t="s">
        <v>1055</v>
      </c>
      <c r="B36" s="902">
        <v>876.52308999999991</v>
      </c>
      <c r="C36" s="902">
        <v>0</v>
      </c>
      <c r="D36" s="902">
        <v>946.85131000000001</v>
      </c>
      <c r="E36" s="902">
        <v>1285.12474</v>
      </c>
      <c r="F36" s="902">
        <v>282.88416999999998</v>
      </c>
      <c r="G36" s="902">
        <v>681.07148999999993</v>
      </c>
      <c r="H36" s="902">
        <v>5.4395300000000004</v>
      </c>
      <c r="I36" s="902">
        <v>4077.8943299999996</v>
      </c>
      <c r="J36" s="952">
        <v>-0.15478815198503337</v>
      </c>
      <c r="K36" s="902">
        <v>12982.706469999988</v>
      </c>
      <c r="L36" s="902">
        <v>331234.35827224399</v>
      </c>
      <c r="M36"/>
      <c r="N36"/>
    </row>
    <row r="37" spans="1:14" ht="12.75" customHeight="1">
      <c r="A37" s="21" t="s">
        <v>933</v>
      </c>
      <c r="G37" s="132"/>
      <c r="H37" s="132"/>
    </row>
    <row r="38" spans="1:14" ht="12.75" customHeight="1">
      <c r="A38" s="16" t="s">
        <v>916</v>
      </c>
    </row>
    <row r="39" spans="1:14" ht="12.75" customHeight="1">
      <c r="A39" s="820" t="s">
        <v>935</v>
      </c>
      <c r="G39" s="76"/>
    </row>
    <row r="40" spans="1:14" ht="12.75" customHeight="1"/>
    <row r="41" spans="1:14" ht="12.75" customHeight="1">
      <c r="A41" s="612"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807</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04004A-CBAC-4773-B6BD-23A435742FFE}">
  <ds:schemaRefs>
    <ds:schemaRef ds:uri="http://purl.org/dc/elements/1.1/"/>
    <ds:schemaRef ds:uri="ca302e39-a258-4920-a5cd-d26b5a5d4831"/>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34CEE4B5-E2A7-45DE-B3AE-68A46DA4C2B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2023-05-22T11:38:32Z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