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showInkAnnotation="0" defaultThemeVersion="124226"/>
  <xr:revisionPtr revIDLastSave="0" documentId="13_ncr:1_{1A830462-6C94-4A16-A194-0FBC775E2066}"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'[6]neto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1.24'!$A$1:$AS$37</definedName>
    <definedName name="_xlnm.Print_Area" localSheetId="15">'16 Tablice 2.1 - 2.4'!$A$1:$H$53</definedName>
    <definedName name="_xlnm.Print_Area" localSheetId="16">'17 Tablice 2.5, 2.6'!$A$1:$E$62</definedName>
    <definedName name="_xlnm.Print_Area" localSheetId="17">'18 Tablice 2.7 - 2.9'!$A$1:$E$58</definedName>
    <definedName name="_xlnm.Print_Area" localSheetId="18">'19 Tablica 3.1'!$A$1:$Q$51</definedName>
    <definedName name="_xlnm.Print_Area" localSheetId="1">'2 Sadržaj'!$A$1:$A$180</definedName>
    <definedName name="_xlnm.Print_Area" localSheetId="19">'20 Tablica 3.2'!$A$1:$F$40</definedName>
    <definedName name="_xlnm.Print_Area" localSheetId="20">'21 Tablica 4.1'!$A$1:$G$64</definedName>
    <definedName name="_xlnm.Print_Area" localSheetId="21">'22 Tablice 4.2 - 4.8'!$A$1:$K$84</definedName>
    <definedName name="_xlnm.Print_Area" localSheetId="22">'23 Tablice 5.1 - 5.4'!$A$1:$J$75</definedName>
    <definedName name="_xlnm.Print_Area" localSheetId="23">'24 Tablica 6.1'!$A$1:$L$157</definedName>
    <definedName name="_xlnm.Print_Area" localSheetId="24">'25 Tablice 6.2, 6.3'!$A$1:$M$56</definedName>
    <definedName name="_xlnm.Print_Area" localSheetId="25">'26 Tablice 6.4 - 6.8'!$A$1:$G$91</definedName>
    <definedName name="_xlnm.Print_Area" localSheetId="26">'27 Tablice 6.9 - 6.12 '!$A$1:$G$55</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'[7]Unos podataka'!$A$1:$EP$102</definedName>
    <definedName name="Unos_NOVI">[8]Unos_podataka_NOVI!$B$1:$EA$173</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41" i="46" l="1"/>
  <c r="C54" i="82" l="1"/>
  <c r="C57" i="82" s="1"/>
  <c r="C55" i="82"/>
  <c r="C56" i="82"/>
  <c r="H34" i="45" l="1"/>
  <c r="J23" i="31" l="1"/>
  <c r="B27" i="31" s="1"/>
  <c r="J22" i="31"/>
  <c r="B26" i="31" s="1"/>
  <c r="G2" i="92" l="1"/>
  <c r="B7" i="92" s="1"/>
  <c r="G1" i="92"/>
  <c r="B6" i="92" s="1"/>
  <c r="G2" i="34"/>
  <c r="B6" i="34" s="1"/>
  <c r="G1" i="34"/>
  <c r="G49" i="67" l="1"/>
  <c r="J36" i="92" l="1"/>
  <c r="B40" i="92" s="1"/>
  <c r="J35" i="92"/>
  <c r="B39" i="92" s="1"/>
  <c r="B5" i="34"/>
  <c r="I16" i="45" l="1"/>
  <c r="C81" i="45" l="1"/>
  <c r="C56" i="45"/>
  <c r="C16" i="45"/>
  <c r="S25" i="37" l="1"/>
  <c r="S26" i="37"/>
  <c r="F71" i="65" l="1"/>
  <c r="C65" i="82" l="1"/>
  <c r="C66" i="82"/>
  <c r="C67" i="82"/>
  <c r="C68" i="82" l="1"/>
  <c r="F22" i="68" l="1"/>
  <c r="F47" i="65" l="1"/>
  <c r="O62" i="92" l="1"/>
  <c r="I2" i="91" l="1"/>
  <c r="L35" i="91" s="1"/>
  <c r="I1" i="91"/>
  <c r="L34" i="91" s="1"/>
  <c r="F12" i="68" l="1"/>
  <c r="B81" i="45" l="1"/>
  <c r="C49" i="67" l="1"/>
  <c r="D49" i="67"/>
  <c r="E49" i="67"/>
  <c r="F49" i="67"/>
  <c r="B49" i="67"/>
  <c r="H16" i="45" l="1"/>
  <c r="B34" i="45"/>
  <c r="B16" i="45"/>
  <c r="S31" i="3" l="1"/>
  <c r="S32"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G42" i="67" l="1"/>
  <c r="G41" i="67"/>
  <c r="F72" i="45" l="1"/>
  <c r="E72" i="45"/>
  <c r="F82" i="65" l="1"/>
  <c r="F15" i="65" l="1"/>
  <c r="G38" i="68" l="1"/>
  <c r="G37" i="68"/>
  <c r="M2" i="67" l="1"/>
  <c r="M1" i="67"/>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<sst xmlns="http://schemas.openxmlformats.org/spreadsheetml/2006/main" count="3647" uniqueCount="1663">
  <si>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</si>
  <si>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</si>
  <si>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</si>
  <si>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</si>
  <si>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</si>
  <si>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</si>
  <si>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</si>
  <si>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</si>
  <si>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</si>
  <si>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</si>
  <si>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</si>
  <si>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</si>
  <si>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</si>
  <si>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</si>
  <si>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</si>
  <si>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</si>
  <si>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</si>
  <si>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</si>
  <si>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</si>
  <si>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</si>
  <si>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</si>
  <si>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</si>
  <si>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</si>
  <si>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</si>
  <si>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</si>
  <si>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</si>
  <si>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</si>
  <si>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</si>
  <si>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</si>
  <si>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</si>
  <si>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</si>
  <si>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</si>
  <si>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</si>
  <si>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</si>
  <si>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</si>
  <si>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</si>
  <si>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</si>
  <si>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</si>
  <si>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</si>
  <si>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</si>
  <si>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</si>
  <si>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</si>
  <si>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</si>
  <si>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</si>
  <si>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</si>
  <si>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</si>
  <si>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</si>
  <si>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</si>
  <si>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</si>
  <si>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</si>
  <si>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</si>
  <si>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</si>
  <si>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</si>
  <si>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</si>
  <si>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</si>
  <si>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</si>
  <si>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</si>
  <si>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</si>
  <si>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</si>
  <si>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</si>
  <si>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</si>
  <si>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</si>
  <si>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</si>
  <si>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</si>
  <si>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</si>
  <si>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</si>
  <si>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</si>
  <si>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</si>
  <si>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</si>
  <si>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</si>
  <si>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</si>
  <si>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</si>
  <si>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</si>
  <si>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</si>
  <si>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</si>
  <si>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</si>
  <si>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</si>
  <si>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</si>
  <si>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</si>
  <si>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</si>
  <si>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</si>
  <si>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</si>
  <si>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</si>
  <si>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</si>
  <si>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</si>
  <si>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</si>
  <si>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</si>
  <si>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</si>
  <si>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</si>
  <si>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</si>
  <si>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</si>
  <si>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</si>
  <si>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</si>
  <si>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</si>
  <si>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</si>
  <si>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</si>
  <si>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</si>
  <si>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</si>
  <si>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</si>
  <si>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</si>
  <si>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</si>
  <si>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</si>
  <si>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</si>
  <si>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</si>
  <si>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</si>
  <si>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</si>
  <si>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</si>
  <si>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</si>
  <si>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</si>
  <si>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</si>
  <si>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</si>
  <si>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</si>
  <si>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</si>
  <si>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</si>
  <si>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</si>
  <si>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</si>
  <si>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</si>
  <si>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</si>
  <si>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</si>
  <si>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</si>
  <si>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</si>
  <si>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</si>
  <si>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</si>
  <si>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</si>
  <si>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</si>
  <si>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</si>
  <si>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</si>
  <si>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</si>
  <si>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</si>
  <si>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</si>
  <si>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</si>
  <si>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</si>
  <si>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</si>
  <si>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</si>
  <si>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</si>
  <si>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</si>
  <si>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</si>
  <si>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</si>
  <si>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</si>
  <si>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</si>
  <si>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</si>
  <si>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</si>
  <si>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</si>
  <si>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</si>
  <si>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</si>
  <si>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</si>
  <si>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SLAVONSKI ZAIF d.d.</t>
  </si>
  <si>
    <t>KAPITALNI FOND  d.d. ZAIF</t>
  </si>
  <si>
    <t>HRALTIUAP204</t>
  </si>
  <si>
    <t>HRALTIUAP105</t>
  </si>
  <si>
    <t>HRERSIUEXCL4</t>
  </si>
  <si>
    <t>HRICAMUCAP15</t>
  </si>
  <si>
    <t>HRLOINUVAL26</t>
  </si>
  <si>
    <t>HRICAMUOMIF8</t>
  </si>
  <si>
    <t>HRLOINUPRIM0</t>
  </si>
  <si>
    <t>HRALPEUAFGS1</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</si>
  <si>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</si>
  <si>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</si>
  <si>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</si>
  <si>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</si>
  <si>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</si>
  <si>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</si>
  <si>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</si>
  <si>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</si>
  <si>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</si>
  <si>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</si>
  <si>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</si>
  <si>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</si>
  <si>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</si>
  <si>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</si>
  <si>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</si>
  <si>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</si>
  <si>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</si>
  <si>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</si>
  <si>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</si>
  <si>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</si>
  <si>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</si>
  <si>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</si>
  <si>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</si>
  <si>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</si>
  <si>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</si>
  <si>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</si>
  <si>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</si>
  <si>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</si>
  <si>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</si>
  <si>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</si>
  <si>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</si>
  <si>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</si>
  <si>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</si>
  <si>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</si>
  <si>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</si>
  <si>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</si>
  <si>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</si>
  <si>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</si>
  <si>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</si>
  <si>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</si>
  <si>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</si>
  <si>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</si>
  <si>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</si>
  <si>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</si>
  <si>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</si>
  <si>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</si>
  <si>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</si>
  <si>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</si>
  <si>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</si>
  <si>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</si>
  <si>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</si>
  <si>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</si>
  <si>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</si>
  <si>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</si>
  <si>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</si>
  <si>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</si>
  <si>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</si>
  <si>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</si>
  <si>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</si>
  <si>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</si>
  <si>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</si>
  <si>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</si>
  <si>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</si>
  <si>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</si>
  <si>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</si>
  <si>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</si>
  <si>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</si>
  <si>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</si>
  <si>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</si>
  <si>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</si>
  <si>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</si>
  <si>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</si>
  <si>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</si>
  <si>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</si>
  <si>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</si>
  <si>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</si>
  <si>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</si>
  <si>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</si>
  <si>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</si>
  <si>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</si>
  <si>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</si>
  <si>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</si>
  <si>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</si>
  <si>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</si>
  <si>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</si>
  <si>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</si>
  <si>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</si>
  <si>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</si>
  <si>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</si>
  <si>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</si>
  <si>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</si>
  <si>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</si>
  <si>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</si>
  <si>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</si>
  <si>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</si>
  <si>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</si>
  <si>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</si>
  <si>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</si>
  <si>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</si>
  <si>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</si>
  <si>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</si>
  <si>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</si>
  <si>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</si>
  <si>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</si>
  <si>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</si>
  <si>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</si>
  <si>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</si>
  <si>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</si>
  <si>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</si>
  <si>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</si>
  <si>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</si>
  <si>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</si>
  <si>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</si>
  <si>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</si>
  <si>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</si>
  <si>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</si>
  <si>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</si>
  <si>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</si>
  <si>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</si>
  <si>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</si>
  <si>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</si>
  <si>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</si>
  <si>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</si>
  <si>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</si>
  <si>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</si>
  <si>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</si>
  <si>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</si>
  <si>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</si>
  <si>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</si>
  <si>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</si>
  <si>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</si>
  <si>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</si>
  <si>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</si>
  <si>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</si>
  <si>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</si>
  <si>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</si>
  <si>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</si>
  <si>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</si>
  <si>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</si>
  <si>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</si>
  <si>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</si>
  <si>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</si>
  <si>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</si>
  <si>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</si>
  <si>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</si>
  <si>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</si>
  <si>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</si>
  <si>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</si>
  <si>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</si>
  <si>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</si>
  <si>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</si>
  <si>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</si>
  <si>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</si>
  <si>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</si>
  <si>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</si>
  <si>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</si>
  <si>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</si>
  <si>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</si>
  <si>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</si>
  <si>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</si>
  <si>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</si>
  <si>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</si>
  <si>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</si>
  <si>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</si>
  <si>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</si>
  <si>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</si>
  <si>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</si>
  <si>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</si>
  <si>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</si>
  <si>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</si>
  <si>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</si>
  <si>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</si>
  <si>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</si>
  <si>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</si>
  <si>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</si>
  <si>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</si>
  <si>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</si>
  <si>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</si>
  <si>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</si>
  <si>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</si>
  <si>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</si>
  <si>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</si>
  <si>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</si>
  <si>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</si>
  <si>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</si>
  <si>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</si>
  <si>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</si>
  <si>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</si>
  <si>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</si>
  <si>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</si>
  <si>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</si>
  <si>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</si>
  <si>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</si>
  <si>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</si>
  <si>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</si>
  <si>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</si>
  <si>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</si>
  <si>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</si>
  <si>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</si>
  <si>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</si>
  <si>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</si>
  <si>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</si>
  <si>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</si>
  <si>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</si>
  <si>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</si>
  <si>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</si>
  <si>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</si>
  <si>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</si>
  <si>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</si>
  <si>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</si>
  <si>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</si>
  <si>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</si>
  <si>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</si>
  <si>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</si>
  <si>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</si>
  <si>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</si>
  <si>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</si>
  <si>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</si>
  <si>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</si>
  <si>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</si>
  <si>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</si>
  <si>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</si>
  <si>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</si>
  <si>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</si>
  <si>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</si>
  <si>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</si>
  <si>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</si>
  <si>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</si>
  <si>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</si>
  <si>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</si>
  <si>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</si>
  <si>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</si>
  <si>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</si>
  <si>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</si>
  <si>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</si>
  <si>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</si>
  <si>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</si>
  <si>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</si>
  <si>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</si>
  <si>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</si>
  <si>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</si>
  <si>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</si>
  <si>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</si>
  <si>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</si>
  <si>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</si>
  <si>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</si>
  <si>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</si>
  <si>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</si>
  <si>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</si>
  <si>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</si>
  <si>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</si>
  <si>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</si>
  <si>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</si>
  <si>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</si>
  <si>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</si>
  <si>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</si>
  <si>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</si>
  <si>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</si>
  <si>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</si>
  <si>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</si>
  <si>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</si>
  <si>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</si>
  <si>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</si>
  <si>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</si>
  <si>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</si>
  <si>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</si>
  <si>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</si>
  <si>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</si>
  <si>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</si>
  <si>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</si>
  <si>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</si>
  <si>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</si>
  <si>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</si>
  <si>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</si>
  <si>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</si>
  <si>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</si>
  <si>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</si>
  <si>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</si>
  <si>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</si>
  <si>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</si>
  <si>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</si>
  <si>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</si>
  <si>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</si>
  <si>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</si>
  <si>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</si>
  <si>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</si>
  <si>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</si>
  <si>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</si>
  <si>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</si>
  <si>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</si>
  <si>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</si>
  <si>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</si>
  <si>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</si>
  <si>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</si>
  <si>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</si>
  <si>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</si>
  <si>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</si>
  <si>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</si>
  <si>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</si>
  <si>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</si>
  <si>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</si>
  <si>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</si>
  <si>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</si>
  <si>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</si>
  <si>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</si>
  <si>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</si>
  <si>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</si>
  <si>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</si>
  <si>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</si>
  <si>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</si>
  <si>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</si>
  <si>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</si>
  <si>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</si>
  <si>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</si>
  <si>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</si>
  <si>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</si>
  <si>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</si>
  <si>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</si>
  <si>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</si>
  <si>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</si>
  <si>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</si>
  <si>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</si>
  <si>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</si>
  <si>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</si>
  <si>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</si>
  <si>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</si>
  <si>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</si>
  <si>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</si>
  <si>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</si>
  <si>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</si>
  <si>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</si>
  <si>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</si>
  <si>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</si>
  <si>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</si>
  <si>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</si>
  <si>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</si>
  <si>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</si>
  <si>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</si>
  <si>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</si>
  <si>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</si>
  <si>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</si>
  <si>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</si>
  <si>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</si>
  <si>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</si>
  <si>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</si>
  <si>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</si>
  <si>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</si>
  <si>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</si>
  <si>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</si>
  <si>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</si>
  <si>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</si>
  <si>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</si>
  <si>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</si>
  <si>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</si>
  <si>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</si>
  <si>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</si>
  <si>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</si>
  <si>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</si>
  <si>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</si>
  <si>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</si>
  <si>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</si>
  <si>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</si>
  <si>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</si>
  <si>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</si>
  <si>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</si>
  <si>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</si>
  <si>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</si>
  <si>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</si>
  <si>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</si>
  <si>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</si>
  <si>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</si>
  <si>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</si>
  <si>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</si>
  <si>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</si>
  <si>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</si>
  <si>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</si>
  <si>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</si>
  <si>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</si>
  <si>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</si>
  <si>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</si>
  <si>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</si>
  <si>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</si>
  <si>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</si>
  <si>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</si>
  <si>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</si>
  <si>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</si>
  <si>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</si>
  <si>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</si>
  <si>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</si>
  <si>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</si>
  <si>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</si>
  <si>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</si>
  <si>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</si>
  <si>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</si>
  <si>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</si>
  <si>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</si>
  <si>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</si>
  <si>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</si>
  <si>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</si>
  <si>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</si>
  <si>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</si>
  <si>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</si>
  <si>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</si>
  <si>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</si>
  <si>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</si>
  <si>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</si>
  <si>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</si>
  <si>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</si>
  <si>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</si>
  <si>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</si>
  <si>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</si>
  <si>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</si>
  <si>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</si>
  <si>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</si>
  <si>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</si>
  <si>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</si>
  <si>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</si>
  <si>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</si>
  <si>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</si>
  <si>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</si>
  <si>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</si>
  <si>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</si>
  <si>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</si>
  <si>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</si>
  <si>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</si>
  <si>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</si>
  <si>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</si>
  <si>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</si>
  <si>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</si>
  <si>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</si>
  <si>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</si>
  <si>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</si>
  <si>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</si>
  <si>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</si>
  <si>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</si>
  <si>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</si>
  <si>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</si>
  <si>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</si>
  <si>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</si>
  <si>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</si>
  <si>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</si>
  <si>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</si>
  <si>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</si>
  <si>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</si>
  <si>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</si>
  <si>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</si>
  <si>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</si>
  <si>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</si>
  <si>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</si>
  <si>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</si>
  <si>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</si>
  <si>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</si>
  <si>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</si>
  <si>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</si>
  <si>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</si>
  <si>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</si>
  <si>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</si>
  <si>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</si>
  <si>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</si>
  <si>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</si>
  <si>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</si>
  <si>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</si>
  <si>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</si>
  <si>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</si>
  <si>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</si>
  <si>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</si>
  <si>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</si>
  <si>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</si>
  <si>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</si>
  <si>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</si>
  <si>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</si>
  <si>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</si>
  <si>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</si>
  <si>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</si>
  <si>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</si>
  <si>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</si>
  <si>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</si>
  <si>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</si>
  <si>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</si>
  <si>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</si>
  <si>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</si>
  <si>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</si>
  <si>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</si>
  <si>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</si>
  <si>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</si>
  <si>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</si>
  <si>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</si>
  <si>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</si>
  <si>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</si>
  <si>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</si>
  <si>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</si>
  <si>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</si>
  <si>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</si>
  <si>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</si>
  <si>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</si>
  <si>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</si>
  <si>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</si>
  <si>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</si>
  <si>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</si>
  <si>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</si>
  <si>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</si>
  <si>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</si>
  <si>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</si>
  <si>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</si>
  <si>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</si>
  <si>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</si>
  <si>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</si>
  <si>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</si>
  <si>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</si>
  <si>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</si>
  <si>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</si>
  <si>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</si>
  <si>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</si>
  <si>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</si>
  <si>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</si>
  <si>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</si>
  <si>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</si>
  <si>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</si>
  <si>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</si>
  <si>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</si>
  <si>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</si>
  <si>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</si>
  <si>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</si>
  <si>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</si>
  <si>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</si>
  <si>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</si>
  <si>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</si>
  <si>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</si>
  <si>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</si>
  <si>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</si>
  <si>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</si>
  <si>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</si>
  <si>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</si>
  <si>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</si>
  <si>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</si>
  <si>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</si>
  <si>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</si>
  <si>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</si>
  <si>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</si>
  <si>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</si>
  <si>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</si>
  <si>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</si>
  <si>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</si>
  <si>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</si>
  <si>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</si>
  <si>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</si>
  <si>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</si>
  <si>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</si>
  <si>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</si>
  <si>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</si>
  <si>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</si>
  <si>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</si>
  <si>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</si>
  <si>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</si>
  <si>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</si>
  <si>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</si>
  <si>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</si>
  <si>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</si>
  <si>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</si>
  <si>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</si>
  <si>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</si>
  <si>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</si>
  <si>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</si>
  <si>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</si>
  <si>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</si>
  <si>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</si>
  <si>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</si>
  <si>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</si>
  <si>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</si>
  <si>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</si>
  <si>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</si>
  <si>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</si>
  <si>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</si>
  <si>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</si>
  <si>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</si>
  <si>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</si>
  <si>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</si>
  <si>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</si>
  <si>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</si>
  <si>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</si>
  <si>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</si>
  <si>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</si>
  <si>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</si>
  <si>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</si>
  <si>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</si>
  <si>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</si>
  <si>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</si>
  <si>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</si>
  <si>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</si>
  <si>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</si>
  <si>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</si>
  <si>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</si>
  <si>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</si>
  <si>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</si>
  <si>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</si>
  <si>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</si>
  <si>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</si>
  <si>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</si>
  <si>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</si>
  <si>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</si>
  <si>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</si>
  <si>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</si>
  <si>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</si>
  <si>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</si>
  <si>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</si>
  <si>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</si>
  <si>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</si>
  <si>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</si>
  <si>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</si>
  <si>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</si>
  <si>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</si>
  <si>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</si>
  <si>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</si>
  <si>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</si>
  <si>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</si>
  <si>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</si>
  <si>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</si>
  <si>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</si>
  <si>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</si>
  <si>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</si>
  <si>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</si>
  <si>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</si>
  <si>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</si>
  <si>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</si>
  <si>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</si>
  <si>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</si>
  <si>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</si>
  <si>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</si>
  <si>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</si>
  <si>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</si>
  <si>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</si>
  <si>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</si>
  <si>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</si>
  <si>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</si>
  <si>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</si>
  <si>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</si>
  <si>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</si>
  <si>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</si>
  <si>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</si>
  <si>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</si>
  <si>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</si>
  <si>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</si>
  <si>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</si>
  <si>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</si>
  <si>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</si>
  <si>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</si>
  <si>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</si>
  <si>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</si>
  <si>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</si>
  <si>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</si>
  <si>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</si>
  <si>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</si>
  <si>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</si>
  <si>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</si>
  <si>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</si>
  <si>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</si>
  <si>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</si>
  <si>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</si>
  <si>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</si>
  <si>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</si>
  <si>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</si>
  <si>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</si>
  <si>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</si>
  <si>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</si>
  <si>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</si>
  <si>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</si>
  <si>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</si>
  <si>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</si>
  <si>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</si>
  <si>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</si>
  <si>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</si>
  <si>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</si>
  <si>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</si>
  <si>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</si>
  <si>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</si>
  <si>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</si>
  <si>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</si>
  <si>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</si>
  <si>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</si>
  <si>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</si>
  <si>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</si>
  <si>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</si>
  <si>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</si>
  <si>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30.06.2019</t>
  </si>
  <si>
    <t>Prosperus FGS II</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</si>
  <si>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</si>
  <si>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</si>
  <si>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</si>
  <si>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</si>
  <si>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</si>
  <si>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</si>
  <si>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</si>
  <si>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</si>
  <si>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</si>
  <si>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</si>
  <si>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</si>
  <si>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</si>
  <si>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</si>
  <si>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</si>
  <si>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</si>
  <si>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</si>
  <si>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</si>
  <si>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</si>
  <si>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</si>
  <si>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</si>
  <si>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</si>
  <si>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</si>
  <si>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</si>
  <si>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</si>
  <si>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</si>
  <si>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</si>
  <si>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</si>
  <si>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</si>
  <si>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</si>
  <si>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</si>
  <si>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</si>
  <si>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</si>
  <si>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</si>
  <si>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</si>
  <si>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</si>
  <si>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</si>
  <si>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</si>
  <si>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</si>
  <si>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</si>
  <si>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</si>
  <si>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</si>
  <si>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</si>
  <si>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</si>
  <si>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</si>
  <si>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</si>
  <si>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</si>
  <si>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</si>
  <si>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</si>
  <si>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</si>
  <si>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</si>
  <si>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</si>
  <si>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</si>
  <si>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</si>
  <si>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</si>
  <si>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</si>
  <si>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</si>
  <si>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</si>
  <si>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</si>
  <si>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</si>
  <si>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</si>
  <si>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</si>
  <si>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</si>
  <si>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</si>
  <si>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</si>
  <si>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</si>
  <si>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</si>
  <si>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</si>
  <si>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</si>
  <si>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</si>
  <si>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</si>
  <si>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</si>
  <si>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</si>
  <si>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</si>
  <si>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</si>
  <si>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</si>
  <si>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</si>
  <si>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</si>
  <si>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</si>
  <si>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</si>
  <si>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</si>
  <si>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</si>
  <si>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</si>
  <si>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</si>
  <si>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</si>
  <si>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</si>
  <si>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</si>
  <si>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</si>
  <si>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</si>
  <si>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</si>
  <si>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</si>
  <si>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</si>
  <si>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</si>
  <si>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</si>
  <si>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</si>
  <si>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</si>
  <si>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</si>
  <si>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</si>
  <si>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</si>
  <si>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</si>
  <si>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</si>
  <si>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</si>
  <si>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</si>
  <si>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</si>
  <si>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</si>
  <si>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</si>
  <si>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</si>
  <si>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</si>
  <si>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</si>
  <si>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</si>
  <si>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</si>
  <si>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</si>
  <si>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</si>
  <si>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</si>
  <si>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</si>
  <si>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</si>
  <si>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</si>
  <si>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</si>
  <si>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</si>
  <si>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</si>
  <si>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</si>
  <si>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</si>
  <si>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</si>
  <si>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</si>
  <si>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</si>
  <si>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</si>
  <si>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</si>
  <si>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</si>
  <si>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</si>
  <si>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</si>
  <si>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</si>
  <si>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</si>
  <si>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</si>
  <si>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</si>
  <si>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</si>
  <si>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</si>
  <si>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</si>
  <si>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</si>
  <si>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</si>
  <si>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</si>
  <si>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</si>
  <si>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</si>
  <si>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</si>
  <si>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</si>
  <si>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</si>
  <si>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</si>
  <si>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</si>
  <si>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</si>
  <si>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</si>
  <si>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</si>
  <si>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</si>
  <si>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</si>
  <si>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</si>
  <si>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</si>
  <si>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</si>
  <si>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</si>
  <si>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</si>
  <si>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</si>
  <si>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</si>
  <si>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</si>
  <si>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</si>
  <si>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</si>
  <si>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</si>
  <si>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Generali Value</t>
  </si>
  <si>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</si>
  <si>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</si>
  <si>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</si>
  <si>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</si>
  <si>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</si>
  <si>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</si>
  <si>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</si>
  <si>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</si>
  <si>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</si>
  <si>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</si>
  <si>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</si>
  <si>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</si>
  <si>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</si>
  <si>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</si>
  <si>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</si>
  <si>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</si>
  <si>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</si>
  <si>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</si>
  <si>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</si>
  <si>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</si>
  <si>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</si>
  <si>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</si>
  <si>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</si>
  <si>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</si>
  <si>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</si>
  <si>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</si>
  <si>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</si>
  <si>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</si>
  <si>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</si>
  <si>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</si>
  <si>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</si>
  <si>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</si>
  <si>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</si>
  <si>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</si>
  <si>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</si>
  <si>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</si>
  <si>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</si>
  <si>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</si>
  <si>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</si>
  <si>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</si>
  <si>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</si>
  <si>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</si>
  <si>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</si>
  <si>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</si>
  <si>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</si>
  <si>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</si>
  <si>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</si>
  <si>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</si>
  <si>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</si>
  <si>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</si>
  <si>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</si>
  <si>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</si>
  <si>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</si>
  <si>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</si>
  <si>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</si>
  <si>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</si>
  <si>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</si>
  <si>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</si>
  <si>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</si>
  <si>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</si>
  <si>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</si>
  <si>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</si>
  <si>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</si>
  <si>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</si>
  <si>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</si>
  <si>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</si>
  <si>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</si>
  <si>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</si>
  <si>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</si>
  <si>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</si>
  <si>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</si>
  <si>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</si>
  <si>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</si>
  <si>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</si>
  <si>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</si>
  <si>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</si>
  <si>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</si>
  <si>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</si>
  <si>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</si>
  <si>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</si>
  <si>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</si>
  <si>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</si>
  <si>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</si>
  <si>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</si>
  <si>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</si>
  <si>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</si>
  <si>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</si>
  <si>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</si>
  <si>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</si>
  <si>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</si>
  <si>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</si>
  <si>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</si>
  <si>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</si>
  <si>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</si>
  <si>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</si>
  <si>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</si>
  <si>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</si>
  <si>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</si>
  <si>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</si>
  <si>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</si>
  <si>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</si>
  <si>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</si>
  <si>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</si>
  <si>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</si>
  <si>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</si>
  <si>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</si>
  <si>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</si>
  <si>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</si>
  <si>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</si>
  <si>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</si>
  <si>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</si>
  <si>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</si>
  <si>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</si>
  <si>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</si>
  <si>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</si>
  <si>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</si>
  <si>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</si>
  <si>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</si>
  <si>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</si>
  <si>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</si>
  <si>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</si>
  <si>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</si>
  <si>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</si>
  <si>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</si>
  <si>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</si>
  <si>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</si>
  <si>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</si>
  <si>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</si>
  <si>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</si>
  <si>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</si>
  <si>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</si>
  <si>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</si>
  <si>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</si>
  <si>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</si>
  <si>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</si>
  <si>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</si>
  <si>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Allianz Equity</t>
  </si>
  <si>
    <t>HRAZINUAEQU5</t>
  </si>
  <si>
    <t>Allianz Invest d.o.o.</t>
  </si>
  <si>
    <t>D</t>
  </si>
  <si>
    <t>EUR</t>
  </si>
  <si>
    <t xml:space="preserve">Allianz Portfolio </t>
  </si>
  <si>
    <t>HRAZINUALPO5</t>
  </si>
  <si>
    <t>M</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</si>
  <si>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</si>
  <si>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</si>
  <si>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</si>
  <si>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</si>
  <si>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</si>
  <si>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</si>
  <si>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</si>
  <si>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</si>
  <si>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</si>
  <si>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</si>
  <si>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</si>
  <si>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</si>
  <si>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</si>
  <si>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E- Conservative</t>
  </si>
  <si>
    <t>HRERSIUCONS9</t>
  </si>
  <si>
    <t>Erste Green Equity</t>
  </si>
  <si>
    <t>F</t>
  </si>
  <si>
    <t>Erste Quality Equity</t>
  </si>
  <si>
    <t>Generali Balanced</t>
  </si>
  <si>
    <t>HREUINUICFE2</t>
  </si>
  <si>
    <t>Generali Energija</t>
  </si>
  <si>
    <t>HRFOINUENRG8</t>
  </si>
  <si>
    <t>Generali Europa</t>
  </si>
  <si>
    <t>HRILINUEUJI6</t>
  </si>
  <si>
    <t>Generali Nova Europa</t>
  </si>
  <si>
    <t>HRFOINUNOEU6</t>
  </si>
  <si>
    <t>Generali Plus</t>
  </si>
  <si>
    <t>HREUINUICFM5</t>
  </si>
  <si>
    <t>Generali Prvi izbor</t>
  </si>
  <si>
    <t>HRFOINUORBF4</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</si>
  <si>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</si>
  <si>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</si>
  <si>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</si>
  <si>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</si>
  <si>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</si>
  <si>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</si>
  <si>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</si>
  <si>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</si>
  <si>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</si>
  <si>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</si>
  <si>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</si>
  <si>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</si>
  <si>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</si>
  <si>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</si>
  <si>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</si>
  <si>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</si>
  <si>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</si>
  <si>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</si>
  <si>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</si>
  <si>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</si>
  <si>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</si>
  <si>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</si>
  <si>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</si>
  <si>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</si>
  <si>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</si>
  <si>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</si>
  <si>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</si>
  <si>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</si>
  <si>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</si>
  <si>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</si>
  <si>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</si>
  <si>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</si>
  <si>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</si>
  <si>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</si>
  <si>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</si>
  <si>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</si>
  <si>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</si>
  <si>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</si>
  <si>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</si>
  <si>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</si>
  <si>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</si>
  <si>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</si>
  <si>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</si>
  <si>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</si>
  <si>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</si>
  <si>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</si>
  <si>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</si>
  <si>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</si>
  <si>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</si>
  <si>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</si>
  <si>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</si>
  <si>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</si>
  <si>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</si>
  <si>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</si>
  <si>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</si>
  <si>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</si>
  <si>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</si>
  <si>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</si>
  <si>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</si>
  <si>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</si>
  <si>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</si>
  <si>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</si>
  <si>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</si>
  <si>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</si>
  <si>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</si>
  <si>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</si>
  <si>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</si>
  <si>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</si>
  <si>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</si>
  <si>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</si>
  <si>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</si>
  <si>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</si>
  <si>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</si>
  <si>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</si>
  <si>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</si>
  <si>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</si>
  <si>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</si>
  <si>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</si>
  <si>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</si>
  <si>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</si>
  <si>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</si>
  <si>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</si>
  <si>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</si>
  <si>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</si>
  <si>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</si>
  <si>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</si>
  <si>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</si>
  <si>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</si>
  <si>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</si>
  <si>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</si>
  <si>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</si>
  <si>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</si>
  <si>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</si>
  <si>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</si>
  <si>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</si>
  <si>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</si>
  <si>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</si>
  <si>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</si>
  <si>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</si>
  <si>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</si>
  <si>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</si>
  <si>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</si>
  <si>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HRZBINUBOND3</t>
  </si>
  <si>
    <t>ZB COUL 2024 UCITS fond</t>
  </si>
  <si>
    <t>83976467141</t>
  </si>
  <si>
    <t>HRZBINU20249</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</si>
  <si>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</si>
  <si>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</si>
  <si>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</si>
  <si>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</si>
  <si>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</si>
  <si>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</si>
  <si>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</si>
  <si>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</si>
  <si>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</si>
  <si>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</si>
  <si>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</si>
  <si>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</si>
  <si>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</si>
  <si>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</si>
  <si>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</si>
  <si>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</si>
  <si>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</si>
  <si>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</si>
  <si>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</si>
  <si>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</si>
  <si>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</si>
  <si>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</si>
  <si>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</si>
  <si>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</si>
  <si>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</si>
  <si>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</si>
  <si>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</si>
  <si>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</si>
  <si>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</si>
  <si>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</si>
  <si>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</si>
  <si>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</si>
  <si>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</si>
  <si>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</si>
  <si>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</si>
  <si>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</si>
  <si>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</si>
  <si>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Feelsgood</t>
  </si>
  <si>
    <t>FEELSGOOD CAPITAL PARTNERS d.o.o.</t>
  </si>
  <si>
    <t>Prosperus Growth</t>
  </si>
  <si>
    <t>PROSPERUS - INVEST d.o.o.</t>
  </si>
  <si>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</si>
  <si>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</si>
  <si>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</si>
  <si>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</si>
  <si>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</si>
  <si>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</si>
  <si>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</si>
  <si>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</si>
  <si>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</si>
  <si>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</si>
  <si>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</si>
  <si>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</si>
  <si>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</si>
  <si>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</si>
  <si>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</si>
  <si>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</si>
  <si>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</si>
  <si>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</si>
  <si>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</si>
  <si>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</si>
  <si>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</si>
  <si>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</si>
  <si>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</si>
  <si>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 xml:space="preserve">ALD Automotive d.o.o. </t>
  </si>
  <si>
    <t xml:space="preserve">BKS - leasing Croatia d.o.o. </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</si>
  <si>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</si>
  <si>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</si>
  <si>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</si>
  <si>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</si>
  <si>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</si>
  <si>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</si>
  <si>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</si>
  <si>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</si>
  <si>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</si>
  <si>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</si>
  <si>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</si>
  <si>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</si>
  <si>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</si>
  <si>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</si>
  <si>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</si>
  <si>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</si>
  <si>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</si>
  <si>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</si>
  <si>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</si>
  <si>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</si>
  <si>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</si>
  <si>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</si>
  <si>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</si>
  <si>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</si>
  <si>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</si>
  <si>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</si>
  <si>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</si>
  <si>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</si>
  <si>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</si>
  <si>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</si>
  <si>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</si>
  <si>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</si>
  <si>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</si>
  <si>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</si>
  <si>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</si>
  <si>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</si>
  <si>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</si>
  <si>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</si>
  <si>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</si>
  <si>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</si>
  <si>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2021 Q 4</t>
  </si>
  <si>
    <t>2021.</t>
  </si>
  <si>
    <t>88180260839</t>
  </si>
  <si>
    <t>HRFGCPUFGIF4</t>
  </si>
  <si>
    <t>31.3.2022.</t>
  </si>
  <si>
    <t>Raiffeisen Sustainable Solid</t>
  </si>
  <si>
    <t>FARVE PRO INVEST d.o.o.</t>
  </si>
  <si>
    <t>2022 Q 1</t>
  </si>
  <si>
    <t xml:space="preserve">Erste &amp; Steiermärkische S-Leasing d.o.o. </t>
  </si>
  <si>
    <t xml:space="preserve">i4next leasing Croatia d.o.o. </t>
  </si>
  <si>
    <t>IMPULS-LEASING d.o.o.</t>
  </si>
  <si>
    <t xml:space="preserve">PBZ-LEASING d.o.o. </t>
  </si>
  <si>
    <t>PORSCHE LEASING d.o.o.</t>
  </si>
  <si>
    <t>Raiffeisen Leasing d.o.o.</t>
  </si>
  <si>
    <t>89187481269</t>
  </si>
  <si>
    <t>HRRBAIUMAS16</t>
  </si>
  <si>
    <t>Eurizon HR Active Defensive</t>
  </si>
  <si>
    <t>72179033599</t>
  </si>
  <si>
    <t>HRPBZIUADF07</t>
  </si>
  <si>
    <t xml:space="preserve">Blue Income Builder </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</si>
  <si>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</si>
  <si>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</si>
  <si>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</si>
  <si>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</si>
  <si>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</si>
  <si>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</si>
  <si>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</si>
  <si>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</si>
  <si>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</si>
  <si>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</si>
  <si>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</si>
  <si>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</si>
  <si>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Mobil Leasing d.o.o. za leasing nekretnina, vozila i strojeva</t>
  </si>
  <si>
    <t xml:space="preserve">OTP Leasing d.d. </t>
  </si>
  <si>
    <t xml:space="preserve">SCANIA CREDIT HRVATSKA d.o.o. </t>
  </si>
  <si>
    <t xml:space="preserve">Toyota Tsusho Leasing Croatia d.o.o. za leasing </t>
  </si>
  <si>
    <t xml:space="preserve">UniCredit Leasing Croatia d.o.o. </t>
  </si>
  <si>
    <t>Eurizon HR Target 2027</t>
  </si>
  <si>
    <t>23282627190</t>
  </si>
  <si>
    <t>HRPBZIUEHT78</t>
  </si>
  <si>
    <t>2022 Q 2</t>
  </si>
  <si>
    <t>30.6.2022.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</si>
  <si>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</si>
  <si>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</si>
  <si>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</si>
  <si>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</si>
  <si>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</si>
  <si>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</si>
  <si>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</si>
  <si>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</si>
  <si>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</si>
  <si>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</si>
  <si>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</si>
  <si>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</si>
  <si>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</si>
  <si>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</si>
  <si>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</si>
  <si>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</si>
  <si>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</si>
  <si>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</si>
  <si>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30.9.2022.</t>
  </si>
  <si>
    <t>Eurizon HR Target 2025</t>
  </si>
  <si>
    <t>InterCapital Dollar Balanced</t>
  </si>
  <si>
    <t>OTP MULTI USD 2</t>
  </si>
  <si>
    <t>Raiffeisen EUR 2025 Bond</t>
  </si>
  <si>
    <t>ZB Invest Funds – ZB bond 2027 EUR</t>
  </si>
  <si>
    <t xml:space="preserve"> ZB global 50 </t>
  </si>
  <si>
    <t>ZB global 70</t>
  </si>
  <si>
    <t>ZB Asia</t>
  </si>
  <si>
    <t>ZB conservative 20</t>
  </si>
  <si>
    <t>Prosinac 2022.</t>
  </si>
  <si>
    <t>December 2022</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</si>
  <si>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</si>
  <si>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</si>
  <si>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</si>
  <si>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</si>
  <si>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</si>
  <si>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</si>
  <si>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</si>
  <si>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</si>
  <si>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</si>
  <si>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</si>
  <si>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</si>
  <si>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</si>
  <si>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</si>
  <si>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</si>
  <si>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</si>
  <si>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</si>
  <si>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</si>
  <si>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</si>
  <si>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</si>
  <si>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</si>
  <si>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</si>
  <si>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</si>
  <si>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</si>
  <si>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</si>
  <si>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</si>
  <si>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</si>
  <si>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</si>
  <si>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</si>
  <si>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</si>
  <si>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</si>
  <si>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</si>
  <si>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</si>
  <si>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</si>
  <si>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</si>
  <si>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</si>
  <si>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Target 2025 III</t>
  </si>
  <si>
    <t>HPB Kratkoročni obveznički</t>
  </si>
  <si>
    <t>Inspire DELTA</t>
  </si>
  <si>
    <t>ZDMF HT Grupe</t>
  </si>
  <si>
    <t>2022 Q 4</t>
  </si>
  <si>
    <t>2022.</t>
  </si>
  <si>
    <t>31.12.2022.</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</si>
  <si>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</si>
  <si>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</si>
  <si>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</si>
  <si>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</si>
  <si>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</si>
  <si>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</si>
  <si>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</si>
  <si>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</si>
  <si>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</si>
  <si>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</si>
  <si>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</si>
  <si>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</si>
  <si>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</si>
  <si>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</si>
  <si>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</si>
  <si>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</si>
  <si>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</si>
  <si>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</si>
  <si>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</si>
  <si>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</si>
  <si>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</si>
  <si>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</si>
  <si>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</si>
  <si>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</si>
  <si>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</si>
  <si>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</si>
  <si>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</si>
  <si>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</si>
  <si>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</si>
  <si>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Generali Victoria</t>
  </si>
  <si>
    <t>14248363630</t>
  </si>
  <si>
    <t>HRERSIUEH261</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</si>
  <si>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</si>
  <si>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</si>
  <si>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</si>
  <si>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</si>
  <si>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</si>
  <si>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</si>
  <si>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</si>
  <si>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</si>
  <si>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</si>
  <si>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</si>
  <si>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</si>
  <si>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</si>
  <si>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</si>
  <si>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</si>
  <si>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</si>
  <si>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</si>
  <si>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</si>
  <si>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2023 Q 1</t>
  </si>
  <si>
    <t>Napomena: Dostavljeni podaci se odnose na 3 faktoring društva.</t>
  </si>
  <si>
    <t>Note: The provided data refer to 3 factoring companies.</t>
  </si>
  <si>
    <t>InterCapital BET-TR UCITS ETF</t>
  </si>
  <si>
    <t> 73509175966</t>
  </si>
  <si>
    <t>HRICAMFBETR5</t>
  </si>
  <si>
    <t>OTP MULTI EUR 2025</t>
  </si>
  <si>
    <t>70303155160</t>
  </si>
  <si>
    <t>HROTPIUME254</t>
  </si>
  <si>
    <t>HRZBINUEURP9</t>
  </si>
  <si>
    <t>Table 3.1: Premium paid</t>
  </si>
  <si>
    <t xml:space="preserve">Tablica 3.1: Naplaćena premija osiguranja </t>
  </si>
  <si>
    <t>31.3.2023.</t>
  </si>
  <si>
    <t>Tablica 4.4.1: Obveznice s najvećim prometom - uređeno tržište</t>
  </si>
  <si>
    <t>Table 4.4.1: Bonds with the highest turnover - regulated market</t>
  </si>
  <si>
    <t>Lipanj 2023.</t>
  </si>
  <si>
    <t>June 2023</t>
  </si>
  <si>
    <t>ERSTE HORIZONT 2025</t>
  </si>
  <si>
    <t>06663354725</t>
  </si>
  <si>
    <t>N3 Global Value</t>
  </si>
  <si>
    <t>N3 Capital Partners d.o.o.</t>
  </si>
  <si>
    <t>Inspire BETA</t>
  </si>
  <si>
    <t>Origin</t>
  </si>
  <si>
    <t>Srpanj 2023.</t>
  </si>
  <si>
    <t>July 2023</t>
  </si>
  <si>
    <t>LIPANJ 2023.</t>
  </si>
  <si>
    <t>JUNE 2023</t>
  </si>
  <si>
    <t>1.1. - 30.6.2023</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</si>
  <si>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30.6.2023</t>
    </r>
  </si>
  <si>
    <t>Eurizon HR Target 2026</t>
  </si>
  <si>
    <t>60789388870</t>
  </si>
  <si>
    <t>HRPBZIUTG266</t>
  </si>
  <si>
    <t>ZB Invest Funds – ZB bond 2025 EUR</t>
  </si>
  <si>
    <t>19216564667</t>
  </si>
  <si>
    <t>HRZBINUB25E6</t>
  </si>
  <si>
    <t>ZB Invest Funds – ZB bond 2028 EUR</t>
  </si>
  <si>
    <t>55363019557</t>
  </si>
  <si>
    <t>HRZBINUB28E0</t>
  </si>
  <si>
    <t>2023 Q 2</t>
  </si>
  <si>
    <t>Kolovoz 2023.</t>
  </si>
  <si>
    <t>August 2023</t>
  </si>
  <si>
    <t>HRPODRRA0004</t>
  </si>
  <si>
    <t>HRSPANRA0007</t>
  </si>
  <si>
    <t>HRRIVPRA0000</t>
  </si>
  <si>
    <t>HRZABARA0009</t>
  </si>
  <si>
    <t>HRHPB0RA0002</t>
  </si>
  <si>
    <t>HRHT00RA0005</t>
  </si>
  <si>
    <t>HRKOEIRA0009</t>
  </si>
  <si>
    <t>HRADRSPA0009</t>
  </si>
  <si>
    <t>HRERNTRA0000</t>
  </si>
  <si>
    <t>HRPLAGRA0003</t>
  </si>
  <si>
    <t>HRRHMFO253B1</t>
  </si>
  <si>
    <t>HRRIBAO23BA6</t>
  </si>
  <si>
    <t>HRINA0O26CA0</t>
  </si>
  <si>
    <t>HRLNGUO31AE3</t>
  </si>
  <si>
    <t>HRZGHOO287A8</t>
  </si>
  <si>
    <t>HRRHMFO247E7</t>
  </si>
  <si>
    <t>HRRHMFO282A2</t>
  </si>
  <si>
    <t>HRRHMFO327A5</t>
  </si>
  <si>
    <t>HRRHMFO23BA4</t>
  </si>
  <si>
    <t>HRRHMFO297A0</t>
  </si>
  <si>
    <t>HRRHMFO287A1</t>
  </si>
  <si>
    <t>HRRHMFO275E8</t>
  </si>
  <si>
    <t>HRRHMFO34BA1</t>
  </si>
  <si>
    <t>HRRHMFO26CA5</t>
  </si>
  <si>
    <t>HRKOTRPA0003</t>
  </si>
  <si>
    <t>HRBCINRA0003</t>
  </si>
  <si>
    <t>HRTSHCRA0009</t>
  </si>
  <si>
    <t>HRESPAO245A3</t>
  </si>
  <si>
    <t>Tablica 3.1: Naplaćena premija osiguranja za period od 1. siječnja do 31. kolovoza 2023.</t>
  </si>
  <si>
    <t>Table 3.1: Premium paid for the period 1 January - 31 August 2023.</t>
  </si>
  <si>
    <t>I-VIII/2022</t>
  </si>
  <si>
    <t>I-VIII/2023</t>
  </si>
  <si>
    <r>
      <t xml:space="preserve">Indeks (100 = I-VIII/2022)
 </t>
    </r>
    <r>
      <rPr>
        <i/>
        <sz val="9"/>
        <color theme="1" tint="0.34998626667073579"/>
        <rFont val="Arial"/>
        <family val="2"/>
        <charset val="238"/>
      </rPr>
      <t>Index(100 =I-VIII/2022)</t>
    </r>
  </si>
  <si>
    <t>Tablica 3.2: Podaci o osiguranju za period od 1. siječnja do 31. kolovoza 2023.</t>
  </si>
  <si>
    <t>Table 3.2: Insurance data for the period  1 January - 31 August 2023.</t>
  </si>
  <si>
    <t>1.1. - 31.3.2023.</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</si>
  <si>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</si>
  <si>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</si>
  <si>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</si>
  <si>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</si>
  <si>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</si>
  <si>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</si>
  <si>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</si>
  <si>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t>OŽUJAK 2023.</t>
  </si>
  <si>
    <t>MARCH 2023</t>
  </si>
  <si>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</si>
  <si>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</si>
  <si>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</si>
  <si>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</si>
  <si>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</si>
  <si>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</si>
  <si>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</si>
  <si>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</si>
  <si>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</si>
  <si>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</si>
  <si>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</si>
  <si>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</si>
  <si>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</si>
  <si>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</si>
  <si>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</si>
  <si>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</si>
  <si>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</si>
  <si>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</si>
  <si>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r>
      <t xml:space="preserve">Fond Erste PB1 je prestao s radom 24.siječnja 2023. / </t>
    </r>
    <r>
      <rPr>
        <i/>
        <sz val="8"/>
        <color theme="1" tint="0.34998626667073579"/>
        <rFont val="Arial"/>
        <family val="2"/>
      </rPr>
      <t>The Erste PB1 fund ceased operations on January 24, 2023.</t>
    </r>
  </si>
  <si>
    <r>
      <t xml:space="preserve">Fond ZB COUL 2023 UCITS fond je službeno prestao s radom iz razloga dospijeća (10.8.2023.). / </t>
    </r>
    <r>
      <rPr>
        <i/>
        <sz val="8"/>
        <color theme="1" tint="0.34998626667073579"/>
        <rFont val="Arial"/>
        <family val="2"/>
      </rPr>
      <t>Fund ZB COUL 2023 UCITS fund has officially ceased operations due to maturity (10.8.2023).</t>
    </r>
  </si>
  <si>
    <r>
      <t xml:space="preserve">Fond Eurizon HR Short Term Bond fond pripojen je fondu Eurizon HR Euro Short Term Bond fond (25.8.2023. /  </t>
    </r>
    <r>
      <rPr>
        <sz val="8"/>
        <color theme="1" tint="0.34998626667073579"/>
        <rFont val="Arial"/>
        <family val="2"/>
      </rPr>
      <t>The Eurizon HR Short Term Bond fund was merged with the Eurizon HR Euro Short Term Bond fund (August 25, 2023.</t>
    </r>
  </si>
  <si>
    <r>
      <t xml:space="preserve">Broj / </t>
    </r>
    <r>
      <rPr>
        <i/>
        <sz val="10"/>
        <color theme="1" tint="0.34998626667073579"/>
        <rFont val="Arial"/>
        <family val="2"/>
        <charset val="238"/>
      </rPr>
      <t>Number</t>
    </r>
    <r>
      <rPr>
        <sz val="10"/>
        <color theme="1"/>
        <rFont val="Arial"/>
        <family val="2"/>
      </rPr>
      <t xml:space="preserve"> 9</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1.1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  Zagreb, 18.9.2023.</t>
    </r>
  </si>
  <si>
    <t>HRVATSKA AGENCIJA ZA NADZOR FINANCIJSKIH USLUGA</t>
  </si>
  <si>
    <t>CROATIAN FINANCIAL SERVICES SUPERVISORY AGENCY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</si>
</sst>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50">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rgb="FFF8FAF4"/>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6" fillId="0" borderId="0"/>
    <xf numFmtId="0" fontId="2" fillId="0" borderId="0"/>
    <xf numFmtId="0" fontId="2" fillId="0" borderId="0"/>
  </cellStyleXfs>
  <cellXfs count="1246">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7" fillId="3" borderId="0" xfId="24" applyFont="1" applyFill="1" applyAlignment="1">
      <alignment horizontal="center" vertical="center"/>
    </xf>
    <xf numFmtId="3" fontId="87" fillId="3" borderId="0" xfId="24" applyNumberFormat="1" applyFont="1" applyFill="1" applyAlignment="1">
      <alignment vertical="center"/>
    </xf>
    <xf numFmtId="176" fontId="87"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4" fillId="3" borderId="0" xfId="3" applyFont="1" applyFill="1" applyAlignment="1">
      <alignment horizontal="left"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3" fillId="3" borderId="0" xfId="3" applyNumberFormat="1" applyFont="1" applyFill="1" applyAlignment="1">
      <alignment horizontal="center" vertical="center"/>
    </xf>
    <xf numFmtId="3" fontId="73"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3" fontId="90" fillId="4" borderId="0" xfId="0" applyNumberFormat="1" applyFont="1" applyFill="1" applyBorder="1" applyAlignment="1" applyProtection="1">
      <alignment horizontal="right" vertical="center"/>
    </xf>
    <xf numFmtId="170" fontId="90"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3" fontId="87" fillId="3" borderId="0" xfId="24" applyNumberFormat="1" applyFont="1" applyFill="1" applyAlignment="1">
      <alignment horizontal="right" vertical="center"/>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4"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32" fillId="4" borderId="0" xfId="0" applyFont="1" applyFill="1" applyBorder="1" applyAlignment="1">
      <alignment horizontal="right" vertical="center" wrapText="1"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175" fontId="144" fillId="0" borderId="0" xfId="0" applyNumberFormat="1" applyFont="1"/>
    <xf numFmtId="175" fontId="138" fillId="0" borderId="0" xfId="0" applyNumberFormat="1" applyFont="1"/>
    <xf numFmtId="0" fontId="138" fillId="0" borderId="0" xfId="0" applyFont="1"/>
    <xf numFmtId="175" fontId="88" fillId="0" borderId="0" xfId="0" applyNumberFormat="1"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3"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3" fontId="72" fillId="3" borderId="0" xfId="27" applyNumberFormat="1" applyFont="1" applyFill="1" applyBorder="1" applyAlignment="1" applyProtection="1">
      <alignment horizontal="right" vertical="center"/>
    </xf>
    <xf numFmtId="177" fontId="72" fillId="3" borderId="0" xfId="27" applyNumberFormat="1" applyFont="1" applyFill="1" applyBorder="1" applyAlignment="1" applyProtection="1">
      <alignment horizontal="right" vertical="center"/>
    </xf>
    <xf numFmtId="177"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2" fontId="62"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0" fillId="18" borderId="0" xfId="3" applyNumberFormat="1" applyFont="1" applyFill="1" applyBorder="1" applyAlignment="1">
      <alignment horizont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90" fillId="4" borderId="0" xfId="0" applyFont="1" applyFill="1" applyBorder="1" applyAlignment="1">
      <alignment horizontal="left" vertical="center"/>
    </xf>
    <xf numFmtId="49" fontId="90" fillId="4" borderId="0" xfId="0" applyNumberFormat="1" applyFont="1" applyFill="1" applyBorder="1" applyAlignment="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140"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9" fillId="0" borderId="0" xfId="0" applyFont="1"/>
    <xf numFmtId="0" fontId="150" fillId="0" borderId="0" xfId="3" applyFont="1" applyFill="1" applyBorder="1" applyAlignment="1"/>
    <xf numFmtId="0" fontId="151" fillId="0" borderId="0" xfId="3" applyFont="1" applyFill="1" applyBorder="1" applyAlignment="1">
      <alignment horizontal="right" vertical="center"/>
    </xf>
    <xf numFmtId="0" fontId="151" fillId="0" borderId="0" xfId="3" applyFont="1" applyFill="1" applyBorder="1" applyAlignment="1">
      <alignment horizontal="left" vertical="center"/>
    </xf>
    <xf numFmtId="0" fontId="151" fillId="0" borderId="0" xfId="28" applyFont="1" applyFill="1" applyBorder="1" applyAlignment="1">
      <alignment horizontal="left" vertical="center"/>
    </xf>
    <xf numFmtId="0" fontId="155" fillId="0" borderId="0" xfId="28" applyFont="1" applyFill="1" applyBorder="1" applyAlignment="1">
      <alignment horizontal="left" vertical="center"/>
    </xf>
    <xf numFmtId="0" fontId="153" fillId="0" borderId="0" xfId="3" applyFont="1" applyFill="1" applyBorder="1" applyAlignment="1">
      <alignment horizontal="left" vertical="center"/>
    </xf>
    <xf numFmtId="0" fontId="153" fillId="0" borderId="0" xfId="3" applyFont="1" applyFill="1" applyAlignment="1">
      <alignment horizontal="left" vertical="center"/>
    </xf>
    <xf numFmtId="0" fontId="151" fillId="8" borderId="0" xfId="3" applyFont="1" applyFill="1" applyBorder="1" applyAlignment="1">
      <alignment horizontal="left" vertical="center"/>
    </xf>
    <xf numFmtId="0" fontId="153" fillId="0" borderId="0" xfId="0" applyFont="1" applyAlignment="1">
      <alignment horizontal="left" vertical="center"/>
    </xf>
    <xf numFmtId="14" fontId="153" fillId="0" borderId="0" xfId="0" applyNumberFormat="1" applyFont="1" applyAlignment="1">
      <alignment horizontal="right" vertical="center"/>
    </xf>
    <xf numFmtId="0" fontId="153" fillId="0" borderId="0" xfId="0" applyFont="1" applyAlignment="1">
      <alignment horizontal="right" vertical="center"/>
    </xf>
    <xf numFmtId="0" fontId="165" fillId="0" borderId="0" xfId="3" applyFont="1" applyAlignment="1">
      <alignment horizontal="left" vertical="center"/>
    </xf>
    <xf numFmtId="0" fontId="153" fillId="0" borderId="0" xfId="3" applyFont="1" applyAlignment="1">
      <alignment horizontal="left" vertical="center"/>
    </xf>
    <xf numFmtId="0" fontId="151" fillId="0" borderId="0" xfId="0" applyFont="1" applyAlignment="1">
      <alignment horizontal="right" vertical="center" indent="1"/>
    </xf>
    <xf numFmtId="14" fontId="166" fillId="0" borderId="0" xfId="0" applyNumberFormat="1" applyFont="1" applyAlignment="1">
      <alignment horizontal="right" vertical="center"/>
    </xf>
    <xf numFmtId="0" fontId="166" fillId="0" borderId="0" xfId="3" applyFont="1" applyFill="1">
      <alignment vertical="top"/>
    </xf>
    <xf numFmtId="0" fontId="153" fillId="0" borderId="0" xfId="0" applyFont="1" applyAlignment="1">
      <alignment horizontal="left"/>
    </xf>
    <xf numFmtId="0" fontId="152"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5" fillId="0" borderId="0" xfId="3" applyFont="1" applyFill="1" applyAlignment="1">
      <alignment horizontal="left" vertical="center"/>
    </xf>
    <xf numFmtId="0" fontId="25" fillId="0" borderId="0" xfId="3" applyFont="1" applyFill="1" applyAlignment="1">
      <alignment horizontal="center"/>
    </xf>
    <xf numFmtId="0" fontId="153" fillId="0" borderId="0" xfId="0" applyFont="1" applyFill="1" applyAlignment="1">
      <alignment horizontal="right" vertical="center"/>
    </xf>
    <xf numFmtId="0" fontId="151" fillId="0" borderId="0" xfId="3" applyFont="1" applyAlignment="1">
      <alignment horizontal="left" vertical="center"/>
    </xf>
    <xf numFmtId="0" fontId="151" fillId="0" borderId="0" xfId="3" applyFont="1" applyFill="1" applyAlignment="1">
      <alignment horizontal="left" vertical="center"/>
    </xf>
    <xf numFmtId="0" fontId="166" fillId="0" borderId="0" xfId="3" applyFont="1" applyFill="1" applyBorder="1" applyAlignment="1">
      <alignment horizontal="left" vertical="center"/>
    </xf>
    <xf numFmtId="0" fontId="22" fillId="0" borderId="0" xfId="15" applyFont="1" applyFill="1" applyAlignment="1"/>
    <xf numFmtId="0" fontId="155" fillId="0" borderId="0" xfId="15" applyFont="1" applyFill="1" applyAlignment="1">
      <alignment horizontal="left" vertical="center"/>
    </xf>
    <xf numFmtId="0" fontId="152" fillId="0" borderId="0" xfId="24" applyFont="1"/>
    <xf numFmtId="0" fontId="166" fillId="0" borderId="0" xfId="24" applyFont="1" applyAlignment="1">
      <alignment vertical="center"/>
    </xf>
    <xf numFmtId="0" fontId="87" fillId="0" borderId="0" xfId="24" applyFont="1" applyFill="1" applyAlignment="1">
      <alignment vertical="center"/>
    </xf>
    <xf numFmtId="0" fontId="172" fillId="0" borderId="0" xfId="24" applyFont="1" applyAlignment="1">
      <alignment vertical="center"/>
    </xf>
    <xf numFmtId="0" fontId="153" fillId="0" borderId="0" xfId="0" applyFont="1" applyFill="1" applyAlignment="1">
      <alignment horizontal="left" vertical="center"/>
    </xf>
    <xf numFmtId="0" fontId="166" fillId="0" borderId="0" xfId="0" applyFont="1" applyFill="1" applyAlignment="1">
      <alignment horizontal="left" vertical="center"/>
    </xf>
    <xf numFmtId="0" fontId="153" fillId="0" borderId="0" xfId="0" applyFont="1" applyFill="1" applyAlignment="1">
      <alignment horizontal="left"/>
    </xf>
    <xf numFmtId="0" fontId="166" fillId="0" borderId="0" xfId="0" applyFont="1" applyAlignment="1">
      <alignment horizontal="left" vertical="center"/>
    </xf>
    <xf numFmtId="0" fontId="152" fillId="0" borderId="0" xfId="0" applyFont="1" applyAlignment="1">
      <alignment vertical="center"/>
    </xf>
    <xf numFmtId="0" fontId="153" fillId="0" borderId="0" xfId="27" applyFont="1" applyFill="1" applyAlignment="1" applyProtection="1">
      <alignment horizontal="left"/>
      <protection locked="0"/>
    </xf>
    <xf numFmtId="0" fontId="153" fillId="0" borderId="0" xfId="0" applyFont="1" applyFill="1" applyBorder="1" applyAlignment="1">
      <alignment horizontal="left" vertical="center"/>
    </xf>
    <xf numFmtId="0" fontId="22" fillId="0" borderId="0" xfId="0" applyFont="1" applyFill="1" applyAlignment="1">
      <alignment horizontal="center"/>
    </xf>
    <xf numFmtId="0" fontId="179"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4" fillId="11" borderId="0" xfId="3" applyFont="1" applyFill="1" applyBorder="1" applyAlignment="1">
      <alignment horizontal="left" vertical="center"/>
    </xf>
    <xf numFmtId="0" fontId="154" fillId="11" borderId="0" xfId="3" applyFont="1" applyFill="1" applyBorder="1" applyAlignment="1">
      <alignment horizontal="center" vertical="center"/>
    </xf>
    <xf numFmtId="0" fontId="154" fillId="11" borderId="0" xfId="3" applyFont="1" applyFill="1" applyBorder="1" applyAlignment="1">
      <alignment horizontal="left" vertical="center" indent="1"/>
    </xf>
    <xf numFmtId="0" fontId="154"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52"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5" fillId="7" borderId="0" xfId="24" applyFont="1" applyFill="1" applyAlignment="1">
      <alignment vertical="center"/>
    </xf>
    <xf numFmtId="0" fontId="97" fillId="12" borderId="0" xfId="15" applyFont="1" applyFill="1" applyAlignment="1">
      <alignment horizontal="left" vertical="center"/>
    </xf>
    <xf numFmtId="0" fontId="155" fillId="12" borderId="0" xfId="15" applyFont="1" applyFill="1" applyAlignment="1">
      <alignment horizontal="left" vertical="center"/>
    </xf>
    <xf numFmtId="0" fontId="23" fillId="16" borderId="0" xfId="3" applyFont="1" applyFill="1" applyAlignment="1">
      <alignment horizontal="left" vertical="center"/>
    </xf>
    <xf numFmtId="0" fontId="151" fillId="16" borderId="0" xfId="3" applyFont="1" applyFill="1" applyAlignment="1">
      <alignment horizontal="left" vertical="center"/>
    </xf>
    <xf numFmtId="0" fontId="18" fillId="11" borderId="0" xfId="3" applyFont="1" applyFill="1" applyAlignment="1">
      <alignment horizontal="left" vertical="center"/>
    </xf>
    <xf numFmtId="0" fontId="155"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51"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80" fillId="0" borderId="0" xfId="2" applyFont="1" applyAlignment="1" applyProtection="1"/>
    <xf numFmtId="0" fontId="180" fillId="0" borderId="0" xfId="2" applyFont="1" applyAlignment="1" applyProtection="1">
      <alignment vertical="center"/>
    </xf>
    <xf numFmtId="0" fontId="117" fillId="0" borderId="0" xfId="0" applyFont="1"/>
    <xf numFmtId="0" fontId="181"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72"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9"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82" fillId="0" borderId="0" xfId="0" applyFont="1"/>
    <xf numFmtId="0" fontId="183" fillId="0" borderId="0" xfId="0" applyFont="1"/>
    <xf numFmtId="0" fontId="184" fillId="0" borderId="0" xfId="3" applyFont="1" applyFill="1" applyBorder="1" applyAlignment="1"/>
    <xf numFmtId="0" fontId="14" fillId="19" borderId="0" xfId="0" applyFont="1" applyFill="1" applyBorder="1" applyAlignment="1">
      <alignment horizontal="center" vertical="center"/>
    </xf>
    <xf numFmtId="0" fontId="185"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1"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3" fontId="72" fillId="32" borderId="0" xfId="27" applyNumberFormat="1" applyFont="1" applyFill="1" applyBorder="1" applyAlignment="1" applyProtection="1">
      <alignment horizontal="right" vertical="center"/>
    </xf>
    <xf numFmtId="177" fontId="72" fillId="32" borderId="0" xfId="27" applyNumberFormat="1" applyFont="1" applyFill="1" applyBorder="1" applyAlignment="1" applyProtection="1">
      <alignment horizontal="right" vertical="center"/>
    </xf>
    <xf numFmtId="177"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2"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6" fillId="0" borderId="0" xfId="0" applyFont="1"/>
    <xf numFmtId="0" fontId="152"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60"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3"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51" fillId="37" borderId="0" xfId="0" applyFont="1" applyFill="1" applyAlignment="1">
      <alignment vertical="center"/>
    </xf>
    <xf numFmtId="0" fontId="187" fillId="0" borderId="0" xfId="3" applyFont="1" applyFill="1" applyBorder="1" applyAlignment="1">
      <alignment horizontal="left" vertical="center"/>
    </xf>
    <xf numFmtId="0" fontId="188"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90"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8" fillId="0" borderId="0" xfId="0" applyFont="1" applyFill="1" applyAlignment="1">
      <alignment horizontal="right" vertical="center"/>
    </xf>
    <xf numFmtId="181"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92"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9" fontId="117" fillId="32" borderId="0" xfId="0" applyNumberFormat="1" applyFont="1" applyFill="1" applyBorder="1" applyAlignment="1">
      <alignment horizontal="center" vertical="center"/>
    </xf>
    <xf numFmtId="179" fontId="117" fillId="32" borderId="0" xfId="0" applyNumberFormat="1" applyFont="1" applyFill="1" applyBorder="1" applyAlignment="1">
      <alignment horizontal="center" vertical="center" wrapText="1"/>
    </xf>
    <xf numFmtId="179" fontId="153"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60" fillId="0" borderId="0" xfId="0" applyNumberFormat="1" applyFont="1" applyFill="1" applyBorder="1" applyAlignment="1">
      <alignment vertical="center"/>
    </xf>
    <xf numFmtId="0" fontId="92" fillId="0" borderId="0" xfId="0" applyFont="1" applyAlignment="1">
      <alignment vertical="top"/>
    </xf>
    <xf numFmtId="179" fontId="153"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199"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203" fillId="0" borderId="0" xfId="0" applyFont="1" applyAlignment="1">
      <alignment horizontal="left" vertical="center"/>
    </xf>
    <xf numFmtId="174" fontId="88" fillId="3" borderId="0" xfId="21" applyNumberFormat="1" applyFont="1" applyFill="1" applyAlignment="1">
      <alignment vertical="center"/>
    </xf>
    <xf numFmtId="175" fontId="88" fillId="3" borderId="0" xfId="0" applyNumberFormat="1" applyFont="1" applyFill="1" applyBorder="1" applyAlignment="1">
      <alignmen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2"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3"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3"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8" fontId="40" fillId="3" borderId="0" xfId="4" applyNumberFormat="1" applyFont="1" applyFill="1" applyBorder="1" applyAlignment="1" applyProtection="1">
      <alignment horizontal="right" vertical="center" wrapText="1"/>
    </xf>
    <xf numFmtId="10" fontId="85" fillId="0" borderId="0" xfId="0" applyNumberFormat="1" applyFont="1" applyAlignment="1">
      <alignment vertical="center"/>
    </xf>
    <xf numFmtId="164" fontId="0" fillId="0" borderId="0" xfId="0" applyNumberFormat="1"/>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160" fillId="0" borderId="0" xfId="0" applyFont="1" applyFill="1" applyBorder="1" applyAlignment="1">
      <alignment vertical="center" wrapText="1"/>
    </xf>
    <xf numFmtId="0" fontId="212"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2" fillId="0" borderId="0" xfId="0" applyFont="1" applyFill="1" applyBorder="1" applyAlignment="1">
      <alignment horizontal="left" vertical="center"/>
    </xf>
    <xf numFmtId="0" fontId="214" fillId="0" borderId="0" xfId="0" applyFont="1" applyFill="1" applyAlignment="1">
      <alignment horizontal="left" vertical="center"/>
    </xf>
    <xf numFmtId="3" fontId="160"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69" fillId="0" borderId="0" xfId="0" applyFont="1" applyFill="1" applyAlignment="1">
      <alignment vertical="center"/>
    </xf>
    <xf numFmtId="0" fontId="110" fillId="0" borderId="0" xfId="0" applyFont="1" applyFill="1" applyAlignment="1">
      <alignment vertical="center"/>
    </xf>
    <xf numFmtId="0" fontId="110" fillId="0" borderId="0" xfId="0" applyFont="1" applyAlignment="1">
      <alignment vertical="center"/>
    </xf>
    <xf numFmtId="0" fontId="69" fillId="0" borderId="0" xfId="0" applyFont="1" applyAlignment="1">
      <alignment vertical="center"/>
    </xf>
    <xf numFmtId="0" fontId="50" fillId="3" borderId="0" xfId="34" applyFont="1" applyFill="1" applyBorder="1" applyAlignment="1" applyProtection="1">
      <alignment vertical="center"/>
      <protection hidden="1"/>
    </xf>
    <xf numFmtId="172" fontId="50" fillId="3" borderId="0" xfId="34" applyNumberFormat="1" applyFont="1" applyFill="1" applyBorder="1" applyAlignment="1">
      <alignment horizontal="right" vertical="center"/>
    </xf>
    <xf numFmtId="0" fontId="74" fillId="7" borderId="0" xfId="34" applyFont="1" applyFill="1" applyBorder="1" applyAlignment="1" applyProtection="1">
      <alignment vertical="center"/>
      <protection hidden="1"/>
    </xf>
    <xf numFmtId="172" fontId="74" fillId="7" borderId="0" xfId="34" applyNumberFormat="1" applyFont="1" applyFill="1" applyBorder="1" applyAlignment="1">
      <alignment horizontal="right" vertical="center"/>
    </xf>
    <xf numFmtId="10" fontId="50" fillId="3" borderId="0" xfId="4" applyNumberFormat="1" applyFont="1" applyFill="1" applyBorder="1" applyAlignment="1">
      <alignment horizontal="right" vertical="center"/>
    </xf>
    <xf numFmtId="172" fontId="74" fillId="7" borderId="0" xfId="34" applyNumberFormat="1" applyFont="1" applyFill="1" applyBorder="1" applyAlignment="1" applyProtection="1">
      <alignment vertical="center"/>
      <protection hidden="1"/>
    </xf>
    <xf numFmtId="10" fontId="74" fillId="7" borderId="0" xfId="4" applyNumberFormat="1" applyFont="1" applyFill="1" applyBorder="1" applyAlignment="1" applyProtection="1">
      <alignment vertical="center"/>
      <protection hidden="1"/>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10" fillId="7" borderId="0" xfId="24" applyFont="1" applyFill="1" applyAlignment="1">
      <alignment horizontal="center" vertical="center" wrapText="1"/>
    </xf>
    <xf numFmtId="0" fontId="74" fillId="7" borderId="0" xfId="34" applyFont="1" applyFill="1" applyBorder="1" applyAlignment="1" applyProtection="1">
      <alignment vertical="center" wrapText="1"/>
      <protection hidden="1"/>
    </xf>
    <xf numFmtId="0" fontId="50" fillId="3" borderId="0" xfId="34" applyFont="1" applyFill="1" applyBorder="1" applyAlignment="1" applyProtection="1">
      <alignment vertical="center" wrapText="1"/>
      <protection hidden="1"/>
    </xf>
    <xf numFmtId="0" fontId="40" fillId="7" borderId="0" xfId="34" applyFont="1" applyFill="1" applyBorder="1" applyAlignment="1">
      <alignment horizontal="center" vertical="center" wrapText="1"/>
    </xf>
    <xf numFmtId="0" fontId="40" fillId="7" borderId="0" xfId="34" applyFont="1" applyFill="1" applyBorder="1" applyAlignment="1" applyProtection="1">
      <alignment horizontal="center" vertical="center" wrapText="1"/>
      <protection hidden="1"/>
    </xf>
    <xf numFmtId="0" fontId="16" fillId="0" borderId="0" xfId="2" applyFill="1" applyAlignment="1" applyProtection="1">
      <alignment horizontal="left" vertical="center"/>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Border="1" applyAlignment="1" applyProtection="1"/>
    <xf numFmtId="0" fontId="222" fillId="0" borderId="0" xfId="2" applyFont="1" applyFill="1" applyAlignment="1" applyProtection="1">
      <alignment horizontal="left" vertical="center"/>
    </xf>
    <xf numFmtId="0" fontId="223" fillId="0" borderId="0" xfId="2" applyFont="1" applyFill="1" applyAlignment="1" applyProtection="1">
      <alignment horizontal="left" vertical="center"/>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32" fillId="3" borderId="0" xfId="0" applyFont="1" applyFill="1" applyBorder="1" applyAlignment="1">
      <alignment vertical="center" wrapText="1"/>
    </xf>
    <xf numFmtId="0" fontId="31" fillId="7" borderId="0" xfId="3" applyFont="1" applyFill="1" applyBorder="1" applyAlignment="1">
      <alignment vertical="center" wrapText="1"/>
    </xf>
    <xf numFmtId="3" fontId="31" fillId="7" borderId="0" xfId="3" applyNumberFormat="1" applyFont="1" applyFill="1" applyBorder="1" applyAlignment="1">
      <alignment vertical="center" wrapText="1"/>
    </xf>
    <xf numFmtId="10" fontId="31" fillId="7" borderId="0" xfId="4" applyNumberFormat="1" applyFont="1" applyFill="1" applyBorder="1" applyAlignment="1">
      <alignment vertical="center" wrapText="1"/>
    </xf>
    <xf numFmtId="0" fontId="0" fillId="0" borderId="0" xfId="0" applyNumberFormat="1" applyAlignment="1">
      <alignment vertical="center"/>
    </xf>
    <xf numFmtId="0" fontId="90" fillId="4" borderId="0" xfId="0" applyFont="1" applyFill="1" applyBorder="1" applyAlignment="1">
      <alignment horizontal="left" vertical="center" indent="1"/>
    </xf>
    <xf numFmtId="49" fontId="48" fillId="0" borderId="0" xfId="3" quotePrefix="1" applyNumberFormat="1" applyFont="1" applyAlignment="1">
      <alignment vertical="top"/>
    </xf>
    <xf numFmtId="49" fontId="152"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14" fontId="136" fillId="7" borderId="0" xfId="33" applyNumberFormat="1" applyFont="1" applyFill="1" applyAlignment="1">
      <alignment horizontal="center" vertical="center" wrapText="1"/>
    </xf>
    <xf numFmtId="166" fontId="41" fillId="5" borderId="0" xfId="16" applyNumberFormat="1" applyFont="1" applyFill="1" applyBorder="1" applyAlignment="1">
      <alignment horizontal="center" vertical="center"/>
    </xf>
    <xf numFmtId="166" fontId="41" fillId="15" borderId="0" xfId="16" applyNumberFormat="1" applyFont="1" applyFill="1" applyBorder="1" applyAlignment="1">
      <alignment horizontal="center" vertical="center"/>
    </xf>
    <xf numFmtId="166" fontId="38" fillId="13" borderId="0" xfId="16" applyNumberFormat="1" applyFont="1" applyFill="1" applyBorder="1" applyAlignment="1">
      <alignment horizontal="center" vertical="center"/>
    </xf>
    <xf numFmtId="0" fontId="34" fillId="3" borderId="0" xfId="3" applyFont="1" applyFill="1" applyAlignment="1">
      <alignment horizontal="left" vertical="center"/>
    </xf>
    <xf numFmtId="3" fontId="228" fillId="3" borderId="6" xfId="3" applyNumberFormat="1" applyFont="1" applyFill="1" applyBorder="1" applyAlignment="1">
      <alignment horizontal="right" vertical="center"/>
    </xf>
    <xf numFmtId="3" fontId="228"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27"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30"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60" fillId="0" borderId="0" xfId="0" applyFont="1" applyFill="1" applyAlignment="1">
      <alignment vertical="top"/>
    </xf>
    <xf numFmtId="0" fontId="161" fillId="0" borderId="0" xfId="0" applyFont="1" applyFill="1" applyAlignment="1">
      <alignment vertical="top"/>
    </xf>
    <xf numFmtId="0" fontId="161" fillId="0" borderId="0" xfId="0" applyFont="1" applyAlignment="1">
      <alignment vertical="top"/>
    </xf>
    <xf numFmtId="0" fontId="120" fillId="0" borderId="0" xfId="0" applyNumberFormat="1" applyFont="1" applyFill="1" applyAlignment="1">
      <alignment vertical="center"/>
    </xf>
    <xf numFmtId="0" fontId="217"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9"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4"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5"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4"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8"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42" fillId="0" borderId="0" xfId="3" applyFont="1" applyFill="1" applyBorder="1" applyAlignment="1">
      <alignment horizontal="left" vertical="center"/>
    </xf>
    <xf numFmtId="0" fontId="243" fillId="0" borderId="0" xfId="0" applyFont="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3" fontId="39" fillId="33" borderId="0" xfId="27" applyNumberFormat="1" applyFont="1" applyFill="1" applyBorder="1" applyAlignment="1" applyProtection="1">
      <alignment horizontal="right" vertical="center"/>
    </xf>
    <xf numFmtId="177" fontId="39" fillId="33" borderId="0" xfId="27" applyNumberFormat="1" applyFont="1" applyFill="1" applyBorder="1" applyAlignment="1" applyProtection="1">
      <alignment horizontal="right" vertical="center"/>
    </xf>
    <xf numFmtId="177"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7" fillId="4" borderId="0" xfId="0" applyFont="1" applyFill="1" applyBorder="1" applyAlignment="1">
      <alignment horizontal="center" vertical="center"/>
    </xf>
    <xf numFmtId="175" fontId="147"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4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10" fontId="32" fillId="43"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3" fillId="0" borderId="0" xfId="24" applyFont="1" applyAlignment="1">
      <alignment horizontal="left" vertical="center"/>
    </xf>
    <xf numFmtId="0" fontId="153"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40" fillId="32" borderId="0" xfId="24" applyFont="1" applyFill="1" applyBorder="1" applyAlignment="1">
      <alignment horizontal="center" vertical="center" wrapText="1"/>
    </xf>
    <xf numFmtId="0" fontId="152" fillId="32" borderId="0" xfId="24" applyFont="1" applyFill="1" applyBorder="1" applyAlignment="1">
      <alignment horizontal="center" vertical="center" wrapText="1"/>
    </xf>
    <xf numFmtId="0" fontId="152"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60"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7"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51" fillId="0" borderId="0" xfId="24" applyFont="1" applyFill="1" applyAlignment="1">
      <alignment horizontal="right" vertical="center"/>
    </xf>
    <xf numFmtId="0" fontId="149"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3"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6" fillId="0" borderId="0" xfId="24" applyFont="1" applyFill="1" applyAlignment="1"/>
    <xf numFmtId="0" fontId="146"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33"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7" fillId="0" borderId="0" xfId="24" applyFont="1" applyAlignment="1">
      <alignment horizontal="left" vertical="center"/>
    </xf>
    <xf numFmtId="0" fontId="117" fillId="32" borderId="0" xfId="24" applyFont="1" applyFill="1" applyAlignment="1">
      <alignment horizontal="center" vertical="center"/>
    </xf>
    <xf numFmtId="0" fontId="153" fillId="32" borderId="0" xfId="24" applyFont="1" applyFill="1" applyAlignment="1">
      <alignment horizontal="center" vertical="center"/>
    </xf>
    <xf numFmtId="0" fontId="217"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0" fontId="245" fillId="0" borderId="0" xfId="0" applyFont="1" applyAlignment="1">
      <alignment vertical="center"/>
    </xf>
    <xf numFmtId="3" fontId="4" fillId="0" borderId="0" xfId="0" applyNumberFormat="1" applyFont="1" applyFill="1" applyAlignment="1">
      <alignment vertical="center"/>
    </xf>
    <xf numFmtId="0" fontId="246" fillId="0" borderId="0" xfId="0" applyFont="1" applyAlignment="1">
      <alignment vertical="center"/>
    </xf>
    <xf numFmtId="10" fontId="110" fillId="0" borderId="0" xfId="0" applyNumberFormat="1" applyFont="1" applyAlignment="1">
      <alignment vertical="center"/>
    </xf>
    <xf numFmtId="0" fontId="164"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9" fillId="0" borderId="0" xfId="0" applyNumberFormat="1" applyFont="1" applyFill="1" applyBorder="1" applyAlignment="1">
      <alignment vertical="center"/>
    </xf>
    <xf numFmtId="0" fontId="214"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7"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9" fillId="12" borderId="0" xfId="3" applyFont="1" applyFill="1" applyBorder="1" applyAlignment="1">
      <alignment horizontal="center" vertical="center" wrapText="1"/>
    </xf>
    <xf numFmtId="0" fontId="4" fillId="3" borderId="0" xfId="0" applyFont="1" applyFill="1" applyBorder="1" applyAlignment="1">
      <alignment vertical="center" wrapText="1"/>
    </xf>
    <xf numFmtId="0" fontId="112" fillId="3" borderId="0" xfId="0" applyFont="1" applyFill="1" applyBorder="1" applyAlignment="1">
      <alignment vertical="center" wrapText="1"/>
    </xf>
    <xf numFmtId="0" fontId="178"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51"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150" fillId="3" borderId="0" xfId="0" applyFont="1" applyFill="1" applyBorder="1" applyAlignment="1">
      <alignment horizontal="center" vertical="center"/>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7" fillId="3" borderId="0" xfId="0" applyFont="1" applyFill="1" applyBorder="1" applyAlignment="1">
      <alignment horizontal="center" vertical="center"/>
    </xf>
    <xf numFmtId="0" fontId="249"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0" fontId="94" fillId="32" borderId="0" xfId="0" applyFont="1" applyFill="1" applyBorder="1" applyAlignment="1">
      <alignment horizontal="center" vertical="center" wrapText="1"/>
    </xf>
    <xf numFmtId="0" fontId="136"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80" fontId="40" fillId="32" borderId="0" xfId="27" applyNumberFormat="1" applyFont="1" applyFill="1" applyBorder="1" applyAlignment="1" applyProtection="1">
      <alignment horizontal="center" vertical="center" wrapText="1"/>
      <protection locked="0"/>
    </xf>
    <xf numFmtId="180"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60"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152"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77" fillId="0" borderId="0" xfId="0" applyFont="1" applyFill="1" applyBorder="1" applyAlignment="1">
      <alignment horizontal="left" vertical="center" wrapText="1"/>
    </xf>
    <xf numFmtId="0" fontId="165"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165"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39"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52" fillId="32" borderId="0" xfId="0" applyFont="1" applyFill="1" applyAlignment="1">
      <alignment horizontal="center" vertical="center" wrapText="1"/>
    </xf>
    <xf numFmtId="0" fontId="39" fillId="32" borderId="0" xfId="0" applyFont="1" applyFill="1" applyAlignment="1">
      <alignment horizontal="center" vertical="center" wrapText="1"/>
    </xf>
    <xf numFmtId="0" fontId="14" fillId="32" borderId="0" xfId="0" applyFont="1" applyFill="1" applyAlignment="1">
      <alignment horizontal="center" vertical="center" wrapText="1"/>
    </xf>
    <xf numFmtId="14" fontId="39" fillId="32" borderId="0" xfId="0" applyNumberFormat="1"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1" fillId="32" borderId="0" xfId="0" applyFont="1" applyFill="1" applyAlignment="1">
      <alignment horizontal="center" vertical="center"/>
    </xf>
    <xf numFmtId="14" fontId="152"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32" fillId="0" borderId="0" xfId="0" applyFont="1" applyFill="1" applyBorder="1" applyAlignment="1">
      <alignment horizontal="center" vertical="center" wrapText="1"/>
    </xf>
    <xf numFmtId="0" fontId="0" fillId="0" borderId="0" xfId="0" applyFill="1" applyAlignment="1">
      <alignment wrapText="1"/>
    </xf>
    <xf numFmtId="14" fontId="233"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38" fillId="41" borderId="0" xfId="24" applyNumberFormat="1" applyFont="1" applyFill="1" applyBorder="1" applyAlignment="1">
      <alignment horizontal="center" vertical="center"/>
    </xf>
    <xf numFmtId="0" fontId="238"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31" fillId="41" borderId="0" xfId="24" applyNumberFormat="1" applyFont="1" applyFill="1" applyBorder="1" applyAlignment="1">
      <alignment horizontal="center" vertical="center"/>
    </xf>
    <xf numFmtId="0" fontId="69" fillId="0" borderId="0" xfId="24" applyFont="1" applyAlignment="1">
      <alignment horizontal="left" vertical="center" wrapText="1"/>
    </xf>
    <xf numFmtId="0" fontId="166" fillId="0" borderId="0" xfId="24" applyFont="1" applyAlignment="1">
      <alignment horizontal="left" vertical="center" wrapText="1"/>
    </xf>
    <xf numFmtId="0" fontId="69" fillId="0" borderId="0" xfId="24" applyFont="1" applyAlignment="1">
      <alignment horizontal="right"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7" fillId="16" borderId="0"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4" fillId="16" borderId="7" xfId="3" applyFont="1" applyFill="1" applyBorder="1" applyAlignment="1">
      <alignment horizontal="center" vertical="center" wrapText="1"/>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5"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4" fillId="0" borderId="0" xfId="0" applyFont="1" applyAlignment="1">
      <alignment horizontal="left" vertical="center" wrapText="1"/>
    </xf>
    <xf numFmtId="0" fontId="164" fillId="0" borderId="0" xfId="0" applyFont="1" applyAlignment="1">
      <alignment horizontal="left" vertical="top" wrapText="1"/>
    </xf>
    <xf numFmtId="0" fontId="77"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xf numFmtId="0" fontId="32" fillId="0" borderId="0" xfId="3" applyFont="1" applyFill="1" applyBorder="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F8FAF4"/>
      <color rgb="FF0000FF"/>
      <color rgb="FF99CCFF"/>
      <color rgb="FF66CCFF"/>
      <color rgb="FFFFFFCC"/>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247650</xdr:colOff>
      <xdr:row>8</xdr:row>
      <xdr:rowOff>9525</xdr:rowOff>
    </xdr:from>
    <xdr:to>
      <xdr:col>6</xdr:col>
      <xdr:colOff>208227</xdr:colOff>
      <xdr:row>15</xdr:row>
      <xdr:rowOff>139192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28750" y="1685925"/>
          <a:ext cx="2322777" cy="14631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S109">
            <v>0</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sheetPr>
  <dimension ref="A1:I40"/>
  <sheetViews>
    <sheetView showGridLines="0" tabSelected="1" zoomScaleNormal="100" workbookViewId="0"/>
  </sheetViews>
  <sheetFormatPr defaultColWidth="8.85546875" defaultRowHeight="15"/>
  <cols>
    <col min="1" max="16384" width="8.85546875" style="197"/>
  </cols>
  <sheetData>
    <row r="1" spans="1:9" ht="21" customHeight="1">
      <c r="A1" s="649"/>
      <c r="B1" s="650"/>
      <c r="C1" s="650"/>
      <c r="D1" s="650"/>
      <c r="E1" s="650"/>
      <c r="F1" s="650"/>
      <c r="G1" s="650"/>
      <c r="H1" s="650"/>
      <c r="I1" s="650"/>
    </row>
    <row r="2" spans="1:9" ht="18">
      <c r="A2" s="1104" t="s">
        <v>1661</v>
      </c>
      <c r="B2" s="1104"/>
      <c r="C2" s="1104"/>
      <c r="D2" s="1104"/>
      <c r="E2" s="1104"/>
      <c r="F2" s="1104"/>
      <c r="G2" s="1104"/>
      <c r="H2" s="1104"/>
      <c r="I2" s="1104"/>
    </row>
    <row r="3" spans="1:9" ht="16.5">
      <c r="A3" s="1109" t="s">
        <v>1662</v>
      </c>
      <c r="B3" s="1109"/>
      <c r="C3" s="1109"/>
      <c r="D3" s="1109"/>
      <c r="E3" s="1109"/>
      <c r="F3" s="1109"/>
      <c r="G3" s="1109"/>
      <c r="H3" s="1109"/>
      <c r="I3" s="1109"/>
    </row>
    <row r="4" spans="1:9" ht="16.5">
      <c r="A4" s="1105"/>
      <c r="B4" s="1105"/>
      <c r="C4" s="1105"/>
      <c r="D4" s="1105"/>
      <c r="E4" s="1105"/>
      <c r="F4" s="1105"/>
      <c r="G4" s="1105"/>
      <c r="H4" s="1105"/>
      <c r="I4" s="1105"/>
    </row>
    <row r="5" spans="1:9" ht="15" customHeight="1">
      <c r="A5" s="651"/>
      <c r="B5" s="651"/>
      <c r="C5" s="651"/>
      <c r="D5" s="651"/>
      <c r="E5" s="651"/>
      <c r="F5" s="651"/>
      <c r="G5" s="651"/>
      <c r="H5" s="651"/>
      <c r="I5" s="651"/>
    </row>
    <row r="6" spans="1:9" ht="15" customHeight="1">
      <c r="A6" s="1110" t="s">
        <v>1660</v>
      </c>
      <c r="B6" s="1111"/>
      <c r="C6" s="1111"/>
      <c r="D6" s="1111"/>
      <c r="E6" s="1111"/>
      <c r="F6" s="1111"/>
      <c r="G6" s="1111"/>
      <c r="H6" s="1111"/>
      <c r="I6" s="1111"/>
    </row>
    <row r="7" spans="1:9">
      <c r="A7" s="658"/>
      <c r="B7" s="658"/>
      <c r="C7" s="658"/>
      <c r="D7" s="658"/>
      <c r="E7" s="658"/>
      <c r="F7" s="658"/>
      <c r="G7" s="658"/>
      <c r="H7" s="658"/>
      <c r="I7" s="658"/>
    </row>
    <row r="8" spans="1:9">
      <c r="A8" s="652"/>
      <c r="B8" s="652"/>
      <c r="C8" s="652"/>
      <c r="D8" s="652"/>
      <c r="E8" s="652"/>
      <c r="F8" s="652"/>
      <c r="G8" s="652"/>
      <c r="H8" s="652"/>
      <c r="I8" s="652"/>
    </row>
    <row r="9" spans="1:9">
      <c r="A9" s="1098"/>
      <c r="B9" s="1099"/>
      <c r="C9" s="1099"/>
      <c r="D9" s="1099"/>
      <c r="E9" s="1099"/>
      <c r="F9" s="1099"/>
      <c r="G9" s="1099"/>
      <c r="H9" s="1099"/>
      <c r="I9" s="1099"/>
    </row>
    <row r="10" spans="1:9">
      <c r="A10" s="653"/>
      <c r="B10" s="653"/>
      <c r="C10" s="653"/>
      <c r="D10" s="653"/>
      <c r="E10" s="653"/>
      <c r="F10" s="653"/>
      <c r="G10" s="653"/>
      <c r="H10" s="653"/>
      <c r="I10" s="653"/>
    </row>
    <row r="11" spans="1:9">
      <c r="A11" s="653"/>
      <c r="B11" s="653"/>
      <c r="C11" s="653"/>
      <c r="D11" s="653"/>
      <c r="E11" s="653"/>
      <c r="F11" s="653"/>
      <c r="G11" s="653"/>
      <c r="H11" s="653"/>
      <c r="I11" s="653"/>
    </row>
    <row r="12" spans="1:9">
      <c r="A12" s="653"/>
      <c r="B12" s="653"/>
      <c r="C12" s="653"/>
      <c r="D12" s="653"/>
      <c r="E12" s="653"/>
      <c r="F12" s="653"/>
      <c r="G12" s="653"/>
      <c r="H12" s="653"/>
      <c r="I12" s="653"/>
    </row>
    <row r="13" spans="1:9">
      <c r="A13" s="653"/>
      <c r="B13" s="653"/>
      <c r="C13" s="653"/>
      <c r="D13" s="653"/>
      <c r="E13" s="653"/>
      <c r="F13" s="653"/>
      <c r="G13" s="653"/>
      <c r="H13" s="653"/>
      <c r="I13" s="653"/>
    </row>
    <row r="14" spans="1:9">
      <c r="A14" s="653"/>
      <c r="B14" s="653"/>
      <c r="C14" s="653"/>
      <c r="D14" s="653"/>
      <c r="E14" s="653"/>
      <c r="F14" s="653"/>
      <c r="G14" s="653"/>
      <c r="H14" s="653"/>
      <c r="I14" s="653"/>
    </row>
    <row r="15" spans="1:9">
      <c r="A15" s="653"/>
      <c r="B15" s="653"/>
      <c r="C15" s="653"/>
      <c r="D15" s="653"/>
      <c r="E15" s="653"/>
      <c r="F15" s="653"/>
      <c r="G15" s="653"/>
      <c r="H15" s="653"/>
      <c r="I15" s="653"/>
    </row>
    <row r="16" spans="1:9">
      <c r="A16" s="653"/>
      <c r="B16" s="653"/>
      <c r="C16" s="653"/>
      <c r="D16" s="653"/>
      <c r="E16" s="653"/>
      <c r="F16" s="653"/>
      <c r="G16" s="653"/>
      <c r="H16" s="653"/>
      <c r="I16" s="653"/>
    </row>
    <row r="17" spans="1:9">
      <c r="A17" s="653"/>
      <c r="B17" s="653"/>
      <c r="C17" s="653"/>
      <c r="D17" s="653"/>
      <c r="E17" s="653"/>
      <c r="F17" s="653"/>
      <c r="G17" s="653"/>
      <c r="H17" s="653"/>
      <c r="I17" s="653"/>
    </row>
    <row r="18" spans="1:9" ht="30">
      <c r="A18" s="1106" t="s">
        <v>0</v>
      </c>
      <c r="B18" s="1106"/>
      <c r="C18" s="1106"/>
      <c r="D18" s="1106"/>
      <c r="E18" s="1106"/>
      <c r="F18" s="1106"/>
      <c r="G18" s="1106"/>
      <c r="H18" s="1106"/>
      <c r="I18" s="1106"/>
    </row>
    <row r="19" spans="1:9" ht="18.75" customHeight="1">
      <c r="A19" s="654"/>
      <c r="B19" s="654"/>
      <c r="C19" s="654"/>
      <c r="D19" s="654"/>
      <c r="E19" s="654"/>
      <c r="F19" s="654"/>
      <c r="G19" s="654"/>
      <c r="H19" s="654"/>
      <c r="I19" s="654"/>
    </row>
    <row r="20" spans="1:9" ht="18.75" customHeight="1">
      <c r="A20" s="1107" t="s">
        <v>1592</v>
      </c>
      <c r="B20" s="1107"/>
      <c r="C20" s="1107"/>
      <c r="D20" s="1107"/>
      <c r="E20" s="1107"/>
      <c r="F20" s="1107"/>
      <c r="G20" s="1107"/>
      <c r="H20" s="1107"/>
      <c r="I20" s="1107"/>
    </row>
    <row r="21" spans="1:9" ht="18.75" customHeight="1">
      <c r="A21" s="655"/>
      <c r="B21" s="655"/>
      <c r="C21" s="655"/>
      <c r="D21" s="655"/>
      <c r="E21" s="655"/>
      <c r="F21" s="655"/>
      <c r="G21" s="655"/>
      <c r="H21" s="655"/>
      <c r="I21" s="655"/>
    </row>
    <row r="22" spans="1:9" ht="26.25" customHeight="1">
      <c r="A22" s="1108" t="s">
        <v>1</v>
      </c>
      <c r="B22" s="1108"/>
      <c r="C22" s="1108"/>
      <c r="D22" s="1108"/>
      <c r="E22" s="1108"/>
      <c r="F22" s="1108"/>
      <c r="G22" s="1108"/>
      <c r="H22" s="1108"/>
      <c r="I22" s="1108"/>
    </row>
    <row r="23" spans="1:9" ht="18.75">
      <c r="A23" s="656"/>
      <c r="B23" s="656"/>
      <c r="C23" s="656"/>
      <c r="D23" s="656"/>
      <c r="E23" s="656"/>
      <c r="F23" s="656"/>
      <c r="G23" s="656"/>
      <c r="H23" s="656"/>
      <c r="I23" s="656"/>
    </row>
    <row r="24" spans="1:9" ht="18.75" customHeight="1">
      <c r="A24" s="1100" t="s">
        <v>1593</v>
      </c>
      <c r="B24" s="1100"/>
      <c r="C24" s="1100"/>
      <c r="D24" s="1100"/>
      <c r="E24" s="1100"/>
      <c r="F24" s="1100"/>
      <c r="G24" s="1100"/>
      <c r="H24" s="1100"/>
      <c r="I24" s="1100"/>
    </row>
    <row r="25" spans="1:9">
      <c r="A25" s="653"/>
      <c r="B25" s="653"/>
      <c r="C25" s="653"/>
      <c r="D25" s="653"/>
      <c r="E25" s="653"/>
      <c r="F25" s="653"/>
      <c r="G25" s="653"/>
      <c r="H25" s="653"/>
      <c r="I25" s="653"/>
    </row>
    <row r="26" spans="1:9">
      <c r="A26" s="653"/>
      <c r="B26" s="653"/>
      <c r="C26" s="653"/>
      <c r="D26" s="653"/>
      <c r="E26" s="653"/>
      <c r="F26" s="653"/>
      <c r="G26" s="653"/>
      <c r="H26" s="653"/>
      <c r="I26" s="653"/>
    </row>
    <row r="27" spans="1:9">
      <c r="A27" s="653"/>
      <c r="B27" s="653"/>
      <c r="C27" s="653"/>
      <c r="D27" s="653"/>
      <c r="E27" s="653"/>
      <c r="F27" s="653"/>
      <c r="G27" s="653"/>
      <c r="H27" s="653"/>
      <c r="I27" s="653"/>
    </row>
    <row r="28" spans="1:9">
      <c r="A28" s="653"/>
      <c r="B28" s="653"/>
      <c r="C28" s="653"/>
      <c r="D28" s="653"/>
      <c r="E28" s="653"/>
      <c r="F28" s="653"/>
      <c r="G28" s="653"/>
      <c r="H28" s="653"/>
      <c r="I28" s="653"/>
    </row>
    <row r="29" spans="1:9">
      <c r="A29" s="653"/>
      <c r="B29" s="653"/>
      <c r="C29" s="653"/>
      <c r="D29" s="653"/>
      <c r="E29" s="653"/>
      <c r="F29" s="653"/>
      <c r="G29" s="653"/>
      <c r="H29" s="653"/>
      <c r="I29" s="653"/>
    </row>
    <row r="30" spans="1:9">
      <c r="A30" s="653"/>
      <c r="B30" s="653"/>
      <c r="C30" s="653"/>
      <c r="D30" s="653"/>
      <c r="E30" s="653"/>
      <c r="F30" s="653"/>
      <c r="G30" s="653"/>
      <c r="H30" s="653"/>
      <c r="I30" s="653"/>
    </row>
    <row r="31" spans="1:9">
      <c r="A31" s="653"/>
      <c r="B31" s="653"/>
      <c r="C31" s="653"/>
      <c r="D31" s="653"/>
      <c r="E31" s="653"/>
      <c r="F31" s="653"/>
      <c r="G31" s="653"/>
      <c r="H31" s="653"/>
      <c r="I31" s="653"/>
    </row>
    <row r="32" spans="1:9">
      <c r="A32" s="653"/>
      <c r="B32" s="653"/>
      <c r="C32" s="653"/>
      <c r="D32" s="653"/>
      <c r="E32" s="653"/>
      <c r="F32" s="653"/>
      <c r="G32" s="653"/>
      <c r="H32" s="653"/>
      <c r="I32" s="653"/>
    </row>
    <row r="33" spans="1:9">
      <c r="A33" s="653"/>
      <c r="B33" s="653"/>
      <c r="C33" s="653"/>
      <c r="D33" s="653"/>
      <c r="E33" s="653"/>
      <c r="F33" s="653"/>
      <c r="G33" s="653"/>
      <c r="H33" s="653"/>
      <c r="I33" s="653"/>
    </row>
    <row r="34" spans="1:9">
      <c r="A34" s="653"/>
      <c r="B34" s="653"/>
      <c r="C34" s="653"/>
      <c r="D34" s="653"/>
      <c r="E34" s="653"/>
      <c r="F34" s="653"/>
      <c r="G34" s="653"/>
      <c r="H34" s="653"/>
      <c r="I34" s="653"/>
    </row>
    <row r="35" spans="1:9">
      <c r="A35" s="653"/>
      <c r="B35" s="653"/>
      <c r="C35" s="653"/>
      <c r="D35" s="653"/>
      <c r="E35" s="653"/>
      <c r="F35" s="653"/>
      <c r="G35" s="653"/>
      <c r="H35" s="653"/>
      <c r="I35" s="653"/>
    </row>
    <row r="36" spans="1:9">
      <c r="A36" s="1101"/>
      <c r="B36" s="1101"/>
      <c r="C36" s="1101"/>
      <c r="D36" s="1101"/>
      <c r="E36" s="1101"/>
      <c r="F36" s="1101"/>
      <c r="G36" s="1101"/>
      <c r="H36" s="1101"/>
      <c r="I36" s="1101"/>
    </row>
    <row r="37" spans="1:9" ht="50.25" customHeight="1">
      <c r="A37" s="1102" t="s">
        <v>2</v>
      </c>
      <c r="B37" s="1102"/>
      <c r="C37" s="1102"/>
      <c r="D37" s="1102"/>
      <c r="E37" s="1102"/>
      <c r="F37" s="1102"/>
      <c r="G37" s="1102"/>
      <c r="H37" s="1102"/>
      <c r="I37" s="1102"/>
    </row>
    <row r="38" spans="1:9">
      <c r="A38" s="657"/>
      <c r="B38" s="657"/>
      <c r="C38" s="657"/>
      <c r="D38" s="657"/>
      <c r="E38" s="657"/>
      <c r="F38" s="657"/>
      <c r="G38" s="657"/>
      <c r="H38" s="657"/>
      <c r="I38" s="657"/>
    </row>
    <row r="39" spans="1:9" ht="65.25" customHeight="1">
      <c r="A39" s="1103" t="s">
        <v>3</v>
      </c>
      <c r="B39" s="1103"/>
      <c r="C39" s="1103"/>
      <c r="D39" s="1103"/>
      <c r="E39" s="1103"/>
      <c r="F39" s="1103"/>
      <c r="G39" s="1103"/>
      <c r="H39" s="1103"/>
      <c r="I39" s="1103"/>
    </row>
    <row r="40" spans="1:9">
      <c r="A40" s="658"/>
      <c r="B40" s="658"/>
      <c r="C40" s="658"/>
      <c r="D40" s="658"/>
      <c r="E40" s="658"/>
      <c r="F40" s="658"/>
      <c r="G40" s="658"/>
      <c r="H40" s="658"/>
      <c r="I40" s="658"/>
    </row>
  </sheetData>
  <mergeCells count="11">
    <mergeCell ref="A24:I24"/>
    <mergeCell ref="A36:I36"/>
    <mergeCell ref="A37:I37"/>
    <mergeCell ref="A39:I39"/>
    <mergeCell ref="A2:I2"/>
    <mergeCell ref="A4:I4"/>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9.140625" bestFit="1" customWidth="1"/>
    <col min="6" max="6" width="10" customWidth="1"/>
    <col min="7" max="7" width="11" customWidth="1"/>
    <col min="10" max="10" width="9.85546875" bestFit="1" customWidth="1"/>
  </cols>
  <sheetData>
    <row r="1" spans="1:8" ht="12.75" customHeight="1">
      <c r="A1" s="151" t="s">
        <v>652</v>
      </c>
      <c r="G1" s="137" t="str">
        <f>Naslovnica!A20</f>
        <v>Kolovoz 2023.</v>
      </c>
    </row>
    <row r="2" spans="1:8" ht="12.75" customHeight="1">
      <c r="A2" s="527" t="s">
        <v>922</v>
      </c>
      <c r="G2" s="529" t="str">
        <f>Naslovnica!A24</f>
        <v>August 2023</v>
      </c>
    </row>
    <row r="3" spans="1:8" ht="12.75" customHeight="1"/>
    <row r="4" spans="1:8" ht="12.75" customHeight="1">
      <c r="F4" s="72"/>
      <c r="G4" s="13" t="s">
        <v>1486</v>
      </c>
    </row>
    <row r="5" spans="1:8" ht="19.5" customHeight="1">
      <c r="A5" s="1164" t="s">
        <v>1089</v>
      </c>
      <c r="B5" s="1165" t="s">
        <v>544</v>
      </c>
      <c r="C5" s="1165"/>
      <c r="D5" s="1165"/>
      <c r="E5" s="1165"/>
      <c r="F5" s="1165"/>
      <c r="G5" s="1165"/>
    </row>
    <row r="6" spans="1:8" ht="26.25" customHeight="1">
      <c r="A6" s="1164"/>
      <c r="B6" s="1140" t="str">
        <f>Naslovnica!A20</f>
        <v>Kolovoz 2023.</v>
      </c>
      <c r="C6" s="1166"/>
      <c r="D6" s="1167" t="s">
        <v>17</v>
      </c>
      <c r="E6" s="1167"/>
      <c r="F6" s="1168" t="s">
        <v>227</v>
      </c>
      <c r="G6" s="1168"/>
    </row>
    <row r="7" spans="1:8">
      <c r="A7" s="1164"/>
      <c r="B7" s="1138" t="str">
        <f>Naslovnica!A24</f>
        <v>August 2023</v>
      </c>
      <c r="C7" s="1169"/>
      <c r="D7" s="1170" t="s">
        <v>45</v>
      </c>
      <c r="E7" s="1170"/>
      <c r="F7" s="1170" t="s">
        <v>51</v>
      </c>
      <c r="G7" s="1170"/>
    </row>
    <row r="8" spans="1:8">
      <c r="A8" s="1164"/>
      <c r="B8" s="684" t="s">
        <v>27</v>
      </c>
      <c r="C8" s="684" t="s">
        <v>28</v>
      </c>
      <c r="D8" s="672" t="s">
        <v>1086</v>
      </c>
      <c r="E8" s="672" t="s">
        <v>143</v>
      </c>
      <c r="F8" s="672" t="s">
        <v>1086</v>
      </c>
      <c r="G8" s="672" t="s">
        <v>143</v>
      </c>
    </row>
    <row r="9" spans="1:8">
      <c r="A9" s="1164"/>
      <c r="B9" s="685" t="s">
        <v>29</v>
      </c>
      <c r="C9" s="685" t="s">
        <v>30</v>
      </c>
      <c r="D9" s="700" t="s">
        <v>1087</v>
      </c>
      <c r="E9" s="700" t="s">
        <v>144</v>
      </c>
      <c r="F9" s="700" t="s">
        <v>1087</v>
      </c>
      <c r="G9" s="700" t="s">
        <v>144</v>
      </c>
    </row>
    <row r="10" spans="1:8">
      <c r="A10" s="374" t="s">
        <v>33</v>
      </c>
      <c r="B10" s="375">
        <v>132993.48879999999</v>
      </c>
      <c r="C10" s="376">
        <v>0.13823679078588588</v>
      </c>
      <c r="D10" s="805">
        <v>860.59130999998888</v>
      </c>
      <c r="E10" s="377">
        <v>6.5130737791103677E-3</v>
      </c>
      <c r="F10" s="378">
        <v>7355.0847758444434</v>
      </c>
      <c r="G10" s="377">
        <v>5.8541692191746764E-2</v>
      </c>
      <c r="H10" s="52"/>
    </row>
    <row r="11" spans="1:8">
      <c r="A11" s="374" t="s">
        <v>34</v>
      </c>
      <c r="B11" s="375">
        <v>330234.53605</v>
      </c>
      <c r="C11" s="376">
        <v>0.34325411628887159</v>
      </c>
      <c r="D11" s="806">
        <v>3067.4142100000172</v>
      </c>
      <c r="E11" s="377">
        <v>9.375679905574863E-3</v>
      </c>
      <c r="F11" s="378">
        <v>34104.809243974451</v>
      </c>
      <c r="G11" s="377">
        <v>0.11516847569414801</v>
      </c>
      <c r="H11" s="52"/>
    </row>
    <row r="12" spans="1:8">
      <c r="A12" s="374" t="s">
        <v>46</v>
      </c>
      <c r="B12" s="375">
        <v>65338.306189999996</v>
      </c>
      <c r="C12" s="376">
        <v>6.7914285463057819E-2</v>
      </c>
      <c r="D12" s="806">
        <v>715.15509999998903</v>
      </c>
      <c r="E12" s="377">
        <v>1.1066546399199906E-2</v>
      </c>
      <c r="F12" s="378">
        <v>6905.2163340042534</v>
      </c>
      <c r="G12" s="377">
        <v>0.11817304802846595</v>
      </c>
    </row>
    <row r="13" spans="1:8">
      <c r="A13" s="374" t="s">
        <v>217</v>
      </c>
      <c r="B13" s="375">
        <v>8276.4440099999993</v>
      </c>
      <c r="C13" s="376">
        <v>8.6027449116852436E-3</v>
      </c>
      <c r="D13" s="806">
        <v>190.27319999999963</v>
      </c>
      <c r="E13" s="377">
        <v>2.3530692644371687E-2</v>
      </c>
      <c r="F13" s="378">
        <v>1752.9843232258272</v>
      </c>
      <c r="G13" s="377">
        <v>0.26872003620714824</v>
      </c>
    </row>
    <row r="14" spans="1:8">
      <c r="A14" s="374" t="s">
        <v>218</v>
      </c>
      <c r="B14" s="375">
        <v>4300.5532400000002</v>
      </c>
      <c r="C14" s="376">
        <v>4.4701036409042884E-3</v>
      </c>
      <c r="D14" s="806">
        <v>99.75601000000006</v>
      </c>
      <c r="E14" s="377">
        <v>2.3746923390539409E-2</v>
      </c>
      <c r="F14" s="378">
        <v>538.15892053620064</v>
      </c>
      <c r="G14" s="377">
        <v>0.14303628882070418</v>
      </c>
    </row>
    <row r="15" spans="1:8">
      <c r="A15" s="374" t="s">
        <v>36</v>
      </c>
      <c r="B15" s="375">
        <v>66935.450949999999</v>
      </c>
      <c r="C15" s="376">
        <v>6.9574398059809958E-2</v>
      </c>
      <c r="D15" s="806">
        <v>958.66103000000294</v>
      </c>
      <c r="E15" s="377">
        <v>1.4530276952886334E-2</v>
      </c>
      <c r="F15" s="378">
        <v>9480.1291900955621</v>
      </c>
      <c r="G15" s="377">
        <v>0.16500001914028672</v>
      </c>
    </row>
    <row r="16" spans="1:8">
      <c r="A16" s="374" t="s">
        <v>37</v>
      </c>
      <c r="B16" s="375">
        <v>59751.509729999998</v>
      </c>
      <c r="C16" s="376">
        <v>6.210722813737355E-2</v>
      </c>
      <c r="D16" s="806">
        <v>329.67807000000175</v>
      </c>
      <c r="E16" s="377">
        <v>5.548096731288199E-3</v>
      </c>
      <c r="F16" s="378">
        <v>4832.3124508175752</v>
      </c>
      <c r="G16" s="377">
        <v>8.7989495298929077E-2</v>
      </c>
    </row>
    <row r="17" spans="1:10">
      <c r="A17" s="374" t="s">
        <v>38</v>
      </c>
      <c r="B17" s="375">
        <v>294239.85200999997</v>
      </c>
      <c r="C17" s="376">
        <v>0.30584033271241168</v>
      </c>
      <c r="D17" s="806">
        <v>573.70915999996942</v>
      </c>
      <c r="E17" s="377">
        <v>1.9536101589110455E-3</v>
      </c>
      <c r="F17" s="378">
        <v>21493.107575730945</v>
      </c>
      <c r="G17" s="377">
        <v>7.8802434911961816E-2</v>
      </c>
    </row>
    <row r="18" spans="1:10" ht="18.75" customHeight="1">
      <c r="A18" s="905" t="s">
        <v>342</v>
      </c>
      <c r="B18" s="906">
        <v>962070.14098000003</v>
      </c>
      <c r="C18" s="907">
        <v>1</v>
      </c>
      <c r="D18" s="908">
        <v>6795.2380899999989</v>
      </c>
      <c r="E18" s="907">
        <v>7.1133849213900202E-3</v>
      </c>
      <c r="F18" s="909">
        <v>86461.802814229275</v>
      </c>
      <c r="G18" s="907">
        <v>9.8744837212662917E-2</v>
      </c>
    </row>
    <row r="19" spans="1:10" ht="12.75" customHeight="1">
      <c r="A19" s="22" t="s">
        <v>542</v>
      </c>
    </row>
    <row r="20" spans="1:10" ht="12.75" customHeight="1"/>
    <row r="22" spans="1:10">
      <c r="A22" s="736" t="s">
        <v>1004</v>
      </c>
      <c r="B22" s="989"/>
      <c r="C22" s="989"/>
      <c r="D22" s="989"/>
      <c r="E22" s="989"/>
      <c r="F22" s="989"/>
      <c r="G22" s="989"/>
      <c r="H22" s="989"/>
      <c r="I22" s="989"/>
      <c r="J22" s="990" t="str">
        <f>Naslovnica!A20</f>
        <v>Kolovoz 2023.</v>
      </c>
    </row>
    <row r="23" spans="1:10">
      <c r="A23" s="991" t="s">
        <v>1005</v>
      </c>
      <c r="B23" s="989"/>
      <c r="C23" s="989"/>
      <c r="D23" s="989"/>
      <c r="E23" s="989"/>
      <c r="F23" s="989"/>
      <c r="G23" s="989"/>
      <c r="H23" s="989"/>
      <c r="I23" s="989"/>
      <c r="J23" s="992" t="str">
        <f>Naslovnica!A24</f>
        <v>August 2023</v>
      </c>
    </row>
    <row r="24" spans="1:10">
      <c r="A24" s="989"/>
      <c r="B24" s="989"/>
      <c r="C24" s="989"/>
      <c r="D24" s="989"/>
      <c r="E24" s="989"/>
      <c r="F24" s="989"/>
      <c r="G24" s="989"/>
      <c r="H24" s="989"/>
      <c r="I24" s="989"/>
      <c r="J24" s="989"/>
    </row>
    <row r="25" spans="1:10" ht="21.75" customHeight="1">
      <c r="A25" s="993"/>
      <c r="B25" s="994" t="s">
        <v>1511</v>
      </c>
      <c r="C25" s="1163" t="s">
        <v>1419</v>
      </c>
      <c r="D25" s="1163"/>
      <c r="E25" s="1163"/>
      <c r="F25" s="1163"/>
      <c r="G25" s="1163"/>
      <c r="H25" s="1163"/>
      <c r="I25" s="1163"/>
      <c r="J25" s="995"/>
    </row>
    <row r="26" spans="1:10" ht="45">
      <c r="A26" s="996" t="s">
        <v>1089</v>
      </c>
      <c r="B26" s="993" t="str">
        <f>J22</f>
        <v>Kolovoz 2023.</v>
      </c>
      <c r="C26" s="993" t="s">
        <v>238</v>
      </c>
      <c r="D26" s="993" t="s">
        <v>59</v>
      </c>
      <c r="E26" s="993" t="s">
        <v>50</v>
      </c>
      <c r="F26" s="993" t="s">
        <v>1410</v>
      </c>
      <c r="G26" s="993" t="s">
        <v>1411</v>
      </c>
      <c r="H26" s="993" t="s">
        <v>1412</v>
      </c>
      <c r="I26" s="993" t="s">
        <v>1416</v>
      </c>
      <c r="J26" s="993" t="s">
        <v>1006</v>
      </c>
    </row>
    <row r="27" spans="1:10" ht="56.25">
      <c r="A27" s="993"/>
      <c r="B27" s="997" t="str">
        <f>J23</f>
        <v>August 2023</v>
      </c>
      <c r="C27" s="997" t="s">
        <v>239</v>
      </c>
      <c r="D27" s="997" t="s">
        <v>51</v>
      </c>
      <c r="E27" s="997" t="s">
        <v>52</v>
      </c>
      <c r="F27" s="997" t="s">
        <v>1413</v>
      </c>
      <c r="G27" s="997" t="s">
        <v>1414</v>
      </c>
      <c r="H27" s="997" t="s">
        <v>1415</v>
      </c>
      <c r="I27" s="998" t="s">
        <v>1417</v>
      </c>
      <c r="J27" s="993" t="s">
        <v>1007</v>
      </c>
    </row>
    <row r="28" spans="1:10">
      <c r="A28" s="999" t="s">
        <v>33</v>
      </c>
      <c r="B28" s="702">
        <v>34.686599999999999</v>
      </c>
      <c r="C28" s="1000">
        <v>2.5347626658649425E-3</v>
      </c>
      <c r="D28" s="1000">
        <v>2.2115674207267233E-2</v>
      </c>
      <c r="E28" s="1000">
        <v>5.5794900346717302E-3</v>
      </c>
      <c r="F28" s="1000">
        <v>-9.8781441679886006E-3</v>
      </c>
      <c r="G28" s="1000">
        <v>3.0550013159154066E-3</v>
      </c>
      <c r="H28" s="1000">
        <v>2.9548839533801718E-2</v>
      </c>
      <c r="I28" s="1000">
        <v>4.9828305096613734E-2</v>
      </c>
      <c r="J28" s="1091">
        <v>37958</v>
      </c>
    </row>
    <row r="29" spans="1:10">
      <c r="A29" s="999" t="s">
        <v>34</v>
      </c>
      <c r="B29" s="701">
        <v>39.2652</v>
      </c>
      <c r="C29" s="1000">
        <v>5.384727652611998E-3</v>
      </c>
      <c r="D29" s="1000">
        <v>8.5026892080325878E-2</v>
      </c>
      <c r="E29" s="1000">
        <v>6.459707599266773E-2</v>
      </c>
      <c r="F29" s="1000">
        <v>3.5779809134049323E-2</v>
      </c>
      <c r="G29" s="1000">
        <v>2.915463228959525E-2</v>
      </c>
      <c r="H29" s="1000">
        <v>3.1191238514792108E-2</v>
      </c>
      <c r="I29" s="1000">
        <v>5.5919482153492517E-2</v>
      </c>
      <c r="J29" s="1091">
        <v>37893</v>
      </c>
    </row>
    <row r="30" spans="1:10">
      <c r="A30" s="999" t="s">
        <v>46</v>
      </c>
      <c r="B30" s="701">
        <v>25.0501</v>
      </c>
      <c r="C30" s="1000">
        <v>4.6925572832900997E-3</v>
      </c>
      <c r="D30" s="1000">
        <v>7.5324443037823263E-2</v>
      </c>
      <c r="E30" s="1000">
        <v>5.2696040258349619E-2</v>
      </c>
      <c r="F30" s="1000">
        <v>2.9480560507344933E-2</v>
      </c>
      <c r="G30" s="1000">
        <v>3.1320578687994205E-2</v>
      </c>
      <c r="H30" s="1000">
        <v>3.4757434858805336E-2</v>
      </c>
      <c r="I30" s="1000">
        <v>3.2514090970278353E-2</v>
      </c>
      <c r="J30" s="1091">
        <v>37923</v>
      </c>
    </row>
    <row r="31" spans="1:10">
      <c r="A31" s="999" t="s">
        <v>217</v>
      </c>
      <c r="B31" s="701">
        <v>177.71940000000001</v>
      </c>
      <c r="C31" s="1000">
        <v>5.9171128745598711E-3</v>
      </c>
      <c r="D31" s="1000">
        <v>9.804799784101359E-2</v>
      </c>
      <c r="E31" s="1000">
        <v>6.6740122853497619E-2</v>
      </c>
      <c r="F31" s="1000">
        <v>3.3948130569798396E-2</v>
      </c>
      <c r="G31" s="1000">
        <v>3.6851532792406605E-2</v>
      </c>
      <c r="H31" s="1000" t="s">
        <v>139</v>
      </c>
      <c r="I31" s="1000">
        <v>5.1874605342030256E-2</v>
      </c>
      <c r="J31" s="1091">
        <v>43062</v>
      </c>
    </row>
    <row r="32" spans="1:10">
      <c r="A32" s="999" t="s">
        <v>218</v>
      </c>
      <c r="B32" s="701">
        <v>147.35290000000001</v>
      </c>
      <c r="C32" s="1000">
        <v>2.5445829299306499E-3</v>
      </c>
      <c r="D32" s="1000">
        <v>1.9691787315866849E-2</v>
      </c>
      <c r="E32" s="1000">
        <v>1.0939763090364041E-2</v>
      </c>
      <c r="F32" s="1000">
        <v>2.1531558139473717E-3</v>
      </c>
      <c r="G32" s="1000">
        <v>1.1888294270051558E-2</v>
      </c>
      <c r="H32" s="1000" t="s">
        <v>139</v>
      </c>
      <c r="I32" s="1000">
        <v>1.8279522433235051E-2</v>
      </c>
      <c r="J32" s="1091">
        <v>43062</v>
      </c>
    </row>
    <row r="33" spans="1:10">
      <c r="A33" s="999" t="s">
        <v>36</v>
      </c>
      <c r="B33" s="701">
        <v>35.757800000000003</v>
      </c>
      <c r="C33" s="1000">
        <v>4.4438701558444649E-3</v>
      </c>
      <c r="D33" s="1001">
        <v>9.95608325766002E-2</v>
      </c>
      <c r="E33" s="1000">
        <v>9.7034303553774182E-2</v>
      </c>
      <c r="F33" s="1000">
        <v>6.5440998704082265E-2</v>
      </c>
      <c r="G33" s="1000">
        <v>4.5387146901777697E-2</v>
      </c>
      <c r="H33" s="1000"/>
      <c r="I33" s="1000">
        <v>5.5104688361131471E-2</v>
      </c>
      <c r="J33" s="1091">
        <v>38425</v>
      </c>
    </row>
    <row r="34" spans="1:10">
      <c r="A34" s="999" t="s">
        <v>37</v>
      </c>
      <c r="B34" s="701">
        <v>28.6097</v>
      </c>
      <c r="C34" s="1000">
        <v>-9.5331214861893443E-4</v>
      </c>
      <c r="D34" s="1001">
        <v>1.6117540206825209E-2</v>
      </c>
      <c r="E34" s="1000">
        <v>1.2145225949300453E-3</v>
      </c>
      <c r="F34" s="1000">
        <v>-1.5252828024799436E-2</v>
      </c>
      <c r="G34" s="1000">
        <v>4.1019760664331439E-3</v>
      </c>
      <c r="H34" s="1000">
        <v>3.0607705049635392E-2</v>
      </c>
      <c r="I34" s="1000">
        <v>4.2445632712177161E-2</v>
      </c>
      <c r="J34" s="1091">
        <v>38425</v>
      </c>
    </row>
    <row r="35" spans="1:10">
      <c r="A35" s="999" t="s">
        <v>38</v>
      </c>
      <c r="B35" s="701">
        <v>36.665799999999997</v>
      </c>
      <c r="C35" s="1000">
        <v>-1.1033528304406071E-3</v>
      </c>
      <c r="D35" s="1000">
        <v>5.0700877198987637E-2</v>
      </c>
      <c r="E35" s="1000">
        <v>2.6636241136359651E-2</v>
      </c>
      <c r="F35" s="1000">
        <v>3.5579150302619711E-2</v>
      </c>
      <c r="G35" s="1000">
        <v>2.6623266934086454E-2</v>
      </c>
      <c r="H35" s="1000">
        <v>4.8072204806168362E-2</v>
      </c>
      <c r="I35" s="1000">
        <v>4.9380763476743139E-2</v>
      </c>
      <c r="J35" s="1091">
        <v>37474</v>
      </c>
    </row>
    <row r="36" spans="1:10">
      <c r="A36" s="1002" t="s">
        <v>542</v>
      </c>
      <c r="B36" s="733"/>
      <c r="C36" s="1003"/>
      <c r="D36" s="1003"/>
      <c r="E36" s="1003"/>
      <c r="F36" s="1003"/>
      <c r="G36" s="1004"/>
      <c r="H36" s="1004"/>
      <c r="I36" s="989"/>
      <c r="J36" s="989"/>
    </row>
    <row r="37" spans="1:10">
      <c r="A37" s="1005" t="s">
        <v>113</v>
      </c>
      <c r="B37" s="989"/>
      <c r="C37" s="989"/>
      <c r="D37" s="989"/>
      <c r="E37" s="989"/>
      <c r="F37" s="989"/>
      <c r="G37" s="1006"/>
      <c r="H37" s="1006"/>
      <c r="I37" s="989"/>
      <c r="J37" s="989"/>
    </row>
    <row r="38" spans="1:10">
      <c r="A38" s="1007" t="s">
        <v>219</v>
      </c>
      <c r="B38" s="1004"/>
      <c r="C38" s="1004"/>
      <c r="D38" s="1004"/>
      <c r="E38" s="1004"/>
      <c r="F38" s="1004"/>
      <c r="G38" s="1004"/>
      <c r="H38" s="1004"/>
      <c r="I38" s="1004"/>
      <c r="J38" s="989"/>
    </row>
    <row r="39" spans="1:10">
      <c r="A39" s="1005" t="s">
        <v>220</v>
      </c>
      <c r="B39" s="1006"/>
      <c r="C39" s="1006"/>
      <c r="D39" s="1006"/>
      <c r="E39" s="1006"/>
      <c r="F39" s="1006"/>
      <c r="G39" s="1006"/>
      <c r="H39" s="1006"/>
      <c r="I39" s="1006"/>
      <c r="J39" s="989"/>
    </row>
    <row r="40" spans="1:10">
      <c r="A40" s="1007" t="s">
        <v>931</v>
      </c>
      <c r="B40" s="1004"/>
      <c r="C40" s="1004"/>
      <c r="D40" s="1004"/>
      <c r="E40" s="1004"/>
      <c r="F40" s="1004"/>
      <c r="G40" s="989"/>
      <c r="H40" s="989"/>
      <c r="I40" s="1004"/>
      <c r="J40" s="989"/>
    </row>
    <row r="41" spans="1:10">
      <c r="B41" s="262"/>
      <c r="C41" s="262"/>
      <c r="D41" s="262"/>
      <c r="E41" s="262"/>
      <c r="F41" s="262"/>
      <c r="G41" s="280"/>
      <c r="H41" s="280"/>
      <c r="I41" s="262"/>
    </row>
    <row r="42" spans="1:10">
      <c r="A42" s="261"/>
      <c r="B42" s="261"/>
      <c r="C42" s="261"/>
      <c r="D42" s="261"/>
      <c r="E42" s="261"/>
      <c r="F42" s="261"/>
      <c r="I42" s="261"/>
    </row>
    <row r="43" spans="1:10">
      <c r="A43" s="612" t="s">
        <v>81</v>
      </c>
      <c r="B43" s="280"/>
      <c r="C43" s="280"/>
      <c r="D43" s="280"/>
      <c r="E43" s="280"/>
      <c r="F43" s="280"/>
      <c r="I43" s="7"/>
    </row>
    <row r="69" spans="10:10">
      <c r="J69" s="26" t="s">
        <v>803</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T53"/>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41" t="s">
        <v>653</v>
      </c>
      <c r="S1" s="137" t="str">
        <f>Naslovnica!A20</f>
        <v>Kolovoz 2023.</v>
      </c>
    </row>
    <row r="2" spans="1:20" ht="12.75" customHeight="1">
      <c r="A2" s="552" t="s">
        <v>923</v>
      </c>
      <c r="S2" s="529" t="str">
        <f>Naslovnica!A24</f>
        <v>August 2023</v>
      </c>
    </row>
    <row r="3" spans="1:20" ht="12.75" customHeight="1"/>
    <row r="4" spans="1:20" ht="12.75" customHeight="1">
      <c r="P4" s="69"/>
      <c r="Q4" s="69"/>
      <c r="R4" s="69"/>
      <c r="S4" s="13" t="s">
        <v>1486</v>
      </c>
    </row>
    <row r="5" spans="1:20" ht="33" customHeight="1">
      <c r="A5" s="1171" t="s">
        <v>541</v>
      </c>
      <c r="B5" s="1145" t="s">
        <v>53</v>
      </c>
      <c r="C5" s="1145"/>
      <c r="D5" s="1145" t="s">
        <v>54</v>
      </c>
      <c r="E5" s="1172"/>
      <c r="F5" s="1145" t="s">
        <v>55</v>
      </c>
      <c r="G5" s="1145"/>
      <c r="H5" s="1173" t="s">
        <v>217</v>
      </c>
      <c r="I5" s="1174"/>
      <c r="J5" s="1173" t="s">
        <v>218</v>
      </c>
      <c r="K5" s="1174"/>
      <c r="L5" s="1145" t="s">
        <v>56</v>
      </c>
      <c r="M5" s="1145"/>
      <c r="N5" s="1145" t="s">
        <v>57</v>
      </c>
      <c r="O5" s="1145"/>
      <c r="P5" s="1145" t="s">
        <v>58</v>
      </c>
      <c r="Q5" s="1145"/>
      <c r="R5" s="1145" t="s">
        <v>421</v>
      </c>
      <c r="S5" s="1145"/>
    </row>
    <row r="6" spans="1:20">
      <c r="A6" s="1171"/>
      <c r="B6" s="703" t="s">
        <v>31</v>
      </c>
      <c r="C6" s="703" t="s">
        <v>32</v>
      </c>
      <c r="D6" s="703" t="s">
        <v>31</v>
      </c>
      <c r="E6" s="703" t="s">
        <v>32</v>
      </c>
      <c r="F6" s="703" t="s">
        <v>31</v>
      </c>
      <c r="G6" s="703" t="s">
        <v>32</v>
      </c>
      <c r="H6" s="703" t="s">
        <v>31</v>
      </c>
      <c r="I6" s="703" t="s">
        <v>32</v>
      </c>
      <c r="J6" s="703" t="s">
        <v>31</v>
      </c>
      <c r="K6" s="703" t="s">
        <v>32</v>
      </c>
      <c r="L6" s="703" t="s">
        <v>32</v>
      </c>
      <c r="M6" s="703" t="s">
        <v>32</v>
      </c>
      <c r="N6" s="703" t="s">
        <v>31</v>
      </c>
      <c r="O6" s="703" t="s">
        <v>32</v>
      </c>
      <c r="P6" s="703" t="s">
        <v>31</v>
      </c>
      <c r="Q6" s="703" t="s">
        <v>32</v>
      </c>
      <c r="R6" s="703" t="s">
        <v>31</v>
      </c>
      <c r="S6" s="703" t="s">
        <v>32</v>
      </c>
    </row>
    <row r="7" spans="1:20">
      <c r="A7" s="1171"/>
      <c r="B7" s="704" t="s">
        <v>29</v>
      </c>
      <c r="C7" s="704" t="s">
        <v>30</v>
      </c>
      <c r="D7" s="704" t="s">
        <v>29</v>
      </c>
      <c r="E7" s="704" t="s">
        <v>30</v>
      </c>
      <c r="F7" s="704" t="s">
        <v>29</v>
      </c>
      <c r="G7" s="704" t="s">
        <v>30</v>
      </c>
      <c r="H7" s="704" t="s">
        <v>29</v>
      </c>
      <c r="I7" s="704" t="s">
        <v>30</v>
      </c>
      <c r="J7" s="704" t="s">
        <v>29</v>
      </c>
      <c r="K7" s="704" t="s">
        <v>30</v>
      </c>
      <c r="L7" s="704" t="s">
        <v>30</v>
      </c>
      <c r="M7" s="704" t="s">
        <v>30</v>
      </c>
      <c r="N7" s="704" t="s">
        <v>29</v>
      </c>
      <c r="O7" s="704" t="s">
        <v>30</v>
      </c>
      <c r="P7" s="704" t="s">
        <v>29</v>
      </c>
      <c r="Q7" s="704" t="s">
        <v>30</v>
      </c>
      <c r="R7" s="704" t="s">
        <v>29</v>
      </c>
      <c r="S7" s="704" t="s">
        <v>30</v>
      </c>
    </row>
    <row r="8" spans="1:20" ht="18">
      <c r="A8" s="361" t="s">
        <v>422</v>
      </c>
      <c r="B8" s="379">
        <v>1172.2106799999999</v>
      </c>
      <c r="C8" s="380">
        <v>8.8140456531203473E-3</v>
      </c>
      <c r="D8" s="379">
        <v>6332.7369000000008</v>
      </c>
      <c r="E8" s="380">
        <v>1.9176482798398703E-2</v>
      </c>
      <c r="F8" s="379">
        <v>1667.48569</v>
      </c>
      <c r="G8" s="380">
        <v>2.5520797633643098E-2</v>
      </c>
      <c r="H8" s="379">
        <v>117.24352999999999</v>
      </c>
      <c r="I8" s="380">
        <v>1.4165930423541886E-2</v>
      </c>
      <c r="J8" s="379">
        <v>56.888449999999999</v>
      </c>
      <c r="K8" s="380">
        <v>1.3228170150499055E-2</v>
      </c>
      <c r="L8" s="379">
        <v>4693.6450400000003</v>
      </c>
      <c r="M8" s="380">
        <v>7.0121960386971896E-2</v>
      </c>
      <c r="N8" s="379">
        <v>2652.8697000000002</v>
      </c>
      <c r="O8" s="380">
        <v>4.4398371046080284E-2</v>
      </c>
      <c r="P8" s="379">
        <v>4808.68984</v>
      </c>
      <c r="Q8" s="380">
        <v>1.6342755093555442E-2</v>
      </c>
      <c r="R8" s="379">
        <v>21501.769830000001</v>
      </c>
      <c r="S8" s="380">
        <v>2.2349482557260224E-2</v>
      </c>
      <c r="T8" s="52"/>
    </row>
    <row r="9" spans="1:20" ht="18">
      <c r="A9" s="361" t="s">
        <v>423</v>
      </c>
      <c r="B9" s="379">
        <v>0.87869000000000008</v>
      </c>
      <c r="C9" s="380">
        <v>6.6070151953745374E-6</v>
      </c>
      <c r="D9" s="379">
        <v>32.122320000000002</v>
      </c>
      <c r="E9" s="380">
        <v>9.7271231483603645E-5</v>
      </c>
      <c r="F9" s="379">
        <v>189.49101999999999</v>
      </c>
      <c r="G9" s="380">
        <v>2.9001520095879303E-3</v>
      </c>
      <c r="H9" s="379">
        <v>0</v>
      </c>
      <c r="I9" s="380">
        <v>0</v>
      </c>
      <c r="J9" s="379">
        <v>25.724450000000001</v>
      </c>
      <c r="K9" s="380">
        <v>5.9816606293194036E-3</v>
      </c>
      <c r="L9" s="379">
        <v>144.83947000000001</v>
      </c>
      <c r="M9" s="380">
        <v>2.1638678449808816E-3</v>
      </c>
      <c r="N9" s="379">
        <v>0.67173000000000005</v>
      </c>
      <c r="O9" s="380">
        <v>1.124205903621407E-5</v>
      </c>
      <c r="P9" s="379">
        <v>200.55346</v>
      </c>
      <c r="Q9" s="380">
        <v>6.8159856197861322E-4</v>
      </c>
      <c r="R9" s="379">
        <v>594.28114000000005</v>
      </c>
      <c r="S9" s="380">
        <v>6.177108246227897E-4</v>
      </c>
      <c r="T9" s="52"/>
    </row>
    <row r="10" spans="1:20" ht="18">
      <c r="A10" s="361" t="s">
        <v>424</v>
      </c>
      <c r="B10" s="379">
        <v>132116.62620999999</v>
      </c>
      <c r="C10" s="380">
        <v>0.99340672698117394</v>
      </c>
      <c r="D10" s="379">
        <v>324490.83030000003</v>
      </c>
      <c r="E10" s="380">
        <v>0.98260719239513361</v>
      </c>
      <c r="F10" s="379">
        <v>63597.254700000005</v>
      </c>
      <c r="G10" s="380">
        <v>0.97335328092318285</v>
      </c>
      <c r="H10" s="379">
        <v>8175.3621900000007</v>
      </c>
      <c r="I10" s="380">
        <v>0.9877868055558805</v>
      </c>
      <c r="J10" s="379">
        <v>4221.1141299999999</v>
      </c>
      <c r="K10" s="380">
        <v>0.98152816496697981</v>
      </c>
      <c r="L10" s="379">
        <v>62214.341650000002</v>
      </c>
      <c r="M10" s="380">
        <v>0.92946772998471905</v>
      </c>
      <c r="N10" s="379">
        <v>57176.024429999998</v>
      </c>
      <c r="O10" s="380">
        <v>0.95689673246405227</v>
      </c>
      <c r="P10" s="379">
        <v>289994.81031999999</v>
      </c>
      <c r="Q10" s="380">
        <v>0.98557285272152728</v>
      </c>
      <c r="R10" s="379">
        <v>941986.36392999999</v>
      </c>
      <c r="S10" s="380">
        <v>0.97912441516589865</v>
      </c>
      <c r="T10" s="52"/>
    </row>
    <row r="11" spans="1:20" ht="18.75">
      <c r="A11" s="361" t="s">
        <v>425</v>
      </c>
      <c r="B11" s="381">
        <v>119176.42284999999</v>
      </c>
      <c r="C11" s="382">
        <v>0.89610720128865817</v>
      </c>
      <c r="D11" s="381">
        <v>258064.39955</v>
      </c>
      <c r="E11" s="382">
        <v>0.78145793785458928</v>
      </c>
      <c r="F11" s="381">
        <v>29316.380390000002</v>
      </c>
      <c r="G11" s="382">
        <v>0.44868595620997082</v>
      </c>
      <c r="H11" s="381">
        <v>2672.9520699999998</v>
      </c>
      <c r="I11" s="382">
        <v>0.3229589986678349</v>
      </c>
      <c r="J11" s="381">
        <v>2761.5156099999999</v>
      </c>
      <c r="K11" s="382">
        <v>0.64213031577304691</v>
      </c>
      <c r="L11" s="381">
        <v>34324.132810000003</v>
      </c>
      <c r="M11" s="382">
        <v>0.51279452551443527</v>
      </c>
      <c r="N11" s="381">
        <v>43338.297810000004</v>
      </c>
      <c r="O11" s="382">
        <v>0.7253088331756018</v>
      </c>
      <c r="P11" s="381">
        <v>159332.14236000003</v>
      </c>
      <c r="Q11" s="382">
        <v>0.54150429072401796</v>
      </c>
      <c r="R11" s="381">
        <v>648986.24345000007</v>
      </c>
      <c r="S11" s="382">
        <v>0.67457269064662906</v>
      </c>
    </row>
    <row r="12" spans="1:20" ht="19.5">
      <c r="A12" s="368" t="s">
        <v>426</v>
      </c>
      <c r="B12" s="381">
        <v>8451.7880000000005</v>
      </c>
      <c r="C12" s="382">
        <v>6.3550389493546258E-2</v>
      </c>
      <c r="D12" s="381">
        <v>84700.662700000001</v>
      </c>
      <c r="E12" s="382">
        <v>0.25648638604890095</v>
      </c>
      <c r="F12" s="381">
        <v>9843.6895399999994</v>
      </c>
      <c r="G12" s="382">
        <v>0.15065725014932468</v>
      </c>
      <c r="H12" s="381">
        <v>1362.7817399999999</v>
      </c>
      <c r="I12" s="382">
        <v>0.16465788185764577</v>
      </c>
      <c r="J12" s="381">
        <v>71.001350000000002</v>
      </c>
      <c r="K12" s="382">
        <v>1.6509817699640897E-2</v>
      </c>
      <c r="L12" s="381">
        <v>16202.94793</v>
      </c>
      <c r="M12" s="382">
        <v>0.24206825680614916</v>
      </c>
      <c r="N12" s="381">
        <v>0</v>
      </c>
      <c r="O12" s="382">
        <v>0</v>
      </c>
      <c r="P12" s="381">
        <v>58166.328909999997</v>
      </c>
      <c r="Q12" s="382">
        <v>0.19768338148158121</v>
      </c>
      <c r="R12" s="381">
        <v>178799.20017000003</v>
      </c>
      <c r="S12" s="382">
        <v>0.18584840397072999</v>
      </c>
    </row>
    <row r="13" spans="1:20" ht="19.5">
      <c r="A13" s="368" t="s">
        <v>427</v>
      </c>
      <c r="B13" s="381">
        <v>107906.4072</v>
      </c>
      <c r="C13" s="988">
        <v>0.81136609276157956</v>
      </c>
      <c r="D13" s="381">
        <v>170515.97619999998</v>
      </c>
      <c r="E13" s="382">
        <v>0.5163481028955208</v>
      </c>
      <c r="F13" s="381">
        <v>14610.291519999999</v>
      </c>
      <c r="G13" s="382">
        <v>0.22360989091933484</v>
      </c>
      <c r="H13" s="381">
        <v>842.94851000000006</v>
      </c>
      <c r="I13" s="382">
        <v>0.10184911647822531</v>
      </c>
      <c r="J13" s="381">
        <v>2148.6257599999999</v>
      </c>
      <c r="K13" s="382">
        <v>0.49961612845885844</v>
      </c>
      <c r="L13" s="381">
        <v>15598.0998</v>
      </c>
      <c r="M13" s="382">
        <v>0.23303196704615614</v>
      </c>
      <c r="N13" s="381">
        <v>38811.735820000002</v>
      </c>
      <c r="O13" s="382">
        <v>0.64955238769503265</v>
      </c>
      <c r="P13" s="381">
        <v>86859.194090000005</v>
      </c>
      <c r="Q13" s="382">
        <v>0.2951986058299132</v>
      </c>
      <c r="R13" s="381">
        <v>437293.27890000009</v>
      </c>
      <c r="S13" s="382">
        <v>0.45453367729509742</v>
      </c>
    </row>
    <row r="14" spans="1:20" ht="19.5">
      <c r="A14" s="368" t="s">
        <v>428</v>
      </c>
      <c r="B14" s="381">
        <v>0</v>
      </c>
      <c r="C14" s="382">
        <v>0</v>
      </c>
      <c r="D14" s="381">
        <v>0</v>
      </c>
      <c r="E14" s="382">
        <v>0</v>
      </c>
      <c r="F14" s="381">
        <v>0</v>
      </c>
      <c r="G14" s="382">
        <v>0</v>
      </c>
      <c r="H14" s="381">
        <v>51.041730000000001</v>
      </c>
      <c r="I14" s="382">
        <v>6.1671087170201257E-3</v>
      </c>
      <c r="J14" s="381">
        <v>69.655940000000001</v>
      </c>
      <c r="K14" s="382">
        <v>1.6196971904014843E-2</v>
      </c>
      <c r="L14" s="381">
        <v>0</v>
      </c>
      <c r="M14" s="382">
        <v>0</v>
      </c>
      <c r="N14" s="381">
        <v>0</v>
      </c>
      <c r="O14" s="382">
        <v>0</v>
      </c>
      <c r="P14" s="381">
        <v>0</v>
      </c>
      <c r="Q14" s="382">
        <v>0</v>
      </c>
      <c r="R14" s="381">
        <v>120.69767</v>
      </c>
      <c r="S14" s="382">
        <v>1.2545620624230031E-4</v>
      </c>
    </row>
    <row r="15" spans="1:20" ht="19.5">
      <c r="A15" s="368" t="s">
        <v>429</v>
      </c>
      <c r="B15" s="381">
        <v>2194.62428</v>
      </c>
      <c r="C15" s="382">
        <v>1.6501742327894822E-2</v>
      </c>
      <c r="D15" s="381">
        <v>1650.86681</v>
      </c>
      <c r="E15" s="382">
        <v>4.9990737787341732E-3</v>
      </c>
      <c r="F15" s="381">
        <v>3840.3781600000002</v>
      </c>
      <c r="G15" s="382">
        <v>5.8776824560349085E-2</v>
      </c>
      <c r="H15" s="381">
        <v>280.61612000000002</v>
      </c>
      <c r="I15" s="382">
        <v>3.390539701119781E-2</v>
      </c>
      <c r="J15" s="381">
        <v>472.23255999999998</v>
      </c>
      <c r="K15" s="382">
        <v>0.10980739771053269</v>
      </c>
      <c r="L15" s="381">
        <v>1676.2351100000001</v>
      </c>
      <c r="M15" s="382">
        <v>2.5042560948041245E-2</v>
      </c>
      <c r="N15" s="381">
        <v>4526.5619900000002</v>
      </c>
      <c r="O15" s="382">
        <v>7.5756445480569035E-2</v>
      </c>
      <c r="P15" s="381">
        <v>2245.3546900000001</v>
      </c>
      <c r="Q15" s="382">
        <v>7.6310352752624417E-3</v>
      </c>
      <c r="R15" s="381">
        <v>16886.869719999999</v>
      </c>
      <c r="S15" s="382">
        <v>1.7552638840328698E-2</v>
      </c>
    </row>
    <row r="16" spans="1:20" ht="19.5" customHeight="1">
      <c r="A16" s="369" t="s">
        <v>430</v>
      </c>
      <c r="B16" s="381">
        <v>0</v>
      </c>
      <c r="C16" s="382">
        <v>0</v>
      </c>
      <c r="D16" s="381">
        <v>0</v>
      </c>
      <c r="E16" s="382">
        <v>0</v>
      </c>
      <c r="F16" s="381">
        <v>0</v>
      </c>
      <c r="G16" s="382">
        <v>0</v>
      </c>
      <c r="H16" s="381">
        <v>0</v>
      </c>
      <c r="I16" s="382">
        <v>0</v>
      </c>
      <c r="J16" s="381">
        <v>0</v>
      </c>
      <c r="K16" s="382">
        <v>0</v>
      </c>
      <c r="L16" s="381">
        <v>516.08673999999996</v>
      </c>
      <c r="M16" s="382">
        <v>7.710215329474821E-3</v>
      </c>
      <c r="N16" s="381">
        <v>0</v>
      </c>
      <c r="O16" s="382">
        <v>0</v>
      </c>
      <c r="P16" s="381">
        <v>0</v>
      </c>
      <c r="Q16" s="382">
        <v>0</v>
      </c>
      <c r="R16" s="381">
        <v>516.08673999999996</v>
      </c>
      <c r="S16" s="382">
        <v>5.3643359057682237E-4</v>
      </c>
    </row>
    <row r="17" spans="1:19" ht="18.75" customHeight="1">
      <c r="A17" s="369" t="s">
        <v>431</v>
      </c>
      <c r="B17" s="381">
        <v>623.60337000000004</v>
      </c>
      <c r="C17" s="382">
        <v>4.688976705637676E-3</v>
      </c>
      <c r="D17" s="381">
        <v>1196.8938400000002</v>
      </c>
      <c r="E17" s="382">
        <v>3.624375131433199E-3</v>
      </c>
      <c r="F17" s="381">
        <v>1022.0211700000001</v>
      </c>
      <c r="G17" s="382">
        <v>1.5641990580962137E-2</v>
      </c>
      <c r="H17" s="381">
        <v>135.56397000000001</v>
      </c>
      <c r="I17" s="382">
        <v>1.6379494603745895E-2</v>
      </c>
      <c r="J17" s="381">
        <v>0</v>
      </c>
      <c r="K17" s="382">
        <v>0</v>
      </c>
      <c r="L17" s="381">
        <v>330.76322999999996</v>
      </c>
      <c r="M17" s="382">
        <v>4.9415253846138455E-3</v>
      </c>
      <c r="N17" s="381">
        <v>0</v>
      </c>
      <c r="O17" s="382">
        <v>0</v>
      </c>
      <c r="P17" s="381">
        <v>0</v>
      </c>
      <c r="Q17" s="382">
        <v>0</v>
      </c>
      <c r="R17" s="381">
        <v>3308.8455800000006</v>
      </c>
      <c r="S17" s="382">
        <v>3.4392976559398688E-3</v>
      </c>
    </row>
    <row r="18" spans="1:19" ht="19.5">
      <c r="A18" s="370" t="s">
        <v>432</v>
      </c>
      <c r="B18" s="381">
        <v>0</v>
      </c>
      <c r="C18" s="382">
        <v>0</v>
      </c>
      <c r="D18" s="381">
        <v>0</v>
      </c>
      <c r="E18" s="382">
        <v>0</v>
      </c>
      <c r="F18" s="381">
        <v>0</v>
      </c>
      <c r="G18" s="382">
        <v>0</v>
      </c>
      <c r="H18" s="381">
        <v>0</v>
      </c>
      <c r="I18" s="382">
        <v>0</v>
      </c>
      <c r="J18" s="381">
        <v>0</v>
      </c>
      <c r="K18" s="382">
        <v>0</v>
      </c>
      <c r="L18" s="381">
        <v>0</v>
      </c>
      <c r="M18" s="382">
        <v>0</v>
      </c>
      <c r="N18" s="381">
        <v>0</v>
      </c>
      <c r="O18" s="382">
        <v>0</v>
      </c>
      <c r="P18" s="381">
        <v>0</v>
      </c>
      <c r="Q18" s="382">
        <v>0</v>
      </c>
      <c r="R18" s="381">
        <v>0</v>
      </c>
      <c r="S18" s="382">
        <v>0</v>
      </c>
    </row>
    <row r="19" spans="1:19" ht="18.75">
      <c r="A19" s="361" t="s">
        <v>433</v>
      </c>
      <c r="B19" s="381">
        <v>0</v>
      </c>
      <c r="C19" s="382">
        <v>0</v>
      </c>
      <c r="D19" s="381">
        <v>0</v>
      </c>
      <c r="E19" s="382">
        <v>0</v>
      </c>
      <c r="F19" s="381">
        <v>0</v>
      </c>
      <c r="G19" s="382">
        <v>0</v>
      </c>
      <c r="H19" s="381">
        <v>0</v>
      </c>
      <c r="I19" s="382">
        <v>0</v>
      </c>
      <c r="J19" s="381">
        <v>0</v>
      </c>
      <c r="K19" s="382">
        <v>0</v>
      </c>
      <c r="L19" s="381">
        <v>0</v>
      </c>
      <c r="M19" s="382">
        <v>0</v>
      </c>
      <c r="N19" s="381">
        <v>0</v>
      </c>
      <c r="O19" s="382">
        <v>0</v>
      </c>
      <c r="P19" s="381">
        <v>12061.26467</v>
      </c>
      <c r="Q19" s="382">
        <v>4.0991268137261026E-2</v>
      </c>
      <c r="R19" s="381">
        <v>12061.26467</v>
      </c>
      <c r="S19" s="382">
        <v>1.253678308771404E-2</v>
      </c>
    </row>
    <row r="20" spans="1:19" ht="19.5">
      <c r="A20" s="368" t="s">
        <v>434</v>
      </c>
      <c r="B20" s="381">
        <v>12940.20336</v>
      </c>
      <c r="C20" s="382">
        <v>9.7299525692515709E-2</v>
      </c>
      <c r="D20" s="381">
        <v>66426.43075</v>
      </c>
      <c r="E20" s="382">
        <v>0.2011492545405443</v>
      </c>
      <c r="F20" s="381">
        <v>34280.874309999999</v>
      </c>
      <c r="G20" s="382">
        <v>0.52466732471321198</v>
      </c>
      <c r="H20" s="381">
        <v>5502.4101200000005</v>
      </c>
      <c r="I20" s="382">
        <v>0.66482780688804555</v>
      </c>
      <c r="J20" s="381">
        <v>1459.59852</v>
      </c>
      <c r="K20" s="382">
        <v>0.33939784919393301</v>
      </c>
      <c r="L20" s="381">
        <v>27890.208839999999</v>
      </c>
      <c r="M20" s="382">
        <v>0.41667320447028378</v>
      </c>
      <c r="N20" s="381">
        <v>13837.726619999999</v>
      </c>
      <c r="O20" s="382">
        <v>0.23158789928845067</v>
      </c>
      <c r="P20" s="381">
        <v>130662.66795999999</v>
      </c>
      <c r="Q20" s="382">
        <v>0.44406856199750938</v>
      </c>
      <c r="R20" s="381">
        <v>293000.12047999998</v>
      </c>
      <c r="S20" s="382">
        <v>0.30455172451926965</v>
      </c>
    </row>
    <row r="21" spans="1:19" ht="19.5">
      <c r="A21" s="368" t="s">
        <v>435</v>
      </c>
      <c r="B21" s="381">
        <v>452.26220000000001</v>
      </c>
      <c r="C21" s="382">
        <v>3.4006341573177318E-3</v>
      </c>
      <c r="D21" s="381">
        <v>22770.204010000001</v>
      </c>
      <c r="E21" s="382">
        <v>6.8951613245419069E-2</v>
      </c>
      <c r="F21" s="381">
        <v>4855.9450900000002</v>
      </c>
      <c r="G21" s="382">
        <v>7.4320033272353189E-2</v>
      </c>
      <c r="H21" s="381">
        <v>1001.204</v>
      </c>
      <c r="I21" s="382">
        <v>0.12097031029150888</v>
      </c>
      <c r="J21" s="381">
        <v>0</v>
      </c>
      <c r="K21" s="382">
        <v>0</v>
      </c>
      <c r="L21" s="381">
        <v>9802.2206500000011</v>
      </c>
      <c r="M21" s="382">
        <v>0.14644288655531948</v>
      </c>
      <c r="N21" s="381">
        <v>0</v>
      </c>
      <c r="O21" s="382">
        <v>0</v>
      </c>
      <c r="P21" s="381">
        <v>33871.760110000003</v>
      </c>
      <c r="Q21" s="382">
        <v>0.11511615398039285</v>
      </c>
      <c r="R21" s="381">
        <v>72753.596060000011</v>
      </c>
      <c r="S21" s="382">
        <v>7.5621925031132478E-2</v>
      </c>
    </row>
    <row r="22" spans="1:19" ht="19.5">
      <c r="A22" s="368" t="s">
        <v>436</v>
      </c>
      <c r="B22" s="381">
        <v>4860.7073799999998</v>
      </c>
      <c r="C22" s="382">
        <v>3.6548461368547669E-2</v>
      </c>
      <c r="D22" s="381">
        <v>5919.1155599999993</v>
      </c>
      <c r="E22" s="382">
        <v>1.792397497487604E-2</v>
      </c>
      <c r="F22" s="381">
        <v>11604.15014</v>
      </c>
      <c r="G22" s="382">
        <v>0.1776010248299949</v>
      </c>
      <c r="H22" s="381">
        <v>1476.6578400000001</v>
      </c>
      <c r="I22" s="382">
        <v>0.17841694309969727</v>
      </c>
      <c r="J22" s="381">
        <v>619.57209999999998</v>
      </c>
      <c r="K22" s="382">
        <v>0.14406799902795761</v>
      </c>
      <c r="L22" s="381">
        <v>4435.3257899999999</v>
      </c>
      <c r="M22" s="382">
        <v>6.6262731139484471E-2</v>
      </c>
      <c r="N22" s="381">
        <v>5825.70856</v>
      </c>
      <c r="O22" s="382">
        <v>9.7498934928167053E-2</v>
      </c>
      <c r="P22" s="381">
        <v>33573.6878</v>
      </c>
      <c r="Q22" s="382">
        <v>0.11410312903501596</v>
      </c>
      <c r="R22" s="381">
        <v>68314.925170000002</v>
      </c>
      <c r="S22" s="382">
        <v>7.1008258415881875E-2</v>
      </c>
    </row>
    <row r="23" spans="1:19" ht="19.5">
      <c r="A23" s="368" t="s">
        <v>428</v>
      </c>
      <c r="B23" s="381">
        <v>0</v>
      </c>
      <c r="C23" s="382">
        <v>0</v>
      </c>
      <c r="D23" s="381">
        <v>0</v>
      </c>
      <c r="E23" s="382">
        <v>0</v>
      </c>
      <c r="F23" s="381">
        <v>0</v>
      </c>
      <c r="G23" s="382">
        <v>0</v>
      </c>
      <c r="H23" s="381">
        <v>0</v>
      </c>
      <c r="I23" s="382">
        <v>0</v>
      </c>
      <c r="J23" s="381">
        <v>0</v>
      </c>
      <c r="K23" s="382">
        <v>0</v>
      </c>
      <c r="L23" s="381">
        <v>0</v>
      </c>
      <c r="M23" s="382">
        <v>0</v>
      </c>
      <c r="N23" s="381">
        <v>0</v>
      </c>
      <c r="O23" s="382">
        <v>0</v>
      </c>
      <c r="P23" s="381">
        <v>0</v>
      </c>
      <c r="Q23" s="382">
        <v>0</v>
      </c>
      <c r="R23" s="381">
        <v>0</v>
      </c>
      <c r="S23" s="382">
        <v>0</v>
      </c>
    </row>
    <row r="24" spans="1:19" ht="19.5">
      <c r="A24" s="368" t="s">
        <v>437</v>
      </c>
      <c r="B24" s="381">
        <v>0</v>
      </c>
      <c r="C24" s="382">
        <v>0</v>
      </c>
      <c r="D24" s="381">
        <v>0</v>
      </c>
      <c r="E24" s="382">
        <v>0</v>
      </c>
      <c r="F24" s="381">
        <v>0</v>
      </c>
      <c r="G24" s="382">
        <v>0</v>
      </c>
      <c r="H24" s="381">
        <v>0</v>
      </c>
      <c r="I24" s="382">
        <v>0</v>
      </c>
      <c r="J24" s="381">
        <v>0</v>
      </c>
      <c r="K24" s="382">
        <v>0</v>
      </c>
      <c r="L24" s="381">
        <v>3556.4449599999998</v>
      </c>
      <c r="M24" s="382">
        <v>5.3132456859917514E-2</v>
      </c>
      <c r="N24" s="381">
        <v>6144.1325299999999</v>
      </c>
      <c r="O24" s="382">
        <v>0.10282807173802466</v>
      </c>
      <c r="P24" s="381">
        <v>0</v>
      </c>
      <c r="Q24" s="382">
        <v>0</v>
      </c>
      <c r="R24" s="381">
        <v>9700.5774899999997</v>
      </c>
      <c r="S24" s="382">
        <v>1.008302521709703E-2</v>
      </c>
    </row>
    <row r="25" spans="1:19" ht="19.5">
      <c r="A25" s="369" t="s">
        <v>430</v>
      </c>
      <c r="B25" s="381">
        <v>0</v>
      </c>
      <c r="C25" s="382">
        <v>0</v>
      </c>
      <c r="D25" s="381">
        <v>4006.7934599999999</v>
      </c>
      <c r="E25" s="382">
        <v>1.2133175130396844E-2</v>
      </c>
      <c r="F25" s="381">
        <v>1162.3228100000001</v>
      </c>
      <c r="G25" s="382">
        <v>1.7789301219716853E-2</v>
      </c>
      <c r="H25" s="381">
        <v>188.6078</v>
      </c>
      <c r="I25" s="382">
        <v>2.2788506727299183E-2</v>
      </c>
      <c r="J25" s="381">
        <v>0</v>
      </c>
      <c r="K25" s="382">
        <v>0</v>
      </c>
      <c r="L25" s="381">
        <v>765.27356999999995</v>
      </c>
      <c r="M25" s="382">
        <v>1.1433008355641771E-2</v>
      </c>
      <c r="N25" s="381">
        <v>0</v>
      </c>
      <c r="O25" s="382">
        <v>0</v>
      </c>
      <c r="P25" s="381">
        <v>0</v>
      </c>
      <c r="Q25" s="382">
        <v>0</v>
      </c>
      <c r="R25" s="381">
        <v>6122.9976400000005</v>
      </c>
      <c r="S25" s="382">
        <v>6.3643983744256045E-3</v>
      </c>
    </row>
    <row r="26" spans="1:19" ht="19.5">
      <c r="A26" s="369" t="s">
        <v>438</v>
      </c>
      <c r="B26" s="381">
        <v>2471.7457799999997</v>
      </c>
      <c r="C26" s="382">
        <v>1.8585464643461159E-2</v>
      </c>
      <c r="D26" s="381">
        <v>24509.925719999999</v>
      </c>
      <c r="E26" s="382">
        <v>7.4219753067525956E-2</v>
      </c>
      <c r="F26" s="381">
        <v>4869.2995700000001</v>
      </c>
      <c r="G26" s="382">
        <v>7.452442302131862E-2</v>
      </c>
      <c r="H26" s="381">
        <v>1116.1046799999999</v>
      </c>
      <c r="I26" s="382">
        <v>0.13485316624524596</v>
      </c>
      <c r="J26" s="381">
        <v>0</v>
      </c>
      <c r="K26" s="382">
        <v>0</v>
      </c>
      <c r="L26" s="381">
        <v>9330.9438699999992</v>
      </c>
      <c r="M26" s="382">
        <v>0.13940212155992054</v>
      </c>
      <c r="N26" s="381">
        <v>1867.88553</v>
      </c>
      <c r="O26" s="382">
        <v>3.1260892622258951E-2</v>
      </c>
      <c r="P26" s="381">
        <v>55455.540049999996</v>
      </c>
      <c r="Q26" s="382">
        <v>0.18847052726902538</v>
      </c>
      <c r="R26" s="381">
        <v>99621.445199999987</v>
      </c>
      <c r="S26" s="382">
        <v>0.10354904593574354</v>
      </c>
    </row>
    <row r="27" spans="1:19" ht="19.5">
      <c r="A27" s="370" t="s">
        <v>432</v>
      </c>
      <c r="B27" s="381">
        <v>5155.4880000000003</v>
      </c>
      <c r="C27" s="382">
        <v>3.8764965523189157E-2</v>
      </c>
      <c r="D27" s="381">
        <v>9220.3919999999998</v>
      </c>
      <c r="E27" s="382">
        <v>2.7920738122326379E-2</v>
      </c>
      <c r="F27" s="381">
        <v>11789.1567</v>
      </c>
      <c r="G27" s="382">
        <v>0.18043254236982847</v>
      </c>
      <c r="H27" s="381">
        <v>1719.8358000000001</v>
      </c>
      <c r="I27" s="382">
        <v>0.20779888052429418</v>
      </c>
      <c r="J27" s="381">
        <v>840.02642000000003</v>
      </c>
      <c r="K27" s="382">
        <v>0.1953298501659754</v>
      </c>
      <c r="L27" s="381">
        <v>0</v>
      </c>
      <c r="M27" s="382">
        <v>0</v>
      </c>
      <c r="N27" s="381">
        <v>0</v>
      </c>
      <c r="O27" s="382">
        <v>0</v>
      </c>
      <c r="P27" s="381">
        <v>7761.68</v>
      </c>
      <c r="Q27" s="382">
        <v>2.6378751713075223E-2</v>
      </c>
      <c r="R27" s="381">
        <v>36486.57892</v>
      </c>
      <c r="S27" s="382">
        <v>3.7925071544989121E-2</v>
      </c>
    </row>
    <row r="28" spans="1:19" ht="19.5" customHeight="1">
      <c r="A28" s="368" t="s">
        <v>433</v>
      </c>
      <c r="B28" s="381">
        <v>0</v>
      </c>
      <c r="C28" s="382">
        <v>0</v>
      </c>
      <c r="D28" s="381">
        <v>0</v>
      </c>
      <c r="E28" s="382">
        <v>0</v>
      </c>
      <c r="F28" s="381">
        <v>0</v>
      </c>
      <c r="G28" s="382">
        <v>0</v>
      </c>
      <c r="H28" s="381">
        <v>0</v>
      </c>
      <c r="I28" s="382">
        <v>0</v>
      </c>
      <c r="J28" s="381">
        <v>0</v>
      </c>
      <c r="K28" s="382">
        <v>0</v>
      </c>
      <c r="L28" s="381">
        <v>0</v>
      </c>
      <c r="M28" s="382">
        <v>0</v>
      </c>
      <c r="N28" s="381">
        <v>0</v>
      </c>
      <c r="O28" s="382">
        <v>0</v>
      </c>
      <c r="P28" s="381">
        <v>0</v>
      </c>
      <c r="Q28" s="382">
        <v>0</v>
      </c>
      <c r="R28" s="381">
        <v>0</v>
      </c>
      <c r="S28" s="382">
        <v>0</v>
      </c>
    </row>
    <row r="29" spans="1:19" ht="19.5">
      <c r="A29" s="368" t="s">
        <v>439</v>
      </c>
      <c r="B29" s="381">
        <v>0</v>
      </c>
      <c r="C29" s="382">
        <v>0</v>
      </c>
      <c r="D29" s="381">
        <v>0</v>
      </c>
      <c r="E29" s="382">
        <v>0</v>
      </c>
      <c r="F29" s="381">
        <v>0</v>
      </c>
      <c r="G29" s="382">
        <v>0</v>
      </c>
      <c r="H29" s="381">
        <v>0</v>
      </c>
      <c r="I29" s="382">
        <v>0</v>
      </c>
      <c r="J29" s="381">
        <v>0</v>
      </c>
      <c r="K29" s="382">
        <v>0</v>
      </c>
      <c r="L29" s="381">
        <v>0</v>
      </c>
      <c r="M29" s="382">
        <v>0</v>
      </c>
      <c r="N29" s="381">
        <v>0</v>
      </c>
      <c r="O29" s="382">
        <v>0</v>
      </c>
      <c r="P29" s="381">
        <v>0</v>
      </c>
      <c r="Q29" s="382">
        <v>0</v>
      </c>
      <c r="R29" s="381">
        <v>0</v>
      </c>
      <c r="S29" s="382">
        <v>0</v>
      </c>
    </row>
    <row r="30" spans="1:19" ht="18">
      <c r="A30" s="361" t="s">
        <v>440</v>
      </c>
      <c r="B30" s="379">
        <v>133289.71557999999</v>
      </c>
      <c r="C30" s="380">
        <v>1.0022273796494896</v>
      </c>
      <c r="D30" s="379">
        <v>330855.68951999996</v>
      </c>
      <c r="E30" s="380">
        <v>1.0018809464250158</v>
      </c>
      <c r="F30" s="379">
        <v>65454.231409999993</v>
      </c>
      <c r="G30" s="380">
        <v>1.0017742305664137</v>
      </c>
      <c r="H30" s="379">
        <v>8292.6057199999996</v>
      </c>
      <c r="I30" s="380">
        <v>1.0019527359794222</v>
      </c>
      <c r="J30" s="379">
        <v>4303.72703</v>
      </c>
      <c r="K30" s="380">
        <v>1.0007379957467983</v>
      </c>
      <c r="L30" s="379">
        <v>67052.826159999997</v>
      </c>
      <c r="M30" s="380">
        <v>1.0017535582166717</v>
      </c>
      <c r="N30" s="379">
        <v>59829.565860000002</v>
      </c>
      <c r="O30" s="380">
        <v>1.0013063455691689</v>
      </c>
      <c r="P30" s="379">
        <v>295004.05362000002</v>
      </c>
      <c r="Q30" s="380">
        <v>1.0025972063770614</v>
      </c>
      <c r="R30" s="379">
        <v>964082.41489999986</v>
      </c>
      <c r="S30" s="380">
        <v>1.0020916085477816</v>
      </c>
    </row>
    <row r="31" spans="1:19" ht="19.5">
      <c r="A31" s="368" t="s">
        <v>441</v>
      </c>
      <c r="B31" s="381">
        <v>296.22699</v>
      </c>
      <c r="C31" s="382">
        <v>2.2273796494896502E-3</v>
      </c>
      <c r="D31" s="381">
        <v>621.15346999999997</v>
      </c>
      <c r="E31" s="382">
        <v>1.8809464250158035E-3</v>
      </c>
      <c r="F31" s="381">
        <v>115.92522</v>
      </c>
      <c r="G31" s="382">
        <v>1.7742305664137695E-3</v>
      </c>
      <c r="H31" s="381">
        <v>16.161709999999999</v>
      </c>
      <c r="I31" s="382">
        <v>1.9527359794221577E-3</v>
      </c>
      <c r="J31" s="381">
        <v>3.1737899999999999</v>
      </c>
      <c r="K31" s="382">
        <v>7.3799574679838168E-4</v>
      </c>
      <c r="L31" s="381">
        <v>117.37521000000001</v>
      </c>
      <c r="M31" s="382">
        <v>1.7535582166717293E-3</v>
      </c>
      <c r="N31" s="381">
        <v>78.056119999999993</v>
      </c>
      <c r="O31" s="382">
        <v>1.3063455691688769E-3</v>
      </c>
      <c r="P31" s="381">
        <v>764.20162000000005</v>
      </c>
      <c r="Q31" s="382">
        <v>2.5972063770613916E-3</v>
      </c>
      <c r="R31" s="381">
        <v>2012.27413</v>
      </c>
      <c r="S31" s="382">
        <v>2.0916085477816217E-3</v>
      </c>
    </row>
    <row r="32" spans="1:19" ht="22.5" customHeight="1">
      <c r="A32" s="910" t="s">
        <v>442</v>
      </c>
      <c r="B32" s="911">
        <v>132993.48858999999</v>
      </c>
      <c r="C32" s="912">
        <v>1</v>
      </c>
      <c r="D32" s="911">
        <v>330234.53605</v>
      </c>
      <c r="E32" s="912">
        <v>1</v>
      </c>
      <c r="F32" s="911">
        <v>65338.306189999996</v>
      </c>
      <c r="G32" s="912">
        <v>1</v>
      </c>
      <c r="H32" s="911">
        <v>8276.4440099999993</v>
      </c>
      <c r="I32" s="912">
        <v>1</v>
      </c>
      <c r="J32" s="911">
        <v>4300.5532400000002</v>
      </c>
      <c r="K32" s="912">
        <v>1</v>
      </c>
      <c r="L32" s="911">
        <v>66935.450949999999</v>
      </c>
      <c r="M32" s="912">
        <v>1</v>
      </c>
      <c r="N32" s="911">
        <v>59751.509740000001</v>
      </c>
      <c r="O32" s="912">
        <v>1</v>
      </c>
      <c r="P32" s="911">
        <v>294239.85200000001</v>
      </c>
      <c r="Q32" s="912">
        <v>1</v>
      </c>
      <c r="R32" s="911">
        <v>962070.14076999994</v>
      </c>
      <c r="S32" s="912">
        <v>1</v>
      </c>
    </row>
    <row r="33" spans="1:19" ht="19.5">
      <c r="A33" s="370" t="s">
        <v>443</v>
      </c>
      <c r="B33" s="381">
        <v>3.3551299999999999</v>
      </c>
      <c r="C33" s="382">
        <v>2.5227776454104368E-5</v>
      </c>
      <c r="D33" s="381">
        <v>2.3506399999999998</v>
      </c>
      <c r="E33" s="382">
        <v>7.1180925778280663E-6</v>
      </c>
      <c r="F33" s="381">
        <v>0</v>
      </c>
      <c r="G33" s="382">
        <v>0</v>
      </c>
      <c r="H33" s="381">
        <v>0</v>
      </c>
      <c r="I33" s="382">
        <v>0</v>
      </c>
      <c r="J33" s="381">
        <v>0</v>
      </c>
      <c r="K33" s="382">
        <v>0</v>
      </c>
      <c r="L33" s="381">
        <v>123.73516000000001</v>
      </c>
      <c r="M33" s="382">
        <v>1.8485743838855845E-3</v>
      </c>
      <c r="N33" s="381">
        <v>0</v>
      </c>
      <c r="O33" s="382">
        <v>0</v>
      </c>
      <c r="P33" s="381">
        <v>44.505449999999996</v>
      </c>
      <c r="Q33" s="382">
        <v>1.5125568374742111E-4</v>
      </c>
      <c r="R33" s="381">
        <v>173.94638</v>
      </c>
      <c r="S33" s="382">
        <v>1.80804260135109E-4</v>
      </c>
    </row>
    <row r="34" spans="1:19" ht="19.5">
      <c r="A34" s="370" t="s">
        <v>444</v>
      </c>
      <c r="B34" s="381">
        <v>0</v>
      </c>
      <c r="C34" s="382">
        <v>0</v>
      </c>
      <c r="D34" s="381">
        <v>0</v>
      </c>
      <c r="E34" s="382">
        <v>0</v>
      </c>
      <c r="F34" s="381">
        <v>0</v>
      </c>
      <c r="G34" s="382">
        <v>0</v>
      </c>
      <c r="H34" s="381">
        <v>0</v>
      </c>
      <c r="I34" s="382">
        <v>0</v>
      </c>
      <c r="J34" s="381">
        <v>0</v>
      </c>
      <c r="K34" s="382">
        <v>0</v>
      </c>
      <c r="L34" s="381">
        <v>0</v>
      </c>
      <c r="M34" s="382">
        <v>0</v>
      </c>
      <c r="N34" s="381">
        <v>0</v>
      </c>
      <c r="O34" s="382">
        <v>0</v>
      </c>
      <c r="P34" s="381">
        <v>0</v>
      </c>
      <c r="Q34" s="382">
        <v>0</v>
      </c>
      <c r="R34" s="381">
        <v>0</v>
      </c>
      <c r="S34" s="382">
        <v>0</v>
      </c>
    </row>
    <row r="35" spans="1:19" ht="12.75" customHeight="1">
      <c r="A35" s="22" t="s">
        <v>542</v>
      </c>
    </row>
    <row r="36" spans="1:19" ht="12.75" customHeight="1"/>
    <row r="37" spans="1:19" ht="12.75" customHeight="1">
      <c r="A37" s="612" t="s">
        <v>81</v>
      </c>
    </row>
    <row r="38" spans="1:19" ht="12.75" customHeight="1">
      <c r="S38" s="24" t="s">
        <v>804</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xr:uid="{00000000-0004-0000-0A00-000000000000}"/>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pageSetUpPr fitToPage="1"/>
  </sheetPr>
  <dimension ref="A1:L102"/>
  <sheetViews>
    <sheetView showGridLines="0" zoomScaleNormal="100" workbookViewId="0"/>
  </sheetViews>
  <sheetFormatPr defaultColWidth="8.85546875" defaultRowHeight="15"/>
  <cols>
    <col min="1" max="1" width="31.7109375" style="261" customWidth="1"/>
    <col min="2" max="2" width="15.140625" style="261" bestFit="1" customWidth="1"/>
    <col min="3" max="3" width="11.85546875" style="261" customWidth="1"/>
    <col min="4" max="4" width="12.5703125" style="261" bestFit="1" customWidth="1"/>
    <col min="5" max="5" width="12.5703125" style="261" customWidth="1"/>
    <col min="6" max="6" width="8.5703125" style="261" customWidth="1"/>
    <col min="7" max="7" width="12.140625" style="261" customWidth="1"/>
    <col min="8" max="8" width="6" style="261" customWidth="1"/>
    <col min="9" max="9" width="8" style="261" customWidth="1"/>
    <col min="10" max="10" width="8.140625" style="261" bestFit="1" customWidth="1"/>
    <col min="11" max="11" width="9" style="261" customWidth="1"/>
    <col min="12" max="12" width="8.85546875" style="261" customWidth="1"/>
    <col min="13" max="16384" width="8.85546875" style="261"/>
  </cols>
  <sheetData>
    <row r="1" spans="1:12" ht="12.75" customHeight="1">
      <c r="A1" s="1008" t="s">
        <v>1034</v>
      </c>
      <c r="B1" s="989"/>
      <c r="C1" s="989"/>
      <c r="D1" s="989"/>
      <c r="E1" s="989"/>
      <c r="F1" s="989"/>
      <c r="G1" s="990" t="str">
        <f>Naslovnica!A20</f>
        <v>Kolovoz 2023.</v>
      </c>
      <c r="L1" s="137"/>
    </row>
    <row r="2" spans="1:12" ht="12.75" customHeight="1">
      <c r="A2" s="991" t="s">
        <v>1035</v>
      </c>
      <c r="B2" s="989"/>
      <c r="C2" s="989"/>
      <c r="D2" s="989"/>
      <c r="E2" s="989"/>
      <c r="F2" s="989"/>
      <c r="G2" s="992" t="str">
        <f>Naslovnica!A24</f>
        <v>August 2023</v>
      </c>
      <c r="L2" s="529"/>
    </row>
    <row r="3" spans="1:12" ht="12.75" customHeight="1">
      <c r="A3" s="989"/>
      <c r="B3" s="989"/>
      <c r="C3" s="989"/>
      <c r="D3" s="989"/>
      <c r="E3" s="989"/>
      <c r="F3" s="989"/>
      <c r="G3" s="989"/>
    </row>
    <row r="4" spans="1:12" s="63" customFormat="1" ht="14.45" customHeight="1">
      <c r="A4" s="1181" t="s">
        <v>1088</v>
      </c>
      <c r="B4" s="1182" t="s">
        <v>1090</v>
      </c>
      <c r="C4" s="1182"/>
      <c r="D4" s="1182"/>
      <c r="E4" s="1182"/>
      <c r="F4" s="1182"/>
      <c r="G4" s="1182"/>
      <c r="H4" s="893"/>
    </row>
    <row r="5" spans="1:12" s="63" customFormat="1" ht="22.15" customHeight="1">
      <c r="A5" s="1181"/>
      <c r="B5" s="1183" t="str">
        <f>G1</f>
        <v>Kolovoz 2023.</v>
      </c>
      <c r="C5" s="1183"/>
      <c r="D5" s="1184" t="s">
        <v>17</v>
      </c>
      <c r="E5" s="1184"/>
      <c r="F5" s="1181" t="s">
        <v>227</v>
      </c>
      <c r="G5" s="1181"/>
    </row>
    <row r="6" spans="1:12" s="63" customFormat="1">
      <c r="A6" s="1181"/>
      <c r="B6" s="1185" t="str">
        <f>G2</f>
        <v>August 2023</v>
      </c>
      <c r="C6" s="1186"/>
      <c r="D6" s="1177" t="s">
        <v>45</v>
      </c>
      <c r="E6" s="1177"/>
      <c r="F6" s="1177" t="s">
        <v>51</v>
      </c>
      <c r="G6" s="1177"/>
    </row>
    <row r="7" spans="1:12" s="63" customFormat="1">
      <c r="A7" s="1181"/>
      <c r="B7" s="1009" t="s">
        <v>27</v>
      </c>
      <c r="C7" s="1009" t="s">
        <v>28</v>
      </c>
      <c r="D7" s="1009" t="s">
        <v>1086</v>
      </c>
      <c r="E7" s="1009" t="s">
        <v>143</v>
      </c>
      <c r="F7" s="1009" t="s">
        <v>1086</v>
      </c>
      <c r="G7" s="1009" t="s">
        <v>143</v>
      </c>
    </row>
    <row r="8" spans="1:12" s="63" customFormat="1">
      <c r="A8" s="1181"/>
      <c r="B8" s="1009" t="s">
        <v>29</v>
      </c>
      <c r="C8" s="1009" t="s">
        <v>30</v>
      </c>
      <c r="D8" s="1010" t="s">
        <v>1087</v>
      </c>
      <c r="E8" s="1010" t="s">
        <v>144</v>
      </c>
      <c r="F8" s="1010" t="s">
        <v>1087</v>
      </c>
      <c r="G8" s="1010" t="s">
        <v>144</v>
      </c>
    </row>
    <row r="9" spans="1:12" s="63" customFormat="1">
      <c r="A9" s="1011" t="s">
        <v>1462</v>
      </c>
      <c r="B9" s="1012">
        <v>452</v>
      </c>
      <c r="C9" s="1013">
        <v>9.4249134659493729E-3</v>
      </c>
      <c r="D9" s="1012">
        <v>16</v>
      </c>
      <c r="E9" s="1013">
        <v>3.669724770642202E-2</v>
      </c>
      <c r="F9" s="1012">
        <v>196</v>
      </c>
      <c r="G9" s="1013">
        <v>0.765625</v>
      </c>
    </row>
    <row r="10" spans="1:12" s="63" customFormat="1">
      <c r="A10" s="1011" t="s">
        <v>855</v>
      </c>
      <c r="B10" s="1012">
        <v>589</v>
      </c>
      <c r="C10" s="1014">
        <v>1.2281579715584469E-2</v>
      </c>
      <c r="D10" s="1012">
        <v>0</v>
      </c>
      <c r="E10" s="1014">
        <v>0</v>
      </c>
      <c r="F10" s="1012">
        <v>5</v>
      </c>
      <c r="G10" s="1014">
        <v>8.5616438356164171E-3</v>
      </c>
    </row>
    <row r="11" spans="1:12" s="63" customFormat="1">
      <c r="A11" s="1011" t="s">
        <v>841</v>
      </c>
      <c r="B11" s="1012">
        <v>1574</v>
      </c>
      <c r="C11" s="1014">
        <v>3.2820384503106884E-2</v>
      </c>
      <c r="D11" s="1012">
        <v>-2</v>
      </c>
      <c r="E11" s="1014">
        <v>-1.2690355329949554E-3</v>
      </c>
      <c r="F11" s="1012">
        <v>-7</v>
      </c>
      <c r="G11" s="1014">
        <v>-4.4275774826059155E-3</v>
      </c>
    </row>
    <row r="12" spans="1:12" s="63" customFormat="1">
      <c r="A12" s="1011" t="s">
        <v>182</v>
      </c>
      <c r="B12" s="1012">
        <v>307</v>
      </c>
      <c r="C12" s="1014">
        <v>6.4014345885983568E-3</v>
      </c>
      <c r="D12" s="1012">
        <v>-1</v>
      </c>
      <c r="E12" s="1014">
        <v>-3.2467532467532756E-3</v>
      </c>
      <c r="F12" s="1012">
        <v>-7</v>
      </c>
      <c r="G12" s="1014">
        <v>-2.2292993630573243E-2</v>
      </c>
    </row>
    <row r="13" spans="1:12" s="63" customFormat="1">
      <c r="A13" s="1011" t="s">
        <v>857</v>
      </c>
      <c r="B13" s="1012">
        <v>897</v>
      </c>
      <c r="C13" s="1014">
        <v>1.8703865882647316E-2</v>
      </c>
      <c r="D13" s="1012">
        <v>10</v>
      </c>
      <c r="E13" s="1014">
        <v>1.1273957158962844E-2</v>
      </c>
      <c r="F13" s="1012">
        <v>18</v>
      </c>
      <c r="G13" s="1014">
        <v>2.0477815699658786E-2</v>
      </c>
    </row>
    <row r="14" spans="1:12" s="63" customFormat="1">
      <c r="A14" s="1011" t="s">
        <v>183</v>
      </c>
      <c r="B14" s="1012">
        <v>356</v>
      </c>
      <c r="C14" s="1014">
        <v>7.4231619333583552E-3</v>
      </c>
      <c r="D14" s="1012">
        <v>-1</v>
      </c>
      <c r="E14" s="1014">
        <v>-2.8011204481792618E-3</v>
      </c>
      <c r="F14" s="1012">
        <v>1</v>
      </c>
      <c r="G14" s="1014">
        <v>2.8169014084507005E-3</v>
      </c>
    </row>
    <row r="15" spans="1:12" s="63" customFormat="1">
      <c r="A15" s="1011" t="s">
        <v>184</v>
      </c>
      <c r="B15" s="1012">
        <v>3693</v>
      </c>
      <c r="C15" s="1014">
        <v>7.7004879269360685E-2</v>
      </c>
      <c r="D15" s="1012">
        <v>0</v>
      </c>
      <c r="E15" s="1014">
        <v>0</v>
      </c>
      <c r="F15" s="1012">
        <v>31</v>
      </c>
      <c r="G15" s="1014">
        <v>8.4653194975423673E-3</v>
      </c>
    </row>
    <row r="16" spans="1:12" s="63" customFormat="1">
      <c r="A16" s="1011" t="s">
        <v>185</v>
      </c>
      <c r="B16" s="1012">
        <v>1883</v>
      </c>
      <c r="C16" s="1014">
        <v>3.9263522248634219E-2</v>
      </c>
      <c r="D16" s="1012">
        <v>8</v>
      </c>
      <c r="E16" s="1014">
        <v>4.2666666666666409E-3</v>
      </c>
      <c r="F16" s="1012">
        <v>14</v>
      </c>
      <c r="G16" s="1014">
        <v>7.4906367041198685E-3</v>
      </c>
    </row>
    <row r="17" spans="1:12" s="63" customFormat="1">
      <c r="A17" s="1015" t="s">
        <v>186</v>
      </c>
      <c r="B17" s="1012">
        <v>4405</v>
      </c>
      <c r="C17" s="1014">
        <v>9.1851203136077406E-2</v>
      </c>
      <c r="D17" s="1012">
        <v>-6</v>
      </c>
      <c r="E17" s="1014">
        <v>-1.3602357742008575E-3</v>
      </c>
      <c r="F17" s="1012">
        <v>-64</v>
      </c>
      <c r="G17" s="1014">
        <v>-1.4320877153725653E-2</v>
      </c>
    </row>
    <row r="18" spans="1:12" s="63" customFormat="1">
      <c r="A18" s="1011" t="s">
        <v>187</v>
      </c>
      <c r="B18" s="1012">
        <v>3957</v>
      </c>
      <c r="C18" s="1014">
        <v>8.2509695983985984E-2</v>
      </c>
      <c r="D18" s="1012">
        <v>-3</v>
      </c>
      <c r="E18" s="1014">
        <v>-7.575757575757347E-4</v>
      </c>
      <c r="F18" s="1012">
        <v>81</v>
      </c>
      <c r="G18" s="1014">
        <v>2.0897832817337481E-2</v>
      </c>
    </row>
    <row r="19" spans="1:12" s="63" customFormat="1">
      <c r="A19" s="1011" t="s">
        <v>188</v>
      </c>
      <c r="B19" s="1012">
        <v>4387</v>
      </c>
      <c r="C19" s="1014">
        <v>9.1475874723716585E-2</v>
      </c>
      <c r="D19" s="1012">
        <v>7</v>
      </c>
      <c r="E19" s="1014">
        <v>1.5981735159817934E-3</v>
      </c>
      <c r="F19" s="1012">
        <v>31</v>
      </c>
      <c r="G19" s="1014">
        <v>7.1166207529844705E-3</v>
      </c>
    </row>
    <row r="20" spans="1:12" s="63" customFormat="1">
      <c r="A20" s="1011" t="s">
        <v>629</v>
      </c>
      <c r="B20" s="1012">
        <v>3190</v>
      </c>
      <c r="C20" s="1014">
        <v>6.6516535301722343E-2</v>
      </c>
      <c r="D20" s="1012">
        <v>6</v>
      </c>
      <c r="E20" s="1014">
        <v>1.8844221105527303E-3</v>
      </c>
      <c r="F20" s="1012">
        <v>101</v>
      </c>
      <c r="G20" s="1014">
        <v>3.2696665587568896E-2</v>
      </c>
    </row>
    <row r="21" spans="1:12" s="63" customFormat="1">
      <c r="A21" s="1011" t="s">
        <v>189</v>
      </c>
      <c r="B21" s="1012">
        <v>1010</v>
      </c>
      <c r="C21" s="1014">
        <v>2.1060094249134659E-2</v>
      </c>
      <c r="D21" s="1012">
        <v>1</v>
      </c>
      <c r="E21" s="1014">
        <v>9.9108027750238747E-4</v>
      </c>
      <c r="F21" s="1012">
        <v>7</v>
      </c>
      <c r="G21" s="1014">
        <v>6.9790628115653508E-3</v>
      </c>
    </row>
    <row r="22" spans="1:12" s="63" customFormat="1">
      <c r="A22" s="1011" t="s">
        <v>190</v>
      </c>
      <c r="B22" s="1012">
        <v>4030</v>
      </c>
      <c r="C22" s="1014">
        <v>8.4031861211893738E-2</v>
      </c>
      <c r="D22" s="1012">
        <v>-1</v>
      </c>
      <c r="E22" s="1014">
        <v>-2.480774001488717E-4</v>
      </c>
      <c r="F22" s="1012">
        <v>-9</v>
      </c>
      <c r="G22" s="1014">
        <v>-2.2282743253280168E-3</v>
      </c>
    </row>
    <row r="23" spans="1:12" s="63" customFormat="1">
      <c r="A23" s="1011" t="s">
        <v>194</v>
      </c>
      <c r="B23" s="1012">
        <v>100</v>
      </c>
      <c r="C23" s="1014">
        <v>2.0851578464489763E-3</v>
      </c>
      <c r="D23" s="1012">
        <v>0</v>
      </c>
      <c r="E23" s="1014">
        <v>0</v>
      </c>
      <c r="F23" s="1012">
        <v>3</v>
      </c>
      <c r="G23" s="1014">
        <v>3.0927835051546282E-2</v>
      </c>
    </row>
    <row r="24" spans="1:12" s="63" customFormat="1">
      <c r="A24" s="1011" t="s">
        <v>226</v>
      </c>
      <c r="B24" s="1012">
        <v>247</v>
      </c>
      <c r="C24" s="1014">
        <v>5.150339880728971E-3</v>
      </c>
      <c r="D24" s="1012">
        <v>2</v>
      </c>
      <c r="E24" s="1014">
        <v>8.1632653061225469E-3</v>
      </c>
      <c r="F24" s="1012">
        <v>0</v>
      </c>
      <c r="G24" s="1014">
        <v>0</v>
      </c>
    </row>
    <row r="25" spans="1:12" s="63" customFormat="1">
      <c r="A25" s="1011" t="s">
        <v>225</v>
      </c>
      <c r="B25" s="1012">
        <v>10082</v>
      </c>
      <c r="C25" s="1014">
        <v>0.21022561407898577</v>
      </c>
      <c r="D25" s="1012">
        <v>6</v>
      </c>
      <c r="E25" s="1014">
        <v>5.9547439460105878E-4</v>
      </c>
      <c r="F25" s="1012">
        <v>-317</v>
      </c>
      <c r="G25" s="1014">
        <v>-3.0483700355803389E-2</v>
      </c>
    </row>
    <row r="26" spans="1:12" s="63" customFormat="1">
      <c r="A26" s="1015" t="s">
        <v>191</v>
      </c>
      <c r="B26" s="1012">
        <v>2237</v>
      </c>
      <c r="C26" s="1014">
        <v>4.6644981025063599E-2</v>
      </c>
      <c r="D26" s="1012">
        <v>1</v>
      </c>
      <c r="E26" s="1014">
        <v>4.4722719141332412E-4</v>
      </c>
      <c r="F26" s="1012">
        <v>5</v>
      </c>
      <c r="G26" s="1014">
        <v>2.2401433691756623E-3</v>
      </c>
    </row>
    <row r="27" spans="1:12" s="63" customFormat="1">
      <c r="A27" s="1015" t="s">
        <v>861</v>
      </c>
      <c r="B27" s="1012">
        <v>728</v>
      </c>
      <c r="C27" s="1014">
        <v>1.5179949122148546E-2</v>
      </c>
      <c r="D27" s="1012">
        <v>1</v>
      </c>
      <c r="E27" s="1014">
        <v>1.3755158184318717E-3</v>
      </c>
      <c r="F27" s="1012">
        <v>-5</v>
      </c>
      <c r="G27" s="1014">
        <v>-6.8212824010913664E-3</v>
      </c>
    </row>
    <row r="28" spans="1:12" s="63" customFormat="1">
      <c r="A28" s="1011" t="s">
        <v>193</v>
      </c>
      <c r="B28" s="1012">
        <v>2788</v>
      </c>
      <c r="C28" s="1014">
        <v>5.8134200758997459E-2</v>
      </c>
      <c r="D28" s="1012">
        <v>0</v>
      </c>
      <c r="E28" s="1014">
        <v>0</v>
      </c>
      <c r="F28" s="1012">
        <v>77</v>
      </c>
      <c r="G28" s="1014">
        <v>2.8402803393581699E-2</v>
      </c>
    </row>
    <row r="29" spans="1:12" s="63" customFormat="1">
      <c r="A29" s="1011" t="s">
        <v>1500</v>
      </c>
      <c r="B29" s="1012">
        <v>1046</v>
      </c>
      <c r="C29" s="1014">
        <v>2.1810751073856292E-2</v>
      </c>
      <c r="D29" s="1012">
        <v>1</v>
      </c>
      <c r="E29" s="1014">
        <v>9.5693779904304499E-4</v>
      </c>
      <c r="F29" s="1012">
        <v>79</v>
      </c>
      <c r="G29" s="1014">
        <v>8.169596690796288E-2</v>
      </c>
    </row>
    <row r="30" spans="1:12" s="63" customFormat="1" ht="18" customHeight="1">
      <c r="A30" s="1016" t="s">
        <v>1033</v>
      </c>
      <c r="B30" s="1017">
        <v>47958</v>
      </c>
      <c r="C30" s="1018">
        <v>0.99057508653405058</v>
      </c>
      <c r="D30" s="1017">
        <v>45</v>
      </c>
      <c r="E30" s="1018">
        <v>9.3920230417632311E-4</v>
      </c>
      <c r="F30" s="1017">
        <v>240</v>
      </c>
      <c r="G30" s="1018">
        <v>5.0295485980134114E-3</v>
      </c>
    </row>
    <row r="31" spans="1:12">
      <c r="A31" s="1019" t="s">
        <v>539</v>
      </c>
      <c r="B31" s="989"/>
      <c r="C31" s="989"/>
      <c r="D31" s="989"/>
      <c r="E31" s="989"/>
      <c r="F31" s="989"/>
      <c r="G31" s="989"/>
      <c r="I31" s="901"/>
      <c r="J31" s="901"/>
      <c r="K31" s="901"/>
      <c r="L31" s="902"/>
    </row>
    <row r="32" spans="1:12">
      <c r="A32" s="1072" t="s">
        <v>1508</v>
      </c>
      <c r="B32" s="1021"/>
      <c r="C32" s="1022"/>
      <c r="D32" s="1023"/>
      <c r="E32" s="1024"/>
      <c r="F32" s="1024"/>
      <c r="G32" s="1024"/>
      <c r="I32" s="901"/>
      <c r="J32" s="901"/>
      <c r="K32" s="901"/>
      <c r="L32" s="902"/>
    </row>
    <row r="33" spans="1:8" ht="12.75" customHeight="1"/>
    <row r="34" spans="1:8">
      <c r="A34" s="1008" t="s">
        <v>1062</v>
      </c>
      <c r="B34" s="989"/>
      <c r="C34" s="989"/>
      <c r="D34" s="989"/>
      <c r="E34" s="989"/>
      <c r="F34" s="989"/>
      <c r="G34" s="989"/>
      <c r="H34" s="889"/>
    </row>
    <row r="35" spans="1:8">
      <c r="A35" s="991" t="s">
        <v>1063</v>
      </c>
      <c r="B35" s="989"/>
      <c r="C35" s="989"/>
      <c r="D35" s="989"/>
      <c r="E35" s="989"/>
      <c r="F35" s="989"/>
      <c r="G35" s="989"/>
      <c r="H35" s="890"/>
    </row>
    <row r="36" spans="1:8">
      <c r="A36" s="989"/>
      <c r="B36" s="989"/>
      <c r="C36" s="989"/>
      <c r="D36" s="1025"/>
      <c r="E36" s="1025" t="s">
        <v>43</v>
      </c>
      <c r="F36" s="989"/>
      <c r="G36" s="1026" t="s">
        <v>1578</v>
      </c>
      <c r="H36" s="309"/>
    </row>
    <row r="37" spans="1:8" ht="12.75" customHeight="1">
      <c r="A37" s="989"/>
      <c r="B37" s="989"/>
      <c r="C37" s="989"/>
      <c r="D37" s="1027"/>
      <c r="E37" s="1027" t="s">
        <v>44</v>
      </c>
      <c r="F37" s="1028"/>
      <c r="G37" s="992" t="s">
        <v>1579</v>
      </c>
      <c r="H37" s="310"/>
    </row>
    <row r="38" spans="1:8" ht="12.75" customHeight="1">
      <c r="A38" s="989"/>
      <c r="B38" s="989"/>
      <c r="C38" s="989"/>
      <c r="D38" s="1027"/>
      <c r="E38" s="1027"/>
      <c r="F38" s="1028"/>
      <c r="G38" s="992"/>
      <c r="H38" s="310"/>
    </row>
    <row r="39" spans="1:8" ht="23.45" customHeight="1">
      <c r="A39" s="1029"/>
      <c r="B39" s="1030"/>
      <c r="C39" s="1030" t="s">
        <v>1568</v>
      </c>
      <c r="D39" s="1030"/>
      <c r="E39" s="1178" t="s">
        <v>531</v>
      </c>
      <c r="F39" s="1178"/>
      <c r="G39" s="1178"/>
      <c r="H39" s="310"/>
    </row>
    <row r="40" spans="1:8" ht="24">
      <c r="A40" s="1029"/>
      <c r="B40" s="1031"/>
      <c r="C40" s="1032" t="s">
        <v>1569</v>
      </c>
      <c r="D40" s="1031"/>
      <c r="E40" s="1179" t="s">
        <v>532</v>
      </c>
      <c r="F40" s="1179"/>
      <c r="G40" s="1075" t="s">
        <v>533</v>
      </c>
      <c r="H40" s="310"/>
    </row>
    <row r="41" spans="1:8" ht="24">
      <c r="A41" s="1033" t="s">
        <v>1091</v>
      </c>
      <c r="B41" s="1034" t="s">
        <v>1092</v>
      </c>
      <c r="C41" s="1034" t="s">
        <v>1093</v>
      </c>
      <c r="D41" s="1034" t="s">
        <v>1094</v>
      </c>
      <c r="E41" s="1034" t="s">
        <v>1092</v>
      </c>
      <c r="F41" s="1034" t="s">
        <v>1093</v>
      </c>
      <c r="G41" s="1034" t="s">
        <v>1094</v>
      </c>
      <c r="H41" s="310"/>
    </row>
    <row r="42" spans="1:8" ht="15" customHeight="1">
      <c r="A42" s="1035" t="s">
        <v>6</v>
      </c>
      <c r="B42" s="1036">
        <v>6</v>
      </c>
      <c r="C42" s="1036">
        <v>8</v>
      </c>
      <c r="D42" s="1036">
        <v>14</v>
      </c>
      <c r="E42" s="1036">
        <v>0</v>
      </c>
      <c r="F42" s="1036">
        <v>0</v>
      </c>
      <c r="G42" s="1073">
        <v>0</v>
      </c>
      <c r="H42" s="310"/>
    </row>
    <row r="43" spans="1:8" ht="15" customHeight="1">
      <c r="A43" s="1035" t="s">
        <v>7</v>
      </c>
      <c r="B43" s="1036">
        <v>316</v>
      </c>
      <c r="C43" s="1036">
        <v>134</v>
      </c>
      <c r="D43" s="1036">
        <v>450</v>
      </c>
      <c r="E43" s="1036">
        <v>14</v>
      </c>
      <c r="F43" s="1036">
        <v>10</v>
      </c>
      <c r="G43" s="1073">
        <v>5.6338028169014009E-2</v>
      </c>
      <c r="H43" s="310"/>
    </row>
    <row r="44" spans="1:8" ht="15" customHeight="1">
      <c r="A44" s="1035" t="s">
        <v>8</v>
      </c>
      <c r="B44" s="1036">
        <v>1243</v>
      </c>
      <c r="C44" s="1036">
        <v>849</v>
      </c>
      <c r="D44" s="1036">
        <v>2092</v>
      </c>
      <c r="E44" s="1036">
        <v>-4</v>
      </c>
      <c r="F44" s="1036">
        <v>4</v>
      </c>
      <c r="G44" s="1073">
        <v>0</v>
      </c>
      <c r="H44" s="310"/>
    </row>
    <row r="45" spans="1:8" ht="15" customHeight="1">
      <c r="A45" s="1035" t="s">
        <v>9</v>
      </c>
      <c r="B45" s="1036">
        <v>2023</v>
      </c>
      <c r="C45" s="1036">
        <v>1772</v>
      </c>
      <c r="D45" s="1036">
        <v>3795</v>
      </c>
      <c r="E45" s="1036">
        <v>-11</v>
      </c>
      <c r="F45" s="1036">
        <v>-7</v>
      </c>
      <c r="G45" s="1073">
        <v>-4.7206923682140411E-3</v>
      </c>
      <c r="H45" s="310"/>
    </row>
    <row r="46" spans="1:8" ht="15" customHeight="1">
      <c r="A46" s="1035" t="s">
        <v>10</v>
      </c>
      <c r="B46" s="1036">
        <v>3139</v>
      </c>
      <c r="C46" s="1036">
        <v>2994</v>
      </c>
      <c r="D46" s="1036">
        <v>6133</v>
      </c>
      <c r="E46" s="1036">
        <v>2</v>
      </c>
      <c r="F46" s="1036">
        <v>-56</v>
      </c>
      <c r="G46" s="1073">
        <v>-8.7279780184257305E-3</v>
      </c>
      <c r="H46" s="310"/>
    </row>
    <row r="47" spans="1:8" ht="15" customHeight="1">
      <c r="A47" s="1035" t="s">
        <v>11</v>
      </c>
      <c r="B47" s="1036">
        <v>3895</v>
      </c>
      <c r="C47" s="1036">
        <v>3852</v>
      </c>
      <c r="D47" s="1036">
        <v>7747</v>
      </c>
      <c r="E47" s="1036">
        <v>-3</v>
      </c>
      <c r="F47" s="1036">
        <v>11</v>
      </c>
      <c r="G47" s="1073">
        <v>1.0337252875047831E-3</v>
      </c>
      <c r="H47" s="310"/>
    </row>
    <row r="48" spans="1:8" ht="15" customHeight="1">
      <c r="A48" s="1035" t="s">
        <v>12</v>
      </c>
      <c r="B48" s="1036">
        <v>4391</v>
      </c>
      <c r="C48" s="1036">
        <v>4453</v>
      </c>
      <c r="D48" s="1036">
        <v>8844</v>
      </c>
      <c r="E48" s="1036">
        <v>6</v>
      </c>
      <c r="F48" s="1036">
        <v>29</v>
      </c>
      <c r="G48" s="1073">
        <v>3.9732092178452749E-3</v>
      </c>
      <c r="H48" s="310"/>
    </row>
    <row r="49" spans="1:8" ht="15" customHeight="1">
      <c r="A49" s="1035" t="s">
        <v>39</v>
      </c>
      <c r="B49" s="1036">
        <v>6843</v>
      </c>
      <c r="C49" s="1036">
        <v>6520</v>
      </c>
      <c r="D49" s="1036">
        <v>13363</v>
      </c>
      <c r="E49" s="1036">
        <v>68</v>
      </c>
      <c r="F49" s="1036">
        <v>24</v>
      </c>
      <c r="G49" s="1073">
        <v>6.9324090121316573E-3</v>
      </c>
      <c r="H49" s="312"/>
    </row>
    <row r="50" spans="1:8" ht="15" customHeight="1">
      <c r="A50" s="1035" t="s">
        <v>40</v>
      </c>
      <c r="B50" s="1036">
        <v>2912</v>
      </c>
      <c r="C50" s="1036">
        <v>2096</v>
      </c>
      <c r="D50" s="1036">
        <v>5008</v>
      </c>
      <c r="E50" s="1036">
        <v>16</v>
      </c>
      <c r="F50" s="1036">
        <v>44</v>
      </c>
      <c r="G50" s="1073">
        <v>1.2126111560226249E-2</v>
      </c>
    </row>
    <row r="51" spans="1:8" ht="15" customHeight="1">
      <c r="A51" s="1035" t="s">
        <v>41</v>
      </c>
      <c r="B51" s="1036">
        <v>258</v>
      </c>
      <c r="C51" s="1036">
        <v>113</v>
      </c>
      <c r="D51" s="1036">
        <v>371</v>
      </c>
      <c r="E51" s="1036">
        <v>4</v>
      </c>
      <c r="F51" s="1036">
        <v>3</v>
      </c>
      <c r="G51" s="1073">
        <v>1.9230769230769162E-2</v>
      </c>
    </row>
    <row r="52" spans="1:8" ht="15" customHeight="1">
      <c r="A52" s="1035" t="s">
        <v>42</v>
      </c>
      <c r="B52" s="1036">
        <v>1</v>
      </c>
      <c r="C52" s="1036">
        <v>0</v>
      </c>
      <c r="D52" s="1036">
        <v>1</v>
      </c>
      <c r="E52" s="1036">
        <v>1</v>
      </c>
      <c r="F52" s="1036">
        <v>0</v>
      </c>
      <c r="G52" s="1073">
        <v>0</v>
      </c>
    </row>
    <row r="53" spans="1:8" ht="24">
      <c r="A53" s="1037" t="s">
        <v>538</v>
      </c>
      <c r="B53" s="1038">
        <v>25027</v>
      </c>
      <c r="C53" s="1038">
        <v>22791</v>
      </c>
      <c r="D53" s="1038">
        <v>47818</v>
      </c>
      <c r="E53" s="1038">
        <v>93</v>
      </c>
      <c r="F53" s="1038">
        <v>62</v>
      </c>
      <c r="G53" s="1074">
        <v>3.2519984054717455E-3</v>
      </c>
      <c r="H53" s="180"/>
    </row>
    <row r="54" spans="1:8" ht="12.75" customHeight="1">
      <c r="A54" s="1020" t="s">
        <v>928</v>
      </c>
      <c r="B54" s="989"/>
      <c r="C54" s="989"/>
      <c r="D54" s="989"/>
      <c r="E54" s="989"/>
      <c r="F54" s="989"/>
      <c r="G54" s="989"/>
      <c r="H54" s="180"/>
    </row>
    <row r="55" spans="1:8" ht="12.75" customHeight="1">
      <c r="B55" s="180"/>
      <c r="C55" s="180"/>
      <c r="D55" s="180"/>
      <c r="E55" s="180"/>
      <c r="F55" s="180"/>
      <c r="G55" s="180"/>
      <c r="H55" s="180"/>
    </row>
    <row r="56" spans="1:8">
      <c r="A56" s="613" t="s">
        <v>81</v>
      </c>
    </row>
    <row r="57" spans="1:8">
      <c r="G57" s="788" t="s">
        <v>805</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97"/>
      <c r="J66" s="197"/>
      <c r="K66" s="197"/>
      <c r="L66" s="197"/>
    </row>
    <row r="67" spans="9:12" ht="12.75" customHeight="1">
      <c r="I67" s="197"/>
      <c r="J67" s="197"/>
      <c r="K67" s="197"/>
      <c r="L67" s="197"/>
    </row>
    <row r="68" spans="9:12" ht="12.75" customHeight="1">
      <c r="I68" s="197"/>
      <c r="J68" s="197"/>
      <c r="K68" s="197"/>
      <c r="L68" s="197"/>
    </row>
    <row r="69" spans="9:12" ht="12.75" customHeight="1">
      <c r="I69" s="1180"/>
      <c r="J69" s="1180"/>
      <c r="K69" s="197"/>
      <c r="L69" s="197"/>
    </row>
    <row r="70" spans="9:12" ht="12.75" customHeight="1">
      <c r="I70" s="326"/>
      <c r="J70" s="1175"/>
      <c r="K70" s="197"/>
      <c r="L70" s="197"/>
    </row>
    <row r="71" spans="9:12" ht="12.75" customHeight="1">
      <c r="I71" s="327"/>
      <c r="J71" s="1176"/>
      <c r="K71" s="197"/>
      <c r="L71" s="197"/>
    </row>
    <row r="72" spans="9:12" ht="12.75" customHeight="1">
      <c r="I72" s="329"/>
      <c r="J72" s="330"/>
      <c r="K72" s="197"/>
      <c r="L72" s="197"/>
    </row>
    <row r="73" spans="9:12" ht="12.75" customHeight="1">
      <c r="I73" s="329"/>
      <c r="J73" s="330"/>
      <c r="K73" s="197"/>
      <c r="L73" s="197"/>
    </row>
    <row r="74" spans="9:12" ht="12.75" customHeight="1">
      <c r="I74" s="329"/>
      <c r="J74" s="330"/>
      <c r="K74" s="197"/>
      <c r="L74" s="197"/>
    </row>
    <row r="75" spans="9:12" ht="12.75" customHeight="1">
      <c r="I75" s="329"/>
      <c r="J75" s="330"/>
      <c r="K75" s="197"/>
      <c r="L75" s="197"/>
    </row>
    <row r="76" spans="9:12" ht="12.75" customHeight="1">
      <c r="I76" s="329"/>
      <c r="J76" s="330"/>
      <c r="K76" s="197"/>
      <c r="L76" s="197"/>
    </row>
    <row r="77" spans="9:12" ht="12.75" customHeight="1">
      <c r="I77" s="197"/>
      <c r="J77" s="197"/>
      <c r="K77" s="197"/>
      <c r="L77" s="197"/>
    </row>
    <row r="78" spans="9:12" ht="12.75" customHeight="1">
      <c r="I78" s="197"/>
      <c r="J78" s="197"/>
      <c r="K78" s="197"/>
      <c r="L78" s="197"/>
    </row>
    <row r="79" spans="9:12" ht="12.75" customHeight="1">
      <c r="I79" s="197"/>
      <c r="J79" s="197"/>
      <c r="K79" s="197"/>
      <c r="L79" s="197"/>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540</v>
      </c>
    </row>
    <row r="96" spans="1:4" ht="12.75" customHeight="1"/>
    <row r="97" ht="12.75" customHeight="1"/>
    <row r="98" ht="12.75" customHeight="1"/>
    <row r="99" ht="12.75" customHeight="1"/>
    <row r="100" ht="12.75" customHeight="1"/>
    <row r="101" ht="12.75" customHeight="1"/>
    <row r="102" ht="12.75" customHeight="1"/>
  </sheetData>
  <mergeCells count="12">
    <mergeCell ref="A4:A8"/>
    <mergeCell ref="B4:G4"/>
    <mergeCell ref="B5:C5"/>
    <mergeCell ref="D5:E5"/>
    <mergeCell ref="F5:G5"/>
    <mergeCell ref="B6:C6"/>
    <mergeCell ref="J70:J71"/>
    <mergeCell ref="D6:E6"/>
    <mergeCell ref="F6:G6"/>
    <mergeCell ref="E39:G39"/>
    <mergeCell ref="E40:F40"/>
    <mergeCell ref="I69:J69"/>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pageSetUpPr fitToPage="1"/>
  </sheetPr>
  <dimension ref="A1:M110"/>
  <sheetViews>
    <sheetView showGridLines="0" zoomScaleNormal="100" workbookViewId="0"/>
  </sheetViews>
  <sheetFormatPr defaultColWidth="8.85546875" defaultRowHeight="15"/>
  <cols>
    <col min="1" max="1" width="31.140625" style="261" customWidth="1"/>
    <col min="2" max="2" width="11.7109375" style="261" customWidth="1"/>
    <col min="3" max="3" width="10.85546875" style="261" customWidth="1"/>
    <col min="4" max="4" width="11.28515625" style="261" customWidth="1"/>
    <col min="5" max="5" width="11.140625" style="261" customWidth="1"/>
    <col min="6" max="6" width="11.28515625" style="261" customWidth="1"/>
    <col min="7" max="8" width="11.140625" style="261" customWidth="1"/>
    <col min="9" max="9" width="11.28515625" style="261" customWidth="1"/>
    <col min="10" max="11" width="10.140625" style="261" customWidth="1"/>
    <col min="12" max="12" width="11" style="261" customWidth="1"/>
    <col min="13" max="16384" width="8.85546875" style="261"/>
  </cols>
  <sheetData>
    <row r="1" spans="1:12">
      <c r="A1" s="150" t="s">
        <v>1036</v>
      </c>
      <c r="I1" s="137" t="str">
        <f>Naslovnica!A20</f>
        <v>Kolovoz 2023.</v>
      </c>
      <c r="L1" s="137"/>
    </row>
    <row r="2" spans="1:12">
      <c r="A2" s="553" t="s">
        <v>1037</v>
      </c>
      <c r="I2" s="529" t="str">
        <f>Naslovnica!A24</f>
        <v>August 2023</v>
      </c>
      <c r="L2" s="529"/>
    </row>
    <row r="3" spans="1:12" ht="10.15" customHeight="1">
      <c r="A3" s="553"/>
      <c r="I3" s="529"/>
      <c r="L3" s="529"/>
    </row>
    <row r="4" spans="1:12" ht="12.75" customHeight="1">
      <c r="I4" s="13" t="s">
        <v>1486</v>
      </c>
    </row>
    <row r="5" spans="1:12" ht="19.899999999999999" customHeight="1">
      <c r="A5" s="1158" t="s">
        <v>1095</v>
      </c>
      <c r="B5" s="1162" t="s">
        <v>1074</v>
      </c>
      <c r="C5" s="1162"/>
      <c r="D5" s="1162"/>
      <c r="E5" s="1162"/>
      <c r="F5" s="1160" t="s">
        <v>1076</v>
      </c>
      <c r="G5" s="1157" t="s">
        <v>1073</v>
      </c>
      <c r="H5" s="1158" t="s">
        <v>1075</v>
      </c>
      <c r="I5" s="1158" t="s">
        <v>1097</v>
      </c>
    </row>
    <row r="6" spans="1:12" s="63" customFormat="1" ht="69" customHeight="1">
      <c r="A6" s="1158"/>
      <c r="B6" s="917" t="s">
        <v>1069</v>
      </c>
      <c r="C6" s="917" t="s">
        <v>1070</v>
      </c>
      <c r="D6" s="917" t="s">
        <v>1071</v>
      </c>
      <c r="E6" s="917" t="s">
        <v>1072</v>
      </c>
      <c r="F6" s="1160"/>
      <c r="G6" s="1157"/>
      <c r="H6" s="1158"/>
      <c r="I6" s="1158"/>
      <c r="J6" s="893"/>
    </row>
    <row r="7" spans="1:12" s="63" customFormat="1">
      <c r="A7" s="913" t="s">
        <v>1462</v>
      </c>
      <c r="B7" s="925">
        <v>11.682</v>
      </c>
      <c r="C7" s="925">
        <v>1.9524300000000001</v>
      </c>
      <c r="D7" s="925">
        <v>0</v>
      </c>
      <c r="E7" s="925">
        <v>0</v>
      </c>
      <c r="F7" s="926">
        <v>13.63443</v>
      </c>
      <c r="G7" s="929">
        <v>1.7822150258777425E-2</v>
      </c>
      <c r="H7" s="926">
        <v>75.197980000000001</v>
      </c>
      <c r="I7" s="926">
        <v>153.69051434202669</v>
      </c>
    </row>
    <row r="8" spans="1:12" s="63" customFormat="1">
      <c r="A8" s="913" t="s">
        <v>855</v>
      </c>
      <c r="B8" s="925">
        <v>21.347999999999999</v>
      </c>
      <c r="C8" s="925">
        <v>1.53284</v>
      </c>
      <c r="D8" s="925">
        <v>0</v>
      </c>
      <c r="E8" s="925">
        <v>0</v>
      </c>
      <c r="F8" s="926">
        <v>22.880839999999999</v>
      </c>
      <c r="G8" s="927">
        <v>-3.2906187736111425E-2</v>
      </c>
      <c r="H8" s="926">
        <v>187.88195999999971</v>
      </c>
      <c r="I8" s="926">
        <v>3640.1336157170344</v>
      </c>
    </row>
    <row r="9" spans="1:12" s="63" customFormat="1">
      <c r="A9" s="913" t="s">
        <v>841</v>
      </c>
      <c r="B9" s="925">
        <v>0.57117999999999991</v>
      </c>
      <c r="C9" s="925">
        <v>7.4181400000000002</v>
      </c>
      <c r="D9" s="925">
        <v>0</v>
      </c>
      <c r="E9" s="925">
        <v>0</v>
      </c>
      <c r="F9" s="926">
        <v>7.9893200000000002</v>
      </c>
      <c r="G9" s="927">
        <v>-7.7397786259101098E-2</v>
      </c>
      <c r="H9" s="926">
        <v>125.04495999999881</v>
      </c>
      <c r="I9" s="926">
        <v>2988.8101268989285</v>
      </c>
    </row>
    <row r="10" spans="1:12" s="63" customFormat="1">
      <c r="A10" s="913" t="s">
        <v>182</v>
      </c>
      <c r="B10" s="925">
        <v>1.96594</v>
      </c>
      <c r="C10" s="925">
        <v>7.6508900000000004</v>
      </c>
      <c r="D10" s="925">
        <v>0</v>
      </c>
      <c r="E10" s="925">
        <v>0</v>
      </c>
      <c r="F10" s="926">
        <v>9.6168300000000002</v>
      </c>
      <c r="G10" s="927">
        <v>-6.2003776029960767E-3</v>
      </c>
      <c r="H10" s="926">
        <v>80.132630000000972</v>
      </c>
      <c r="I10" s="926">
        <v>5334.7179654569009</v>
      </c>
    </row>
    <row r="11" spans="1:12" s="63" customFormat="1">
      <c r="A11" s="913" t="s">
        <v>857</v>
      </c>
      <c r="B11" s="925">
        <v>85.685410000000005</v>
      </c>
      <c r="C11" s="925">
        <v>2.7707100000000002</v>
      </c>
      <c r="D11" s="925">
        <v>0</v>
      </c>
      <c r="E11" s="925">
        <v>0</v>
      </c>
      <c r="F11" s="926">
        <v>88.456119999999999</v>
      </c>
      <c r="G11" s="927">
        <v>4.7440629924693223E-3</v>
      </c>
      <c r="H11" s="926">
        <v>705.20805999999902</v>
      </c>
      <c r="I11" s="926">
        <v>14870.70510691751</v>
      </c>
    </row>
    <row r="12" spans="1:12" s="63" customFormat="1">
      <c r="A12" s="913" t="s">
        <v>183</v>
      </c>
      <c r="B12" s="925">
        <v>0.74579999999999991</v>
      </c>
      <c r="C12" s="925">
        <v>8.0913699999999995</v>
      </c>
      <c r="D12" s="925">
        <v>0</v>
      </c>
      <c r="E12" s="925">
        <v>0</v>
      </c>
      <c r="F12" s="926">
        <v>8.8371699999999986</v>
      </c>
      <c r="G12" s="927">
        <v>-5.9990533073081553E-2</v>
      </c>
      <c r="H12" s="926">
        <v>78.845469999999978</v>
      </c>
      <c r="I12" s="926">
        <v>1207.3263247348857</v>
      </c>
    </row>
    <row r="13" spans="1:12" s="63" customFormat="1">
      <c r="A13" s="913" t="s">
        <v>184</v>
      </c>
      <c r="B13" s="925">
        <v>116.90975</v>
      </c>
      <c r="C13" s="925">
        <v>12.53618</v>
      </c>
      <c r="D13" s="925">
        <v>0</v>
      </c>
      <c r="E13" s="925">
        <v>0</v>
      </c>
      <c r="F13" s="926">
        <v>129.44593</v>
      </c>
      <c r="G13" s="927">
        <v>-2.2433164459551569E-2</v>
      </c>
      <c r="H13" s="926">
        <v>1052.4905800000015</v>
      </c>
      <c r="I13" s="926">
        <v>25190.100807619612</v>
      </c>
    </row>
    <row r="14" spans="1:12" s="63" customFormat="1">
      <c r="A14" s="914" t="s">
        <v>185</v>
      </c>
      <c r="B14" s="925">
        <v>32.742449999999998</v>
      </c>
      <c r="C14" s="925">
        <v>60.50806</v>
      </c>
      <c r="D14" s="925">
        <v>0</v>
      </c>
      <c r="E14" s="925">
        <v>18.97945</v>
      </c>
      <c r="F14" s="926">
        <v>112.22995999999999</v>
      </c>
      <c r="G14" s="927">
        <v>0.15809253434035009</v>
      </c>
      <c r="H14" s="926">
        <v>776.74236999999994</v>
      </c>
      <c r="I14" s="926">
        <v>17910.409069847366</v>
      </c>
    </row>
    <row r="15" spans="1:12" s="63" customFormat="1">
      <c r="A15" s="915" t="s">
        <v>186</v>
      </c>
      <c r="B15" s="925">
        <v>12.18186</v>
      </c>
      <c r="C15" s="925">
        <v>38.126769999999993</v>
      </c>
      <c r="D15" s="925">
        <v>0</v>
      </c>
      <c r="E15" s="925">
        <v>0</v>
      </c>
      <c r="F15" s="926">
        <v>50.308629999999994</v>
      </c>
      <c r="G15" s="927">
        <v>5.2073735417266898E-2</v>
      </c>
      <c r="H15" s="926">
        <v>380.04286999999749</v>
      </c>
      <c r="I15" s="926">
        <v>14015.047083200612</v>
      </c>
    </row>
    <row r="16" spans="1:12" s="63" customFormat="1">
      <c r="A16" s="915" t="s">
        <v>187</v>
      </c>
      <c r="B16" s="925">
        <v>180.4992</v>
      </c>
      <c r="C16" s="925">
        <v>19.30397</v>
      </c>
      <c r="D16" s="925">
        <v>0</v>
      </c>
      <c r="E16" s="925">
        <v>0</v>
      </c>
      <c r="F16" s="926">
        <v>199.80316999999999</v>
      </c>
      <c r="G16" s="927">
        <v>-2.4503611793749713E-2</v>
      </c>
      <c r="H16" s="926">
        <v>1564.4714700000004</v>
      </c>
      <c r="I16" s="926">
        <v>27494.032108403342</v>
      </c>
    </row>
    <row r="17" spans="1:12" s="63" customFormat="1">
      <c r="A17" s="915" t="s">
        <v>188</v>
      </c>
      <c r="B17" s="925">
        <v>0.84</v>
      </c>
      <c r="C17" s="925">
        <v>155.40079999999998</v>
      </c>
      <c r="D17" s="925">
        <v>0</v>
      </c>
      <c r="E17" s="925">
        <v>0</v>
      </c>
      <c r="F17" s="926">
        <v>156.24079999999998</v>
      </c>
      <c r="G17" s="927">
        <v>1.8830739698079135E-3</v>
      </c>
      <c r="H17" s="926">
        <v>1228.5216800000053</v>
      </c>
      <c r="I17" s="926">
        <v>40989.859133856255</v>
      </c>
    </row>
    <row r="18" spans="1:12" s="63" customFormat="1">
      <c r="A18" s="915" t="s">
        <v>629</v>
      </c>
      <c r="B18" s="925">
        <v>32.737090000000002</v>
      </c>
      <c r="C18" s="925">
        <v>1.6488499999999999</v>
      </c>
      <c r="D18" s="925">
        <v>0</v>
      </c>
      <c r="E18" s="925">
        <v>0</v>
      </c>
      <c r="F18" s="926">
        <v>34.385940000000005</v>
      </c>
      <c r="G18" s="927">
        <v>-1.4980706925740939E-2</v>
      </c>
      <c r="H18" s="926">
        <v>282.78179000000091</v>
      </c>
      <c r="I18" s="926">
        <v>8351.8503455411774</v>
      </c>
    </row>
    <row r="19" spans="1:12" s="63" customFormat="1">
      <c r="A19" s="914" t="s">
        <v>189</v>
      </c>
      <c r="B19" s="925">
        <v>34.843580000000003</v>
      </c>
      <c r="C19" s="925">
        <v>2.9284499999999998</v>
      </c>
      <c r="D19" s="925">
        <v>0</v>
      </c>
      <c r="E19" s="925">
        <v>0</v>
      </c>
      <c r="F19" s="926">
        <v>37.772030000000001</v>
      </c>
      <c r="G19" s="927">
        <v>-5.1818889097831056E-3</v>
      </c>
      <c r="H19" s="926">
        <v>362.99288999999953</v>
      </c>
      <c r="I19" s="926">
        <v>4533.2807392268869</v>
      </c>
    </row>
    <row r="20" spans="1:12" s="63" customFormat="1">
      <c r="A20" s="914" t="s">
        <v>190</v>
      </c>
      <c r="B20" s="925">
        <v>0</v>
      </c>
      <c r="C20" s="925">
        <v>9.1494300000000006</v>
      </c>
      <c r="D20" s="925">
        <v>0</v>
      </c>
      <c r="E20" s="925">
        <v>0.27088999999999996</v>
      </c>
      <c r="F20" s="926">
        <v>9.4203200000000002</v>
      </c>
      <c r="G20" s="927">
        <v>-7.3656552624747351E-2</v>
      </c>
      <c r="H20" s="926">
        <v>324.52656999999999</v>
      </c>
      <c r="I20" s="926">
        <v>7776.1053768219499</v>
      </c>
    </row>
    <row r="21" spans="1:12" s="63" customFormat="1">
      <c r="A21" s="914" t="s">
        <v>194</v>
      </c>
      <c r="B21" s="925">
        <v>3.3481399999999999</v>
      </c>
      <c r="C21" s="925">
        <v>0.62345000000000006</v>
      </c>
      <c r="D21" s="925">
        <v>0</v>
      </c>
      <c r="E21" s="925">
        <v>0</v>
      </c>
      <c r="F21" s="926">
        <v>3.97159</v>
      </c>
      <c r="G21" s="927">
        <v>-0.22550141869558016</v>
      </c>
      <c r="H21" s="926">
        <v>37.690129999999954</v>
      </c>
      <c r="I21" s="926">
        <v>432.85398825204044</v>
      </c>
    </row>
    <row r="22" spans="1:12" s="63" customFormat="1">
      <c r="A22" s="914" t="s">
        <v>226</v>
      </c>
      <c r="B22" s="925">
        <v>6.8269999999999997E-2</v>
      </c>
      <c r="C22" s="925">
        <v>5.9142399999999995</v>
      </c>
      <c r="D22" s="925">
        <v>0</v>
      </c>
      <c r="E22" s="925">
        <v>0</v>
      </c>
      <c r="F22" s="926">
        <v>5.9825099999999996</v>
      </c>
      <c r="G22" s="927">
        <v>0.15588646151527619</v>
      </c>
      <c r="H22" s="926">
        <v>43.343979999999988</v>
      </c>
      <c r="I22" s="926">
        <v>360.95846271285416</v>
      </c>
    </row>
    <row r="23" spans="1:12" s="63" customFormat="1">
      <c r="A23" s="914" t="s">
        <v>225</v>
      </c>
      <c r="B23" s="925">
        <v>6.4</v>
      </c>
      <c r="C23" s="925">
        <v>1.1420999999999999</v>
      </c>
      <c r="D23" s="925">
        <v>0</v>
      </c>
      <c r="E23" s="925">
        <v>0</v>
      </c>
      <c r="F23" s="926">
        <v>7.5421000000000005</v>
      </c>
      <c r="G23" s="927">
        <v>0.7622511279706341</v>
      </c>
      <c r="H23" s="926">
        <v>23.95600000000195</v>
      </c>
      <c r="I23" s="926">
        <v>9727.2196764217933</v>
      </c>
    </row>
    <row r="24" spans="1:12" s="63" customFormat="1">
      <c r="A24" s="914" t="s">
        <v>191</v>
      </c>
      <c r="B24" s="925">
        <v>0</v>
      </c>
      <c r="C24" s="925">
        <v>81.707100000000011</v>
      </c>
      <c r="D24" s="925">
        <v>0</v>
      </c>
      <c r="E24" s="925">
        <v>0</v>
      </c>
      <c r="F24" s="926">
        <v>81.707100000000011</v>
      </c>
      <c r="G24" s="927">
        <v>-0.15884496492008826</v>
      </c>
      <c r="H24" s="926">
        <v>670.26194999999916</v>
      </c>
      <c r="I24" s="926">
        <v>7135.8362767774879</v>
      </c>
    </row>
    <row r="25" spans="1:12" s="63" customFormat="1">
      <c r="A25" s="913" t="s">
        <v>192</v>
      </c>
      <c r="B25" s="925">
        <v>0</v>
      </c>
      <c r="C25" s="925">
        <v>25.012310000000003</v>
      </c>
      <c r="D25" s="925">
        <v>0</v>
      </c>
      <c r="E25" s="925">
        <v>0</v>
      </c>
      <c r="F25" s="926">
        <v>25.012310000000003</v>
      </c>
      <c r="G25" s="927">
        <v>9.8965567363289431E-3</v>
      </c>
      <c r="H25" s="926">
        <v>227.83995999999843</v>
      </c>
      <c r="I25" s="926">
        <v>5738.3454531860061</v>
      </c>
    </row>
    <row r="26" spans="1:12" s="63" customFormat="1">
      <c r="A26" s="914" t="s">
        <v>193</v>
      </c>
      <c r="B26" s="925">
        <v>0</v>
      </c>
      <c r="C26" s="925">
        <v>34.149519999999995</v>
      </c>
      <c r="D26" s="925">
        <v>0</v>
      </c>
      <c r="E26" s="925">
        <v>0</v>
      </c>
      <c r="F26" s="926">
        <v>34.149519999999995</v>
      </c>
      <c r="G26" s="927">
        <v>0.11052388196477336</v>
      </c>
      <c r="H26" s="926">
        <v>380.03276000000096</v>
      </c>
      <c r="I26" s="926">
        <v>5966.3873186767523</v>
      </c>
    </row>
    <row r="27" spans="1:12" s="63" customFormat="1">
      <c r="A27" s="914" t="s">
        <v>1500</v>
      </c>
      <c r="B27" s="925">
        <v>0</v>
      </c>
      <c r="C27" s="925">
        <v>25.871279999999999</v>
      </c>
      <c r="D27" s="925">
        <v>0</v>
      </c>
      <c r="E27" s="925">
        <v>0</v>
      </c>
      <c r="F27" s="926">
        <v>25.871279999999999</v>
      </c>
      <c r="G27" s="927">
        <v>-8.8627118657054194E-3</v>
      </c>
      <c r="H27" s="926">
        <v>320.70242000000053</v>
      </c>
      <c r="I27" s="926">
        <v>6745.3926456062118</v>
      </c>
    </row>
    <row r="28" spans="1:12" s="63" customFormat="1" ht="18.75" customHeight="1">
      <c r="A28" s="895" t="s">
        <v>1031</v>
      </c>
      <c r="B28" s="928">
        <v>542.56866999999988</v>
      </c>
      <c r="C28" s="928">
        <v>503.43889000000001</v>
      </c>
      <c r="D28" s="928">
        <v>0</v>
      </c>
      <c r="E28" s="928">
        <v>19.250340000000001</v>
      </c>
      <c r="F28" s="928">
        <v>1065.2578999999998</v>
      </c>
      <c r="G28" s="944">
        <v>-1.756651620237637E-3</v>
      </c>
      <c r="H28" s="928">
        <v>8928.7084800000048</v>
      </c>
      <c r="I28" s="928">
        <v>217421.76675233516</v>
      </c>
    </row>
    <row r="29" spans="1:12">
      <c r="A29" s="28" t="s">
        <v>539</v>
      </c>
      <c r="I29" s="901"/>
      <c r="J29" s="901"/>
      <c r="K29" s="901"/>
      <c r="L29" s="902"/>
    </row>
    <row r="30" spans="1:12">
      <c r="A30" s="32" t="s">
        <v>928</v>
      </c>
      <c r="B30" s="798"/>
      <c r="C30" s="892"/>
      <c r="D30" s="731"/>
      <c r="E30" s="797"/>
      <c r="F30" s="797"/>
      <c r="G30" s="797"/>
      <c r="I30" s="901"/>
      <c r="J30" s="901"/>
      <c r="K30" s="901"/>
      <c r="L30" s="902"/>
    </row>
    <row r="31" spans="1:12" ht="12.75" customHeight="1">
      <c r="A31" s="261" t="s">
        <v>1135</v>
      </c>
    </row>
    <row r="32" spans="1:12" ht="12.75" customHeight="1">
      <c r="A32" s="924" t="s">
        <v>1101</v>
      </c>
    </row>
    <row r="33" spans="1:13" ht="12.75" customHeight="1"/>
    <row r="34" spans="1:13">
      <c r="A34" s="150" t="s">
        <v>1038</v>
      </c>
      <c r="H34" s="889"/>
      <c r="L34" s="137" t="str">
        <f>I1</f>
        <v>Kolovoz 2023.</v>
      </c>
    </row>
    <row r="35" spans="1:13">
      <c r="A35" s="553" t="s">
        <v>1039</v>
      </c>
      <c r="H35" s="890"/>
      <c r="L35" s="529" t="str">
        <f>I2</f>
        <v>August 2023</v>
      </c>
    </row>
    <row r="36" spans="1:13" ht="10.15" customHeight="1">
      <c r="A36" s="553"/>
      <c r="H36" s="890"/>
    </row>
    <row r="37" spans="1:13" ht="10.15" customHeight="1">
      <c r="A37" s="553"/>
      <c r="H37" s="890"/>
      <c r="L37" s="13" t="s">
        <v>1486</v>
      </c>
    </row>
    <row r="38" spans="1:13" s="63" customFormat="1" ht="14.45" customHeight="1">
      <c r="A38" s="1158" t="s">
        <v>1095</v>
      </c>
      <c r="B38" s="1161" t="s">
        <v>1134</v>
      </c>
      <c r="C38" s="1161"/>
      <c r="D38" s="1161"/>
      <c r="E38" s="1161"/>
      <c r="F38" s="1159" t="s">
        <v>1079</v>
      </c>
      <c r="G38" s="1159"/>
      <c r="H38" s="1159"/>
      <c r="I38" s="1160" t="s">
        <v>1078</v>
      </c>
      <c r="J38" s="1160" t="s">
        <v>1073</v>
      </c>
      <c r="K38" s="1158" t="s">
        <v>1075</v>
      </c>
      <c r="L38" s="1158" t="s">
        <v>1098</v>
      </c>
      <c r="M38" s="893"/>
    </row>
    <row r="39" spans="1:13" s="63" customFormat="1" ht="94.9" customHeight="1">
      <c r="A39" s="1158"/>
      <c r="B39" s="917" t="s">
        <v>1081</v>
      </c>
      <c r="C39" s="917" t="s">
        <v>1082</v>
      </c>
      <c r="D39" s="917" t="s">
        <v>1083</v>
      </c>
      <c r="E39" s="917" t="s">
        <v>1084</v>
      </c>
      <c r="F39" s="917" t="s">
        <v>1080</v>
      </c>
      <c r="G39" s="917" t="s">
        <v>1085</v>
      </c>
      <c r="H39" s="917" t="s">
        <v>1032</v>
      </c>
      <c r="I39" s="1160"/>
      <c r="J39" s="1160"/>
      <c r="K39" s="1158"/>
      <c r="L39" s="1158"/>
    </row>
    <row r="40" spans="1:13" s="63" customFormat="1">
      <c r="A40" s="913" t="s">
        <v>1462</v>
      </c>
      <c r="B40" s="925">
        <v>0</v>
      </c>
      <c r="C40" s="925">
        <v>0</v>
      </c>
      <c r="D40" s="925">
        <v>0</v>
      </c>
      <c r="E40" s="925">
        <v>0</v>
      </c>
      <c r="F40" s="925">
        <v>0</v>
      </c>
      <c r="G40" s="925">
        <v>0</v>
      </c>
      <c r="H40" s="925">
        <v>0</v>
      </c>
      <c r="I40" s="926">
        <v>0</v>
      </c>
      <c r="J40" s="1076" t="s">
        <v>139</v>
      </c>
      <c r="K40" s="926">
        <v>0</v>
      </c>
      <c r="L40" s="926">
        <v>0</v>
      </c>
    </row>
    <row r="41" spans="1:13" s="63" customFormat="1">
      <c r="A41" s="913" t="s">
        <v>855</v>
      </c>
      <c r="B41" s="925">
        <v>0</v>
      </c>
      <c r="C41" s="925">
        <v>0</v>
      </c>
      <c r="D41" s="925">
        <v>0</v>
      </c>
      <c r="E41" s="925">
        <v>0</v>
      </c>
      <c r="F41" s="925">
        <v>0</v>
      </c>
      <c r="G41" s="925">
        <v>12.496780000000001</v>
      </c>
      <c r="H41" s="925">
        <v>0</v>
      </c>
      <c r="I41" s="926">
        <v>12.496780000000001</v>
      </c>
      <c r="J41" s="1076">
        <v>1</v>
      </c>
      <c r="K41" s="926">
        <v>74.440359999999998</v>
      </c>
      <c r="L41" s="926">
        <v>492.01491305594249</v>
      </c>
    </row>
    <row r="42" spans="1:13" s="63" customFormat="1">
      <c r="A42" s="913" t="s">
        <v>841</v>
      </c>
      <c r="B42" s="925">
        <v>0</v>
      </c>
      <c r="C42" s="925">
        <v>0</v>
      </c>
      <c r="D42" s="925">
        <v>0</v>
      </c>
      <c r="E42" s="925">
        <v>0.44516</v>
      </c>
      <c r="F42" s="925">
        <v>0</v>
      </c>
      <c r="G42" s="925">
        <v>3.4025400000000001</v>
      </c>
      <c r="H42" s="925">
        <v>0</v>
      </c>
      <c r="I42" s="926">
        <v>3.8477000000000001</v>
      </c>
      <c r="J42" s="1076">
        <v>1</v>
      </c>
      <c r="K42" s="926">
        <v>36.05964999999992</v>
      </c>
      <c r="L42" s="926">
        <v>759.98418779281985</v>
      </c>
    </row>
    <row r="43" spans="1:13" s="63" customFormat="1">
      <c r="A43" s="913" t="s">
        <v>182</v>
      </c>
      <c r="B43" s="925">
        <v>0</v>
      </c>
      <c r="C43" s="925">
        <v>0</v>
      </c>
      <c r="D43" s="925">
        <v>0</v>
      </c>
      <c r="E43" s="925">
        <v>0</v>
      </c>
      <c r="F43" s="925">
        <v>0</v>
      </c>
      <c r="G43" s="925">
        <v>16.040849999999999</v>
      </c>
      <c r="H43" s="925">
        <v>0</v>
      </c>
      <c r="I43" s="926">
        <v>16.040849999999999</v>
      </c>
      <c r="J43" s="1076">
        <v>0.35116228334325883</v>
      </c>
      <c r="K43" s="926">
        <v>119.47173000000066</v>
      </c>
      <c r="L43" s="926">
        <v>4118.9484875817916</v>
      </c>
    </row>
    <row r="44" spans="1:13" s="63" customFormat="1">
      <c r="A44" s="913" t="s">
        <v>857</v>
      </c>
      <c r="B44" s="925">
        <v>93.76858</v>
      </c>
      <c r="C44" s="925">
        <v>0</v>
      </c>
      <c r="D44" s="925">
        <v>0</v>
      </c>
      <c r="E44" s="925">
        <v>0</v>
      </c>
      <c r="F44" s="925">
        <v>0</v>
      </c>
      <c r="G44" s="925">
        <v>34.037289999999999</v>
      </c>
      <c r="H44" s="925">
        <v>0</v>
      </c>
      <c r="I44" s="926">
        <v>127.80587</v>
      </c>
      <c r="J44" s="1076">
        <v>1</v>
      </c>
      <c r="K44" s="926">
        <v>269.26308000000063</v>
      </c>
      <c r="L44" s="926">
        <v>5591.9709916066113</v>
      </c>
      <c r="M44" s="941"/>
    </row>
    <row r="45" spans="1:13" s="63" customFormat="1">
      <c r="A45" s="913" t="s">
        <v>183</v>
      </c>
      <c r="B45" s="925">
        <v>0</v>
      </c>
      <c r="C45" s="925">
        <v>0</v>
      </c>
      <c r="D45" s="925">
        <v>0</v>
      </c>
      <c r="E45" s="925">
        <v>3.8380000000000004E-2</v>
      </c>
      <c r="F45" s="925">
        <v>0</v>
      </c>
      <c r="G45" s="925">
        <v>0</v>
      </c>
      <c r="H45" s="925">
        <v>0</v>
      </c>
      <c r="I45" s="926">
        <v>3.8380000000000004E-2</v>
      </c>
      <c r="J45" s="1076">
        <v>-0.99607145891358129</v>
      </c>
      <c r="K45" s="926">
        <v>19.856020000000001</v>
      </c>
      <c r="L45" s="926">
        <v>131.03674201207778</v>
      </c>
    </row>
    <row r="46" spans="1:13" s="63" customFormat="1">
      <c r="A46" s="913" t="s">
        <v>184</v>
      </c>
      <c r="B46" s="925">
        <v>0</v>
      </c>
      <c r="C46" s="925">
        <v>0</v>
      </c>
      <c r="D46" s="925">
        <v>0</v>
      </c>
      <c r="E46" s="925">
        <v>0.85208000000000006</v>
      </c>
      <c r="F46" s="925">
        <v>0</v>
      </c>
      <c r="G46" s="925">
        <v>40.524329999999999</v>
      </c>
      <c r="H46" s="925">
        <v>0</v>
      </c>
      <c r="I46" s="926">
        <v>41.37641</v>
      </c>
      <c r="J46" s="1076">
        <v>0.89797782228285361</v>
      </c>
      <c r="K46" s="926">
        <v>298.13803999999982</v>
      </c>
      <c r="L46" s="926">
        <v>5436.8622366952022</v>
      </c>
    </row>
    <row r="47" spans="1:13" s="63" customFormat="1">
      <c r="A47" s="914" t="s">
        <v>185</v>
      </c>
      <c r="B47" s="925">
        <v>0</v>
      </c>
      <c r="C47" s="925">
        <v>0</v>
      </c>
      <c r="D47" s="925">
        <v>0</v>
      </c>
      <c r="E47" s="925">
        <v>0</v>
      </c>
      <c r="F47" s="925">
        <v>0</v>
      </c>
      <c r="G47" s="925">
        <v>21.379169999999998</v>
      </c>
      <c r="H47" s="925">
        <v>0</v>
      </c>
      <c r="I47" s="926">
        <v>21.379169999999998</v>
      </c>
      <c r="J47" s="1076">
        <v>-0.64955110310449449</v>
      </c>
      <c r="K47" s="926">
        <v>692.25716000000011</v>
      </c>
      <c r="L47" s="926">
        <v>8558.2246415847094</v>
      </c>
    </row>
    <row r="48" spans="1:13" s="63" customFormat="1">
      <c r="A48" s="915" t="s">
        <v>186</v>
      </c>
      <c r="B48" s="925">
        <v>0</v>
      </c>
      <c r="C48" s="925">
        <v>0</v>
      </c>
      <c r="D48" s="925">
        <v>13.160309999999999</v>
      </c>
      <c r="E48" s="925">
        <v>7.3239300000000007</v>
      </c>
      <c r="F48" s="925">
        <v>2.0973899999999999</v>
      </c>
      <c r="G48" s="925">
        <v>6.3350400000000002</v>
      </c>
      <c r="H48" s="925">
        <v>0</v>
      </c>
      <c r="I48" s="926">
        <v>28.91667</v>
      </c>
      <c r="J48" s="1076">
        <v>0.91281215767832458</v>
      </c>
      <c r="K48" s="926">
        <v>281.13722999999936</v>
      </c>
      <c r="L48" s="926">
        <v>6136.7174720366311</v>
      </c>
    </row>
    <row r="49" spans="1:12" s="63" customFormat="1">
      <c r="A49" s="915" t="s">
        <v>187</v>
      </c>
      <c r="B49" s="925">
        <v>0</v>
      </c>
      <c r="C49" s="925">
        <v>0</v>
      </c>
      <c r="D49" s="925">
        <v>51.109019999999994</v>
      </c>
      <c r="E49" s="925">
        <v>3.7984800000000001</v>
      </c>
      <c r="F49" s="925">
        <v>9.8045300000000015</v>
      </c>
      <c r="G49" s="925">
        <v>0</v>
      </c>
      <c r="H49" s="925">
        <v>0</v>
      </c>
      <c r="I49" s="926">
        <v>64.712029999999999</v>
      </c>
      <c r="J49" s="1076">
        <v>0.11210322523877858</v>
      </c>
      <c r="K49" s="926">
        <v>719.36260000000038</v>
      </c>
      <c r="L49" s="926">
        <v>5188.7091306058792</v>
      </c>
    </row>
    <row r="50" spans="1:12" s="63" customFormat="1">
      <c r="A50" s="915" t="s">
        <v>188</v>
      </c>
      <c r="B50" s="925">
        <v>6.2690799999999998</v>
      </c>
      <c r="C50" s="925">
        <v>0</v>
      </c>
      <c r="D50" s="925">
        <v>55.785359999999997</v>
      </c>
      <c r="E50" s="925">
        <v>30.730919999999998</v>
      </c>
      <c r="F50" s="925">
        <v>19.398599999999998</v>
      </c>
      <c r="G50" s="925">
        <v>0</v>
      </c>
      <c r="H50" s="925">
        <v>0</v>
      </c>
      <c r="I50" s="926">
        <v>112.18396</v>
      </c>
      <c r="J50" s="1076">
        <v>-0.11879688050339754</v>
      </c>
      <c r="K50" s="926">
        <v>1074.7885100000021</v>
      </c>
      <c r="L50" s="926">
        <v>19665.468574697719</v>
      </c>
    </row>
    <row r="51" spans="1:12" s="63" customFormat="1">
      <c r="A51" s="915" t="s">
        <v>629</v>
      </c>
      <c r="B51" s="925">
        <v>0</v>
      </c>
      <c r="C51" s="925">
        <v>0</v>
      </c>
      <c r="D51" s="925">
        <v>8.7079599999999999</v>
      </c>
      <c r="E51" s="925">
        <v>2.7493600000000002</v>
      </c>
      <c r="F51" s="925">
        <v>0</v>
      </c>
      <c r="G51" s="925">
        <v>0</v>
      </c>
      <c r="H51" s="925">
        <v>0</v>
      </c>
      <c r="I51" s="926">
        <v>11.457319999999999</v>
      </c>
      <c r="J51" s="1076">
        <v>-0.2166995511035088</v>
      </c>
      <c r="K51" s="926">
        <v>139.7423</v>
      </c>
      <c r="L51" s="926">
        <v>408.2181938390072</v>
      </c>
    </row>
    <row r="52" spans="1:12" s="63" customFormat="1">
      <c r="A52" s="914" t="s">
        <v>189</v>
      </c>
      <c r="B52" s="925">
        <v>1.8958900000000001</v>
      </c>
      <c r="C52" s="925">
        <v>0</v>
      </c>
      <c r="D52" s="925">
        <v>0</v>
      </c>
      <c r="E52" s="925">
        <v>0.81252000000000002</v>
      </c>
      <c r="F52" s="925">
        <v>0</v>
      </c>
      <c r="G52" s="925">
        <v>0</v>
      </c>
      <c r="H52" s="925">
        <v>0</v>
      </c>
      <c r="I52" s="926">
        <v>2.7084100000000002</v>
      </c>
      <c r="J52" s="1076">
        <v>-0.6913995781883977</v>
      </c>
      <c r="K52" s="926">
        <v>177.40742999999986</v>
      </c>
      <c r="L52" s="926">
        <v>1139.6574715959914</v>
      </c>
    </row>
    <row r="53" spans="1:12" s="63" customFormat="1">
      <c r="A53" s="914" t="s">
        <v>190</v>
      </c>
      <c r="B53" s="925">
        <v>0</v>
      </c>
      <c r="C53" s="925">
        <v>0</v>
      </c>
      <c r="D53" s="925">
        <v>0</v>
      </c>
      <c r="E53" s="925">
        <v>1.3272299999999999</v>
      </c>
      <c r="F53" s="925">
        <v>0</v>
      </c>
      <c r="G53" s="925">
        <v>1.1436900000000001</v>
      </c>
      <c r="H53" s="925">
        <v>0</v>
      </c>
      <c r="I53" s="926">
        <v>2.47092</v>
      </c>
      <c r="J53" s="1076">
        <v>2.5061441098844961</v>
      </c>
      <c r="K53" s="926">
        <v>35.809939999999983</v>
      </c>
      <c r="L53" s="926">
        <v>321.21805069082217</v>
      </c>
    </row>
    <row r="54" spans="1:12" s="63" customFormat="1">
      <c r="A54" s="914" t="s">
        <v>194</v>
      </c>
      <c r="B54" s="925">
        <v>0</v>
      </c>
      <c r="C54" s="925">
        <v>0</v>
      </c>
      <c r="D54" s="925">
        <v>0</v>
      </c>
      <c r="E54" s="925">
        <v>0</v>
      </c>
      <c r="F54" s="925">
        <v>0</v>
      </c>
      <c r="G54" s="925">
        <v>0</v>
      </c>
      <c r="H54" s="925">
        <v>0</v>
      </c>
      <c r="I54" s="926">
        <v>0</v>
      </c>
      <c r="J54" s="1076" t="s">
        <v>139</v>
      </c>
      <c r="K54" s="926">
        <v>0</v>
      </c>
      <c r="L54" s="926">
        <v>3.7343247727121907</v>
      </c>
    </row>
    <row r="55" spans="1:12" s="63" customFormat="1">
      <c r="A55" s="914" t="s">
        <v>226</v>
      </c>
      <c r="B55" s="925">
        <v>0</v>
      </c>
      <c r="C55" s="925">
        <v>0</v>
      </c>
      <c r="D55" s="925">
        <v>0</v>
      </c>
      <c r="E55" s="925">
        <v>0</v>
      </c>
      <c r="F55" s="925">
        <v>0</v>
      </c>
      <c r="G55" s="925">
        <v>0</v>
      </c>
      <c r="H55" s="925">
        <v>0</v>
      </c>
      <c r="I55" s="926">
        <v>0</v>
      </c>
      <c r="J55" s="1076" t="s">
        <v>139</v>
      </c>
      <c r="K55" s="926">
        <v>4.9875300000000014</v>
      </c>
      <c r="L55" s="926">
        <v>18.685801949034442</v>
      </c>
    </row>
    <row r="56" spans="1:12" s="63" customFormat="1">
      <c r="A56" s="914" t="s">
        <v>225</v>
      </c>
      <c r="B56" s="925">
        <v>0</v>
      </c>
      <c r="C56" s="925">
        <v>0</v>
      </c>
      <c r="D56" s="925">
        <v>0</v>
      </c>
      <c r="E56" s="925">
        <v>9.5650300000000001</v>
      </c>
      <c r="F56" s="925">
        <v>0</v>
      </c>
      <c r="G56" s="925">
        <v>6.6114499999999996</v>
      </c>
      <c r="H56" s="925">
        <v>0</v>
      </c>
      <c r="I56" s="926">
        <v>16.176479999999998</v>
      </c>
      <c r="J56" s="1076">
        <v>-0.64341834740682502</v>
      </c>
      <c r="K56" s="926">
        <v>360.62598000000025</v>
      </c>
      <c r="L56" s="926">
        <v>2228.4072621023297</v>
      </c>
    </row>
    <row r="57" spans="1:12" s="63" customFormat="1">
      <c r="A57" s="914" t="s">
        <v>191</v>
      </c>
      <c r="B57" s="925">
        <v>0</v>
      </c>
      <c r="C57" s="925">
        <v>0</v>
      </c>
      <c r="D57" s="925">
        <v>3.5572199999999996</v>
      </c>
      <c r="E57" s="925">
        <v>0</v>
      </c>
      <c r="F57" s="925">
        <v>0</v>
      </c>
      <c r="G57" s="925">
        <v>0</v>
      </c>
      <c r="H57" s="925">
        <v>2.93052</v>
      </c>
      <c r="I57" s="926">
        <v>6.4877399999999996</v>
      </c>
      <c r="J57" s="1076">
        <v>-0.68466071477176849</v>
      </c>
      <c r="K57" s="926">
        <v>90.435019999999895</v>
      </c>
      <c r="L57" s="926">
        <v>1950.4391184803228</v>
      </c>
    </row>
    <row r="58" spans="1:12" s="63" customFormat="1">
      <c r="A58" s="913" t="s">
        <v>192</v>
      </c>
      <c r="B58" s="925">
        <v>0</v>
      </c>
      <c r="C58" s="925">
        <v>0</v>
      </c>
      <c r="D58" s="925">
        <v>4.0074000000000005</v>
      </c>
      <c r="E58" s="925">
        <v>0</v>
      </c>
      <c r="F58" s="925">
        <v>0</v>
      </c>
      <c r="G58" s="925">
        <v>0</v>
      </c>
      <c r="H58" s="925">
        <v>0</v>
      </c>
      <c r="I58" s="926">
        <v>4.0074000000000005</v>
      </c>
      <c r="J58" s="1076">
        <v>-0.49992450325010385</v>
      </c>
      <c r="K58" s="926">
        <v>69.6080800000002</v>
      </c>
      <c r="L58" s="926">
        <v>2017.1319012694946</v>
      </c>
    </row>
    <row r="59" spans="1:12" s="63" customFormat="1">
      <c r="A59" s="914" t="s">
        <v>193</v>
      </c>
      <c r="B59" s="925">
        <v>0</v>
      </c>
      <c r="C59" s="925">
        <v>0</v>
      </c>
      <c r="D59" s="925">
        <v>1.08853</v>
      </c>
      <c r="E59" s="925">
        <v>3.1685500000000002</v>
      </c>
      <c r="F59" s="925">
        <v>0</v>
      </c>
      <c r="G59" s="925">
        <v>0</v>
      </c>
      <c r="H59" s="925">
        <v>4.0060000000000005E-2</v>
      </c>
      <c r="I59" s="926">
        <v>4.2971400000000006</v>
      </c>
      <c r="J59" s="1076">
        <v>-0.32198667053759633</v>
      </c>
      <c r="K59" s="926">
        <v>37.536229999999932</v>
      </c>
      <c r="L59" s="926">
        <v>626.47540911672911</v>
      </c>
    </row>
    <row r="60" spans="1:12" s="63" customFormat="1">
      <c r="A60" s="914" t="s">
        <v>1500</v>
      </c>
      <c r="B60" s="925">
        <v>0</v>
      </c>
      <c r="C60" s="925">
        <v>0</v>
      </c>
      <c r="D60" s="925">
        <v>11.659379999999999</v>
      </c>
      <c r="E60" s="925">
        <v>3.7908400000000002</v>
      </c>
      <c r="F60" s="925">
        <v>0</v>
      </c>
      <c r="G60" s="925">
        <v>0</v>
      </c>
      <c r="H60" s="925">
        <v>0</v>
      </c>
      <c r="I60" s="926">
        <v>15.450219999999998</v>
      </c>
      <c r="J60" s="1076">
        <v>1.5330596465571369</v>
      </c>
      <c r="K60" s="926">
        <v>165.75212000000056</v>
      </c>
      <c r="L60" s="926">
        <v>3084.1997164675831</v>
      </c>
    </row>
    <row r="61" spans="1:12" s="63" customFormat="1" ht="18.75" customHeight="1">
      <c r="A61" s="895" t="s">
        <v>1031</v>
      </c>
      <c r="B61" s="928">
        <v>101.93355</v>
      </c>
      <c r="C61" s="928">
        <v>0</v>
      </c>
      <c r="D61" s="928">
        <v>149.07517999999999</v>
      </c>
      <c r="E61" s="928">
        <v>64.60248</v>
      </c>
      <c r="F61" s="928">
        <v>31.300519999999999</v>
      </c>
      <c r="G61" s="928">
        <v>141.97113999999999</v>
      </c>
      <c r="H61" s="928">
        <v>2.97058</v>
      </c>
      <c r="I61" s="928">
        <v>491.85345000000001</v>
      </c>
      <c r="J61" s="944">
        <v>0.18359471979683439</v>
      </c>
      <c r="K61" s="928">
        <v>4666.6790100000035</v>
      </c>
      <c r="L61" s="928">
        <v>70847.79690215872</v>
      </c>
    </row>
    <row r="62" spans="1:12" ht="12.75" customHeight="1">
      <c r="A62" s="32" t="s">
        <v>928</v>
      </c>
      <c r="H62" s="180"/>
    </row>
    <row r="63" spans="1:12" ht="12.75" customHeight="1">
      <c r="A63" s="261" t="s">
        <v>1136</v>
      </c>
      <c r="B63" s="180"/>
      <c r="C63" s="180"/>
      <c r="D63" s="180"/>
      <c r="E63" s="180"/>
      <c r="F63" s="180"/>
      <c r="G63" s="180"/>
      <c r="H63" s="180"/>
      <c r="J63" s="76"/>
    </row>
    <row r="64" spans="1:12">
      <c r="A64" s="924" t="s">
        <v>1102</v>
      </c>
    </row>
    <row r="65" spans="1:12">
      <c r="A65" s="613" t="s">
        <v>81</v>
      </c>
      <c r="J65" s="1077"/>
    </row>
    <row r="66" spans="1:12">
      <c r="L66" s="788" t="s">
        <v>1045</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97"/>
      <c r="J74" s="197"/>
      <c r="K74" s="197"/>
      <c r="L74" s="197"/>
    </row>
    <row r="75" spans="1:12" ht="12.75" customHeight="1">
      <c r="I75" s="197"/>
      <c r="J75" s="197"/>
      <c r="K75" s="197"/>
      <c r="L75" s="197"/>
    </row>
    <row r="76" spans="1:12" ht="12.75" customHeight="1">
      <c r="I76" s="197"/>
      <c r="J76" s="197"/>
      <c r="K76" s="197"/>
      <c r="L76" s="197"/>
    </row>
    <row r="77" spans="1:12" ht="12.75" customHeight="1">
      <c r="I77" s="1180"/>
      <c r="J77" s="1180"/>
      <c r="K77" s="197"/>
      <c r="L77" s="197"/>
    </row>
    <row r="78" spans="1:12" ht="12.75" customHeight="1">
      <c r="I78" s="326"/>
      <c r="J78" s="1175"/>
      <c r="K78" s="197"/>
      <c r="L78" s="197"/>
    </row>
    <row r="79" spans="1:12" ht="12.75" customHeight="1">
      <c r="I79" s="327"/>
      <c r="J79" s="1176"/>
      <c r="K79" s="197"/>
      <c r="L79" s="197"/>
    </row>
    <row r="80" spans="1:12" ht="12.75" customHeight="1">
      <c r="I80" s="329"/>
      <c r="J80" s="330"/>
      <c r="K80" s="197"/>
      <c r="L80" s="197"/>
    </row>
    <row r="81" spans="1:12" ht="12.75" customHeight="1">
      <c r="I81" s="329"/>
      <c r="J81" s="330"/>
      <c r="K81" s="197"/>
      <c r="L81" s="197"/>
    </row>
    <row r="82" spans="1:12" ht="12.75" customHeight="1">
      <c r="I82" s="329"/>
      <c r="J82" s="330"/>
      <c r="K82" s="197"/>
      <c r="L82" s="197"/>
    </row>
    <row r="83" spans="1:12" ht="12.75" customHeight="1">
      <c r="I83" s="329"/>
      <c r="J83" s="330"/>
      <c r="K83" s="197"/>
      <c r="L83" s="197"/>
    </row>
    <row r="84" spans="1:12" ht="12.75" customHeight="1">
      <c r="I84" s="329"/>
      <c r="J84" s="330"/>
      <c r="K84" s="197"/>
      <c r="L84" s="197"/>
    </row>
    <row r="85" spans="1:12" ht="12.75" customHeight="1">
      <c r="I85" s="197"/>
      <c r="J85" s="197"/>
      <c r="K85" s="197"/>
      <c r="L85" s="197"/>
    </row>
    <row r="86" spans="1:12" ht="12.75" customHeight="1">
      <c r="I86" s="197"/>
      <c r="J86" s="197"/>
      <c r="K86" s="197"/>
      <c r="L86" s="197"/>
    </row>
    <row r="87" spans="1:12" ht="12.75" customHeight="1">
      <c r="I87" s="197"/>
      <c r="J87" s="197"/>
      <c r="K87" s="197"/>
      <c r="L87" s="197"/>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A5:A6"/>
    <mergeCell ref="I38:I39"/>
    <mergeCell ref="J38:J39"/>
    <mergeCell ref="K38:K39"/>
    <mergeCell ref="L38:L39"/>
    <mergeCell ref="A38:A39"/>
    <mergeCell ref="I77:J77"/>
    <mergeCell ref="J78:J79"/>
    <mergeCell ref="B38:E38"/>
    <mergeCell ref="F38:H38"/>
    <mergeCell ref="B5:E5"/>
    <mergeCell ref="F5:F6"/>
    <mergeCell ref="G5:G6"/>
    <mergeCell ref="H5:H6"/>
    <mergeCell ref="I5:I6"/>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pageSetUpPr fitToPage="1"/>
  </sheetPr>
  <dimension ref="A1:O103"/>
  <sheetViews>
    <sheetView showGridLines="0" zoomScaleNormal="100" workbookViewId="0"/>
  </sheetViews>
  <sheetFormatPr defaultColWidth="8.85546875" defaultRowHeight="15"/>
  <cols>
    <col min="1" max="1" width="30.7109375" style="261" customWidth="1"/>
    <col min="2" max="2" width="17" style="261" customWidth="1"/>
    <col min="3" max="3" width="8.28515625" style="261" bestFit="1" customWidth="1"/>
    <col min="4" max="4" width="9.140625" style="261" customWidth="1"/>
    <col min="5" max="5" width="9.28515625" style="261" bestFit="1" customWidth="1"/>
    <col min="6" max="6" width="9.85546875" style="261" customWidth="1"/>
    <col min="7" max="7" width="9.28515625" style="261" customWidth="1"/>
    <col min="8" max="8" width="10.7109375" style="261" customWidth="1"/>
    <col min="9" max="9" width="11.140625" style="261" customWidth="1"/>
    <col min="10" max="10" width="12.7109375" style="261" bestFit="1" customWidth="1"/>
    <col min="11" max="11" width="8.140625" style="261" bestFit="1" customWidth="1"/>
    <col min="12" max="12" width="9" style="261" customWidth="1"/>
    <col min="13" max="13" width="8.85546875" style="261" customWidth="1"/>
    <col min="14" max="16384" width="8.85546875" style="261"/>
  </cols>
  <sheetData>
    <row r="1" spans="1:8">
      <c r="A1" s="736" t="s">
        <v>1040</v>
      </c>
      <c r="B1" s="989"/>
      <c r="C1" s="989"/>
      <c r="D1" s="989"/>
      <c r="E1" s="989"/>
      <c r="F1" s="989"/>
      <c r="G1" s="990" t="str">
        <f>Naslovnica!A20</f>
        <v>Kolovoz 2023.</v>
      </c>
    </row>
    <row r="2" spans="1:8">
      <c r="A2" s="991" t="s">
        <v>1041</v>
      </c>
      <c r="B2" s="989"/>
      <c r="C2" s="989"/>
      <c r="D2" s="989"/>
      <c r="E2" s="989"/>
      <c r="F2" s="989"/>
      <c r="G2" s="992" t="str">
        <f>Naslovnica!A24</f>
        <v>August 2023</v>
      </c>
    </row>
    <row r="3" spans="1:8">
      <c r="A3" s="989"/>
      <c r="B3" s="989"/>
      <c r="C3" s="989"/>
      <c r="D3" s="989"/>
      <c r="E3" s="989"/>
      <c r="F3" s="989"/>
      <c r="G3" s="989"/>
    </row>
    <row r="4" spans="1:8">
      <c r="A4" s="1039"/>
      <c r="B4" s="1039"/>
      <c r="C4" s="1040"/>
      <c r="D4" s="1040"/>
      <c r="E4" s="1041"/>
      <c r="F4" s="1041"/>
      <c r="G4" s="1042" t="s">
        <v>1486</v>
      </c>
    </row>
    <row r="5" spans="1:8" s="63" customFormat="1" ht="14.45" customHeight="1">
      <c r="A5" s="1181" t="s">
        <v>1100</v>
      </c>
      <c r="B5" s="1182" t="s">
        <v>1042</v>
      </c>
      <c r="C5" s="1182"/>
      <c r="D5" s="1182"/>
      <c r="E5" s="1182"/>
      <c r="F5" s="1182"/>
      <c r="G5" s="1182"/>
      <c r="H5" s="893"/>
    </row>
    <row r="6" spans="1:8" s="63" customFormat="1" ht="22.9" customHeight="1">
      <c r="A6" s="1181"/>
      <c r="B6" s="1183" t="str">
        <f>G1</f>
        <v>Kolovoz 2023.</v>
      </c>
      <c r="C6" s="1183"/>
      <c r="D6" s="1184" t="s">
        <v>17</v>
      </c>
      <c r="E6" s="1184"/>
      <c r="F6" s="1187" t="s">
        <v>227</v>
      </c>
      <c r="G6" s="1187"/>
    </row>
    <row r="7" spans="1:8" s="63" customFormat="1">
      <c r="A7" s="1181"/>
      <c r="B7" s="1185" t="str">
        <f>G2</f>
        <v>August 2023</v>
      </c>
      <c r="C7" s="1186"/>
      <c r="D7" s="1189" t="s">
        <v>45</v>
      </c>
      <c r="E7" s="1189"/>
      <c r="F7" s="1189" t="s">
        <v>51</v>
      </c>
      <c r="G7" s="1189"/>
    </row>
    <row r="8" spans="1:8" s="63" customFormat="1">
      <c r="A8" s="1181"/>
      <c r="B8" s="1043" t="s">
        <v>27</v>
      </c>
      <c r="C8" s="1043" t="s">
        <v>28</v>
      </c>
      <c r="D8" s="1009" t="s">
        <v>1086</v>
      </c>
      <c r="E8" s="1009" t="s">
        <v>143</v>
      </c>
      <c r="F8" s="1009" t="s">
        <v>1086</v>
      </c>
      <c r="G8" s="1009" t="s">
        <v>143</v>
      </c>
    </row>
    <row r="9" spans="1:8" s="63" customFormat="1">
      <c r="A9" s="1181"/>
      <c r="B9" s="1044" t="s">
        <v>29</v>
      </c>
      <c r="C9" s="1044" t="s">
        <v>30</v>
      </c>
      <c r="D9" s="1010" t="s">
        <v>1087</v>
      </c>
      <c r="E9" s="1010" t="s">
        <v>144</v>
      </c>
      <c r="F9" s="1010" t="s">
        <v>1087</v>
      </c>
      <c r="G9" s="1010" t="s">
        <v>144</v>
      </c>
    </row>
    <row r="10" spans="1:8" s="63" customFormat="1" ht="15" customHeight="1">
      <c r="A10" s="1045" t="s">
        <v>1462</v>
      </c>
      <c r="B10" s="1046">
        <v>161.33766</v>
      </c>
      <c r="C10" s="1047">
        <v>8.0242727356111319E-4</v>
      </c>
      <c r="D10" s="1048">
        <v>13.976769999999988</v>
      </c>
      <c r="E10" s="1049">
        <v>9.4847214888563736E-2</v>
      </c>
      <c r="F10" s="1048">
        <v>82.871001296701834</v>
      </c>
      <c r="G10" s="1049">
        <v>1.0561301152131071</v>
      </c>
    </row>
    <row r="11" spans="1:8" s="63" customFormat="1" ht="15" customHeight="1">
      <c r="A11" s="1045" t="s">
        <v>855</v>
      </c>
      <c r="B11" s="1046">
        <v>3890.0185899999997</v>
      </c>
      <c r="C11" s="1047">
        <v>1.9347355175944325E-2</v>
      </c>
      <c r="D11" s="1048">
        <v>37.148969999999736</v>
      </c>
      <c r="E11" s="1047">
        <v>9.6418964729980683E-3</v>
      </c>
      <c r="F11" s="1048">
        <v>432.41332754064615</v>
      </c>
      <c r="G11" s="1047">
        <v>0.12506150781164527</v>
      </c>
    </row>
    <row r="12" spans="1:8" s="63" customFormat="1" ht="15" customHeight="1">
      <c r="A12" s="1045" t="s">
        <v>841</v>
      </c>
      <c r="B12" s="1046">
        <v>3774.7402599999996</v>
      </c>
      <c r="C12" s="1047">
        <v>1.8774008097261156E-2</v>
      </c>
      <c r="D12" s="1048">
        <v>26.590269999999236</v>
      </c>
      <c r="E12" s="1047">
        <v>7.0942385099159733E-3</v>
      </c>
      <c r="F12" s="1048">
        <v>397.55537712787827</v>
      </c>
      <c r="G12" s="1047">
        <v>0.11771797840981035</v>
      </c>
    </row>
    <row r="13" spans="1:8" s="63" customFormat="1" ht="15" customHeight="1">
      <c r="A13" s="1045" t="s">
        <v>182</v>
      </c>
      <c r="B13" s="1046">
        <v>3730.2871600000003</v>
      </c>
      <c r="C13" s="1047">
        <v>1.8552916630864908E-2</v>
      </c>
      <c r="D13" s="1048">
        <v>15.410930000000462</v>
      </c>
      <c r="E13" s="1047">
        <v>4.1484369992053072E-3</v>
      </c>
      <c r="F13" s="1048">
        <v>297.55493622934546</v>
      </c>
      <c r="G13" s="1047">
        <v>8.6681662545323501E-2</v>
      </c>
    </row>
    <row r="14" spans="1:8" s="63" customFormat="1" ht="15" customHeight="1">
      <c r="A14" s="1045" t="s">
        <v>857</v>
      </c>
      <c r="B14" s="1046">
        <v>14237.42383</v>
      </c>
      <c r="C14" s="1047">
        <v>7.0811100064553573E-2</v>
      </c>
      <c r="D14" s="1048">
        <v>57.261359999998604</v>
      </c>
      <c r="E14" s="1047">
        <v>4.038131447445803E-3</v>
      </c>
      <c r="F14" s="1048">
        <v>1622.9150026060124</v>
      </c>
      <c r="G14" s="1047">
        <v>0.12865463291615842</v>
      </c>
    </row>
    <row r="15" spans="1:8" s="63" customFormat="1" ht="15" customHeight="1">
      <c r="A15" s="1045" t="s">
        <v>183</v>
      </c>
      <c r="B15" s="1046">
        <v>1086.13859</v>
      </c>
      <c r="C15" s="1047">
        <v>5.4020073644505057E-3</v>
      </c>
      <c r="D15" s="1048">
        <v>10.769660000000158</v>
      </c>
      <c r="E15" s="1047">
        <v>1.0014851368264965E-2</v>
      </c>
      <c r="F15" s="1048">
        <v>84.769852857522096</v>
      </c>
      <c r="G15" s="1047">
        <v>8.4653983805628608E-2</v>
      </c>
    </row>
    <row r="16" spans="1:8" s="63" customFormat="1" ht="15" customHeight="1">
      <c r="A16" s="1045" t="s">
        <v>184</v>
      </c>
      <c r="B16" s="1046">
        <v>25861.665109999998</v>
      </c>
      <c r="C16" s="1047">
        <v>0.12862530313113421</v>
      </c>
      <c r="D16" s="1048">
        <v>266.14300000000003</v>
      </c>
      <c r="E16" s="1047">
        <v>1.0398029735678715E-2</v>
      </c>
      <c r="F16" s="1048">
        <v>2931.0577744103757</v>
      </c>
      <c r="G16" s="1047">
        <v>0.12782294561649943</v>
      </c>
    </row>
    <row r="17" spans="1:7" s="63" customFormat="1" ht="15" customHeight="1">
      <c r="A17" s="1045" t="s">
        <v>185</v>
      </c>
      <c r="B17" s="1046">
        <v>14174.919900000001</v>
      </c>
      <c r="C17" s="1047">
        <v>7.0500231181635883E-2</v>
      </c>
      <c r="D17" s="1048">
        <v>175.15826000000015</v>
      </c>
      <c r="E17" s="1047">
        <v>1.2511517303233077E-2</v>
      </c>
      <c r="F17" s="1048">
        <v>1285.5407056274471</v>
      </c>
      <c r="G17" s="1047">
        <v>9.9736433092814103E-2</v>
      </c>
    </row>
    <row r="18" spans="1:7" s="63" customFormat="1" ht="15" customHeight="1">
      <c r="A18" s="1045" t="s">
        <v>186</v>
      </c>
      <c r="B18" s="1046">
        <v>11707.100689999999</v>
      </c>
      <c r="C18" s="1047">
        <v>5.8226311748801406E-2</v>
      </c>
      <c r="D18" s="1048">
        <v>87.766250000000582</v>
      </c>
      <c r="E18" s="1047">
        <v>7.5534662035254829E-3</v>
      </c>
      <c r="F18" s="1048">
        <v>1019.1875889315816</v>
      </c>
      <c r="G18" s="1047">
        <v>9.5358895538708799E-2</v>
      </c>
    </row>
    <row r="19" spans="1:7" s="63" customFormat="1" ht="15" customHeight="1">
      <c r="A19" s="1045" t="s">
        <v>187</v>
      </c>
      <c r="B19" s="1046">
        <v>28394.887050000001</v>
      </c>
      <c r="C19" s="1047">
        <v>0.14122450888780252</v>
      </c>
      <c r="D19" s="1048">
        <v>290.11419000000024</v>
      </c>
      <c r="E19" s="1047">
        <v>1.0322595078251062E-2</v>
      </c>
      <c r="F19" s="1048">
        <v>2993.3003567887718</v>
      </c>
      <c r="G19" s="1047">
        <v>0.11783910953833265</v>
      </c>
    </row>
    <row r="20" spans="1:7" s="63" customFormat="1" ht="15" customHeight="1">
      <c r="A20" s="1045" t="s">
        <v>188</v>
      </c>
      <c r="B20" s="1046">
        <v>35656.339700000004</v>
      </c>
      <c r="C20" s="1047">
        <v>0.17733999272482248</v>
      </c>
      <c r="D20" s="1048">
        <v>261.01859000000695</v>
      </c>
      <c r="E20" s="1047">
        <v>7.374381184135137E-3</v>
      </c>
      <c r="F20" s="1048">
        <v>3103.3361934634086</v>
      </c>
      <c r="G20" s="1047">
        <v>9.5331793050686287E-2</v>
      </c>
    </row>
    <row r="21" spans="1:7" s="63" customFormat="1" ht="15" customHeight="1">
      <c r="A21" s="1045" t="s">
        <v>629</v>
      </c>
      <c r="B21" s="1046">
        <v>8838.34519</v>
      </c>
      <c r="C21" s="1047">
        <v>4.3958299839006461E-2</v>
      </c>
      <c r="D21" s="1048">
        <v>80.3979900000013</v>
      </c>
      <c r="E21" s="1047">
        <v>9.1800039625724583E-3</v>
      </c>
      <c r="F21" s="1048">
        <v>832.59940594001</v>
      </c>
      <c r="G21" s="1047">
        <v>0.10400023038425421</v>
      </c>
    </row>
    <row r="22" spans="1:7" s="63" customFormat="1" ht="15" customHeight="1">
      <c r="A22" s="1045" t="s">
        <v>189</v>
      </c>
      <c r="B22" s="1046">
        <v>4446.1311500000002</v>
      </c>
      <c r="C22" s="1047">
        <v>2.2113230702550397E-2</v>
      </c>
      <c r="D22" s="1048">
        <v>55.784560000000056</v>
      </c>
      <c r="E22" s="1047">
        <v>1.2706185914128421E-2</v>
      </c>
      <c r="F22" s="1048">
        <v>540.58627641847534</v>
      </c>
      <c r="G22" s="1047">
        <v>0.13841507239494044</v>
      </c>
    </row>
    <row r="23" spans="1:7" s="63" customFormat="1" ht="15" customHeight="1">
      <c r="A23" s="1045" t="s">
        <v>190</v>
      </c>
      <c r="B23" s="1046">
        <v>9041.1175399999993</v>
      </c>
      <c r="C23" s="1047">
        <v>4.4966806247021048E-2</v>
      </c>
      <c r="D23" s="1048">
        <v>53.35819999999876</v>
      </c>
      <c r="E23" s="1047">
        <v>5.9367633223699201E-3</v>
      </c>
      <c r="F23" s="1048">
        <v>1166.4239929829446</v>
      </c>
      <c r="G23" s="1047">
        <v>0.14812309660288792</v>
      </c>
    </row>
    <row r="24" spans="1:7" s="63" customFormat="1" ht="15" customHeight="1">
      <c r="A24" s="1045" t="s">
        <v>194</v>
      </c>
      <c r="B24" s="1046">
        <v>511.06746999999996</v>
      </c>
      <c r="C24" s="1047">
        <v>2.5418397450283833E-3</v>
      </c>
      <c r="D24" s="1048">
        <v>4.5965299999999729</v>
      </c>
      <c r="E24" s="1047">
        <v>9.0756046141560187E-3</v>
      </c>
      <c r="F24" s="1048">
        <v>88.810342121574081</v>
      </c>
      <c r="G24" s="1047">
        <v>0.21032289630678269</v>
      </c>
    </row>
    <row r="25" spans="1:7" s="63" customFormat="1" ht="15" customHeight="1">
      <c r="A25" s="1045" t="s">
        <v>226</v>
      </c>
      <c r="B25" s="1046">
        <v>347.50354999999996</v>
      </c>
      <c r="C25" s="1047">
        <v>1.728339968357716E-3</v>
      </c>
      <c r="D25" s="1048">
        <v>5.5307299999999486</v>
      </c>
      <c r="E25" s="1047">
        <v>1.6173010474925809E-2</v>
      </c>
      <c r="F25" s="1048">
        <v>55.281617555909463</v>
      </c>
      <c r="G25" s="1047">
        <v>0.18917682561861171</v>
      </c>
    </row>
    <row r="26" spans="1:7" s="63" customFormat="1" ht="15" customHeight="1">
      <c r="A26" s="1045" t="s">
        <v>225</v>
      </c>
      <c r="B26" s="1046">
        <v>8009.4270199999992</v>
      </c>
      <c r="C26" s="1047">
        <v>3.9835601225685996E-2</v>
      </c>
      <c r="D26" s="1048">
        <v>-18.17247000000134</v>
      </c>
      <c r="E26" s="1047">
        <v>-2.2637489604008243E-3</v>
      </c>
      <c r="F26" s="1048">
        <v>110.02034404273581</v>
      </c>
      <c r="G26" s="1047">
        <v>1.3927671856368118E-2</v>
      </c>
    </row>
    <row r="27" spans="1:7" s="63" customFormat="1" ht="15" customHeight="1">
      <c r="A27" s="1045" t="s">
        <v>191</v>
      </c>
      <c r="B27" s="1046">
        <v>7515.45831</v>
      </c>
      <c r="C27" s="1047">
        <v>3.7378803691931022E-2</v>
      </c>
      <c r="D27" s="1048">
        <v>53.629550000000563</v>
      </c>
      <c r="E27" s="1047">
        <v>7.187185839413468E-3</v>
      </c>
      <c r="F27" s="1048">
        <v>966.28903665737653</v>
      </c>
      <c r="G27" s="1047">
        <v>0.14754375651741136</v>
      </c>
    </row>
    <row r="28" spans="1:7" s="63" customFormat="1" ht="15" customHeight="1">
      <c r="A28" s="1045" t="s">
        <v>861</v>
      </c>
      <c r="B28" s="1046">
        <v>5429.2230599999994</v>
      </c>
      <c r="C28" s="1047">
        <v>2.7002726192947905E-2</v>
      </c>
      <c r="D28" s="1048">
        <v>13.840409999998883</v>
      </c>
      <c r="E28" s="1047">
        <v>2.5557584559603441E-3</v>
      </c>
      <c r="F28" s="1048">
        <v>428.76855339704071</v>
      </c>
      <c r="G28" s="1047">
        <v>8.5745916262384592E-2</v>
      </c>
    </row>
    <row r="29" spans="1:7" s="63" customFormat="1" ht="15" customHeight="1">
      <c r="A29" s="1045" t="s">
        <v>193</v>
      </c>
      <c r="B29" s="1046">
        <v>6463.1997300000003</v>
      </c>
      <c r="C29" s="1047">
        <v>3.2145301585660924E-2</v>
      </c>
      <c r="D29" s="1048">
        <v>11.806289999999535</v>
      </c>
      <c r="E29" s="1047">
        <v>1.8300372020094713E-3</v>
      </c>
      <c r="F29" s="1048">
        <v>701.7869448118654</v>
      </c>
      <c r="G29" s="1047">
        <v>0.12180813473668661</v>
      </c>
    </row>
    <row r="30" spans="1:7" s="63" customFormat="1" ht="15" customHeight="1">
      <c r="A30" s="1045" t="s">
        <v>1500</v>
      </c>
      <c r="B30" s="1046">
        <v>7785.7027400000006</v>
      </c>
      <c r="C30" s="1047">
        <v>3.872288852097823E-2</v>
      </c>
      <c r="D30" s="1048">
        <v>-26.060519999999087</v>
      </c>
      <c r="E30" s="1047">
        <v>-3.336061159641357E-3</v>
      </c>
      <c r="F30" s="1048">
        <v>323.95786110956396</v>
      </c>
      <c r="G30" s="1047">
        <v>4.3415831868770072E-2</v>
      </c>
    </row>
    <row r="31" spans="1:7" s="63" customFormat="1" ht="18.75" customHeight="1">
      <c r="A31" s="1050" t="s">
        <v>1033</v>
      </c>
      <c r="B31" s="1051">
        <v>201062.03429999997</v>
      </c>
      <c r="C31" s="1052">
        <v>1.0000000000000002</v>
      </c>
      <c r="D31" s="1053">
        <v>1476.0695199999609</v>
      </c>
      <c r="E31" s="1052">
        <v>7.3956579142577805E-3</v>
      </c>
      <c r="F31" s="1053">
        <v>19465.026491917204</v>
      </c>
      <c r="G31" s="1052">
        <v>0.10718803534741306</v>
      </c>
    </row>
    <row r="32" spans="1:7">
      <c r="A32" s="1054" t="s">
        <v>530</v>
      </c>
      <c r="B32" s="1055"/>
      <c r="C32" s="1055"/>
      <c r="D32" s="1056"/>
      <c r="E32" s="1057"/>
      <c r="F32" s="1057"/>
      <c r="G32" s="1057"/>
    </row>
    <row r="34" spans="1:13">
      <c r="A34" s="527"/>
      <c r="H34" s="890"/>
    </row>
    <row r="35" spans="1:13" ht="12.75" customHeight="1">
      <c r="A35" s="1058" t="s">
        <v>1043</v>
      </c>
      <c r="B35" s="989"/>
      <c r="C35" s="989"/>
      <c r="D35" s="989"/>
      <c r="E35" s="989"/>
      <c r="F35" s="989"/>
      <c r="G35" s="989"/>
      <c r="H35" s="989"/>
      <c r="I35" s="989"/>
      <c r="J35" s="990" t="str">
        <f>G1</f>
        <v>Kolovoz 2023.</v>
      </c>
    </row>
    <row r="36" spans="1:13">
      <c r="A36" s="1059" t="s">
        <v>1044</v>
      </c>
      <c r="B36" s="989"/>
      <c r="C36" s="989"/>
      <c r="D36" s="989"/>
      <c r="E36" s="989"/>
      <c r="F36" s="989"/>
      <c r="G36" s="989"/>
      <c r="H36" s="989"/>
      <c r="I36" s="989"/>
      <c r="J36" s="992" t="str">
        <f>G2</f>
        <v>August 2023</v>
      </c>
      <c r="M36" s="788"/>
    </row>
    <row r="37" spans="1:13">
      <c r="A37" s="989"/>
      <c r="B37" s="989"/>
      <c r="C37" s="989"/>
      <c r="D37" s="989"/>
      <c r="E37" s="989"/>
      <c r="F37" s="989"/>
      <c r="G37" s="989"/>
      <c r="H37" s="989"/>
      <c r="I37" s="989"/>
      <c r="J37" s="989"/>
    </row>
    <row r="38" spans="1:13" ht="30" customHeight="1">
      <c r="A38" s="1188" t="s">
        <v>1099</v>
      </c>
      <c r="B38" s="994" t="s">
        <v>1512</v>
      </c>
      <c r="C38" s="1178" t="s">
        <v>1420</v>
      </c>
      <c r="D38" s="1178"/>
      <c r="E38" s="1178"/>
      <c r="F38" s="1178"/>
      <c r="G38" s="1178"/>
      <c r="H38" s="1178"/>
      <c r="I38" s="1178"/>
      <c r="J38" s="994"/>
    </row>
    <row r="39" spans="1:13" ht="42.75" customHeight="1">
      <c r="A39" s="1188"/>
      <c r="B39" s="1060" t="str">
        <f>J35</f>
        <v>Kolovoz 2023.</v>
      </c>
      <c r="C39" s="1034" t="s">
        <v>630</v>
      </c>
      <c r="D39" s="1034" t="s">
        <v>59</v>
      </c>
      <c r="E39" s="1034" t="s">
        <v>60</v>
      </c>
      <c r="F39" s="993" t="s">
        <v>1410</v>
      </c>
      <c r="G39" s="993" t="s">
        <v>1411</v>
      </c>
      <c r="H39" s="993" t="s">
        <v>1412</v>
      </c>
      <c r="I39" s="993" t="s">
        <v>1416</v>
      </c>
      <c r="J39" s="993" t="s">
        <v>61</v>
      </c>
    </row>
    <row r="40" spans="1:13" ht="48" customHeight="1">
      <c r="A40" s="1188"/>
      <c r="B40" s="1061" t="str">
        <f>J36</f>
        <v>August 2023</v>
      </c>
      <c r="C40" s="1062" t="s">
        <v>239</v>
      </c>
      <c r="D40" s="1062" t="s">
        <v>1318</v>
      </c>
      <c r="E40" s="1062" t="s">
        <v>818</v>
      </c>
      <c r="F40" s="997" t="s">
        <v>1413</v>
      </c>
      <c r="G40" s="997" t="s">
        <v>1414</v>
      </c>
      <c r="H40" s="997" t="s">
        <v>1415</v>
      </c>
      <c r="I40" s="997" t="s">
        <v>1417</v>
      </c>
      <c r="J40" s="997" t="s">
        <v>817</v>
      </c>
    </row>
    <row r="41" spans="1:13" ht="15" customHeight="1">
      <c r="A41" s="1045" t="s">
        <v>1462</v>
      </c>
      <c r="B41" s="916">
        <v>14.173299999999999</v>
      </c>
      <c r="C41" s="1063">
        <v>1.8732151440608025E-3</v>
      </c>
      <c r="D41" s="1063">
        <v>6.8244082023395825E-2</v>
      </c>
      <c r="E41" s="1063" t="s">
        <v>139</v>
      </c>
      <c r="F41" s="1063" t="s">
        <v>139</v>
      </c>
      <c r="G41" s="1063" t="s">
        <v>139</v>
      </c>
      <c r="H41" s="1063" t="s">
        <v>139</v>
      </c>
      <c r="I41" s="1063" t="s">
        <v>139</v>
      </c>
      <c r="J41" s="1090">
        <v>44915</v>
      </c>
    </row>
    <row r="42" spans="1:13" ht="15" customHeight="1">
      <c r="A42" s="1045" t="s">
        <v>855</v>
      </c>
      <c r="B42" s="916">
        <v>23.654800000000002</v>
      </c>
      <c r="C42" s="1063">
        <v>6.9900300545751026E-3</v>
      </c>
      <c r="D42" s="1063">
        <v>9.1725224758916868E-2</v>
      </c>
      <c r="E42" s="1063">
        <v>7.2983648818031321E-2</v>
      </c>
      <c r="F42" s="1063">
        <v>3.7252581374214166E-2</v>
      </c>
      <c r="G42" s="1063">
        <v>3.0722198576442983E-2</v>
      </c>
      <c r="H42" s="1063">
        <v>3.8463550056572204E-2</v>
      </c>
      <c r="I42" s="1063">
        <v>5.0723592718239674E-2</v>
      </c>
      <c r="J42" s="1090">
        <v>40906</v>
      </c>
    </row>
    <row r="43" spans="1:13" ht="15" customHeight="1">
      <c r="A43" s="1045" t="s">
        <v>841</v>
      </c>
      <c r="B43" s="916">
        <v>41.6447</v>
      </c>
      <c r="C43" s="1063">
        <v>6.002966455858294E-3</v>
      </c>
      <c r="D43" s="1063">
        <v>9.0093962640277914E-2</v>
      </c>
      <c r="E43" s="1063">
        <v>7.2522355268339167E-2</v>
      </c>
      <c r="F43" s="1063">
        <v>4.068039553744307E-2</v>
      </c>
      <c r="G43" s="1063">
        <v>3.3273001217860809E-2</v>
      </c>
      <c r="H43" s="1063">
        <v>3.5981051632010486E-2</v>
      </c>
      <c r="I43" s="1063">
        <v>6.0416171293329768E-2</v>
      </c>
      <c r="J43" s="1090">
        <v>38054</v>
      </c>
    </row>
    <row r="44" spans="1:13" ht="15" customHeight="1">
      <c r="A44" s="1045" t="s">
        <v>182</v>
      </c>
      <c r="B44" s="916">
        <v>39.973999999999997</v>
      </c>
      <c r="C44" s="1063">
        <v>5.9009298053573911E-3</v>
      </c>
      <c r="D44" s="1063">
        <v>9.9122199499019015E-2</v>
      </c>
      <c r="E44" s="1063">
        <v>8.0544272185243404E-2</v>
      </c>
      <c r="F44" s="1063">
        <v>4.6105441757909871E-2</v>
      </c>
      <c r="G44" s="1063">
        <v>3.7106958108348298E-2</v>
      </c>
      <c r="H44" s="1063">
        <v>3.7148661805485927E-2</v>
      </c>
      <c r="I44" s="1063">
        <v>6.0654999714226276E-2</v>
      </c>
      <c r="J44" s="1090">
        <v>38335</v>
      </c>
    </row>
    <row r="45" spans="1:13" ht="15" customHeight="1">
      <c r="A45" s="1045" t="s">
        <v>857</v>
      </c>
      <c r="B45" s="916">
        <v>38.601900000000001</v>
      </c>
      <c r="C45" s="1063">
        <v>6.8624996087514045E-3</v>
      </c>
      <c r="D45" s="1063">
        <v>9.2411404165079647E-2</v>
      </c>
      <c r="E45" s="1063">
        <v>7.4490198675350117E-2</v>
      </c>
      <c r="F45" s="1063">
        <v>4.2362980873399847E-2</v>
      </c>
      <c r="G45" s="1063">
        <v>3.4400278609779678E-2</v>
      </c>
      <c r="H45" s="1063">
        <v>3.596549492818979E-2</v>
      </c>
      <c r="I45" s="1063">
        <v>5.9484140248197592E-2</v>
      </c>
      <c r="J45" s="1090">
        <v>38425</v>
      </c>
    </row>
    <row r="46" spans="1:13" ht="15" customHeight="1">
      <c r="A46" s="1064" t="s">
        <v>183</v>
      </c>
      <c r="B46" s="916">
        <v>14.3256</v>
      </c>
      <c r="C46" s="1063">
        <v>1.818232677837095E-3</v>
      </c>
      <c r="D46" s="1063">
        <v>2.4827178522123683E-2</v>
      </c>
      <c r="E46" s="1063">
        <v>7.9481944733674759E-3</v>
      </c>
      <c r="F46" s="1063">
        <v>-6.2072259360383963E-3</v>
      </c>
      <c r="G46" s="1063">
        <v>4.3830626607761491E-3</v>
      </c>
      <c r="H46" s="1063" t="s">
        <v>139</v>
      </c>
      <c r="I46" s="1063">
        <v>1.1513500056301362E-2</v>
      </c>
      <c r="J46" s="1090">
        <v>42734</v>
      </c>
    </row>
    <row r="47" spans="1:13" ht="15" customHeight="1">
      <c r="A47" s="1064" t="s">
        <v>184</v>
      </c>
      <c r="B47" s="916">
        <v>20.792899999999999</v>
      </c>
      <c r="C47" s="1063">
        <v>6.934725443953127E-3</v>
      </c>
      <c r="D47" s="1063">
        <v>9.322301172047287E-2</v>
      </c>
      <c r="E47" s="1063">
        <v>7.5833086459938581E-2</v>
      </c>
      <c r="F47" s="1063">
        <v>4.1022586341907585E-2</v>
      </c>
      <c r="G47" s="1063">
        <v>3.4609147866112577E-2</v>
      </c>
      <c r="H47" s="1063">
        <v>4.2577755293542685E-2</v>
      </c>
      <c r="I47" s="1063">
        <v>4.1976524036397622E-2</v>
      </c>
      <c r="J47" s="1090">
        <v>41184</v>
      </c>
      <c r="K47" s="197"/>
      <c r="L47" s="197"/>
      <c r="M47" s="197"/>
    </row>
    <row r="48" spans="1:13" ht="15" customHeight="1">
      <c r="A48" s="1064" t="s">
        <v>185</v>
      </c>
      <c r="B48" s="916">
        <v>30.779800000000002</v>
      </c>
      <c r="C48" s="1063">
        <v>6.0467791912350854E-3</v>
      </c>
      <c r="D48" s="1063">
        <v>9.3858691022601359E-2</v>
      </c>
      <c r="E48" s="1063">
        <v>7.5567409867876689E-2</v>
      </c>
      <c r="F48" s="1063">
        <v>4.1840323234031418E-2</v>
      </c>
      <c r="G48" s="1063">
        <v>3.5002896869547495E-2</v>
      </c>
      <c r="H48" s="1063">
        <v>3.7456632469866191E-2</v>
      </c>
      <c r="I48" s="1063">
        <v>5.807360958859964E-2</v>
      </c>
      <c r="J48" s="1090">
        <v>39730</v>
      </c>
      <c r="K48" s="197"/>
      <c r="L48" s="197"/>
      <c r="M48" s="197"/>
    </row>
    <row r="49" spans="1:15" ht="15" customHeight="1">
      <c r="A49" s="1064" t="s">
        <v>186</v>
      </c>
      <c r="B49" s="916">
        <v>22.658899999999999</v>
      </c>
      <c r="C49" s="1063">
        <v>5.6989414349437606E-3</v>
      </c>
      <c r="D49" s="1063">
        <v>8.5880797564195976E-2</v>
      </c>
      <c r="E49" s="1063">
        <v>6.4112081340085725E-2</v>
      </c>
      <c r="F49" s="1063">
        <v>3.590810001171163E-2</v>
      </c>
      <c r="G49" s="1063">
        <v>3.477134947984073E-2</v>
      </c>
      <c r="H49" s="1063">
        <v>3.7900112857745638E-2</v>
      </c>
      <c r="I49" s="1063">
        <v>3.0235915595598239E-2</v>
      </c>
      <c r="J49" s="1090">
        <v>38615</v>
      </c>
      <c r="K49" s="197"/>
      <c r="L49" s="197"/>
      <c r="M49" s="197"/>
    </row>
    <row r="50" spans="1:15" ht="15" customHeight="1">
      <c r="A50" s="1064" t="s">
        <v>187</v>
      </c>
      <c r="B50" s="916">
        <v>26.988</v>
      </c>
      <c r="C50" s="1063">
        <v>5.5179043140995976E-3</v>
      </c>
      <c r="D50" s="1063">
        <v>8.3729204518019351E-2</v>
      </c>
      <c r="E50" s="1063">
        <v>6.3084067051209614E-2</v>
      </c>
      <c r="F50" s="1063">
        <v>3.7342218766695634E-2</v>
      </c>
      <c r="G50" s="1063">
        <v>3.7739939196205885E-2</v>
      </c>
      <c r="H50" s="1063">
        <v>4.2484730512236002E-2</v>
      </c>
      <c r="I50" s="1063">
        <v>4.7632014593041339E-2</v>
      </c>
      <c r="J50" s="1090">
        <v>39602</v>
      </c>
      <c r="K50" s="955"/>
      <c r="L50" s="197"/>
      <c r="M50" s="197"/>
    </row>
    <row r="51" spans="1:15" ht="15" customHeight="1">
      <c r="A51" s="1064" t="s">
        <v>188</v>
      </c>
      <c r="B51" s="916">
        <v>25.540800000000001</v>
      </c>
      <c r="C51" s="1063">
        <v>6.1295558041694065E-3</v>
      </c>
      <c r="D51" s="1063">
        <v>9.0542040948633717E-2</v>
      </c>
      <c r="E51" s="1063">
        <v>7.0554843102763609E-2</v>
      </c>
      <c r="F51" s="1063">
        <v>4.1870240871915376E-2</v>
      </c>
      <c r="G51" s="1063">
        <v>4.146817892840482E-2</v>
      </c>
      <c r="H51" s="1063">
        <v>4.5091878184026157E-2</v>
      </c>
      <c r="I51" s="1063">
        <v>3.8510269813541997E-2</v>
      </c>
      <c r="J51" s="1090">
        <v>38846</v>
      </c>
      <c r="K51" s="1175"/>
      <c r="L51" s="197"/>
      <c r="M51" s="197"/>
    </row>
    <row r="52" spans="1:15" ht="15" customHeight="1">
      <c r="A52" s="1064" t="s">
        <v>629</v>
      </c>
      <c r="B52" s="916">
        <v>15.9626</v>
      </c>
      <c r="C52" s="1063">
        <v>6.5389150571604215E-3</v>
      </c>
      <c r="D52" s="1063">
        <v>8.5477084713455165E-2</v>
      </c>
      <c r="E52" s="1063">
        <v>6.8487273589833864E-2</v>
      </c>
      <c r="F52" s="1063">
        <v>4.2514779348360676E-2</v>
      </c>
      <c r="G52" s="1063" t="s">
        <v>139</v>
      </c>
      <c r="H52" s="1063" t="s">
        <v>139</v>
      </c>
      <c r="I52" s="1063">
        <v>4.1039673407120336E-2</v>
      </c>
      <c r="J52" s="1090">
        <v>43494</v>
      </c>
      <c r="K52" s="1176"/>
      <c r="L52" s="197"/>
      <c r="M52" s="197"/>
    </row>
    <row r="53" spans="1:15" ht="15" customHeight="1">
      <c r="A53" s="1045" t="s">
        <v>189</v>
      </c>
      <c r="B53" s="916">
        <v>33.1111</v>
      </c>
      <c r="C53" s="1063">
        <v>4.7123723289981267E-3</v>
      </c>
      <c r="D53" s="1063">
        <v>8.9723763806884849E-2</v>
      </c>
      <c r="E53" s="1063">
        <v>8.3536849504803667E-2</v>
      </c>
      <c r="F53" s="1063">
        <v>5.5429578257800038E-2</v>
      </c>
      <c r="G53" s="1063">
        <v>4.5370857881345428E-2</v>
      </c>
      <c r="H53" s="1063">
        <v>6.0106251869650906E-2</v>
      </c>
      <c r="I53" s="1063">
        <v>6.4269375836537801E-2</v>
      </c>
      <c r="J53" s="1090">
        <v>39812</v>
      </c>
      <c r="K53" s="330"/>
      <c r="L53" s="197"/>
      <c r="M53" s="197"/>
    </row>
    <row r="54" spans="1:15" ht="15" customHeight="1">
      <c r="A54" s="1045" t="s">
        <v>190</v>
      </c>
      <c r="B54" s="916">
        <v>21.088200000000001</v>
      </c>
      <c r="C54" s="1063">
        <v>5.157292659675905E-3</v>
      </c>
      <c r="D54" s="1063">
        <v>0.10926832042123014</v>
      </c>
      <c r="E54" s="1063">
        <v>9.6863698556375333E-2</v>
      </c>
      <c r="F54" s="1063">
        <v>6.2049146397449073E-2</v>
      </c>
      <c r="G54" s="1063">
        <v>5.408329911199794E-2</v>
      </c>
      <c r="H54" s="1063" t="s">
        <v>139</v>
      </c>
      <c r="I54" s="1063">
        <v>6.2173156662510776E-2</v>
      </c>
      <c r="J54" s="1090">
        <v>42367</v>
      </c>
      <c r="K54" s="330"/>
      <c r="L54" s="197"/>
      <c r="M54" s="197"/>
    </row>
    <row r="55" spans="1:15" ht="15" customHeight="1">
      <c r="A55" s="1045" t="s">
        <v>194</v>
      </c>
      <c r="B55" s="916">
        <v>17.7562</v>
      </c>
      <c r="C55" s="1063">
        <v>1.2292493684589179E-3</v>
      </c>
      <c r="D55" s="1063">
        <v>0.11669413298587594</v>
      </c>
      <c r="E55" s="1063">
        <v>0.10479991824499257</v>
      </c>
      <c r="F55" s="1063">
        <v>6.6856365542848906E-2</v>
      </c>
      <c r="G55" s="1063">
        <v>5.2682877877605394E-2</v>
      </c>
      <c r="H55" s="1063" t="s">
        <v>139</v>
      </c>
      <c r="I55" s="1063">
        <v>4.8882158324312863E-2</v>
      </c>
      <c r="J55" s="1090">
        <v>42943</v>
      </c>
      <c r="K55" s="330"/>
      <c r="L55" s="197"/>
      <c r="M55" s="197"/>
    </row>
    <row r="56" spans="1:15" ht="15" customHeight="1">
      <c r="A56" s="1045" t="s">
        <v>226</v>
      </c>
      <c r="B56" s="916">
        <v>14.4861</v>
      </c>
      <c r="C56" s="1063">
        <v>-1.3443084050297482E-3</v>
      </c>
      <c r="D56" s="1063">
        <v>5.4804951649970235E-2</v>
      </c>
      <c r="E56" s="1063">
        <v>3.2623543363927032E-2</v>
      </c>
      <c r="F56" s="1063">
        <v>1.0438844167822481E-2</v>
      </c>
      <c r="G56" s="1063" t="s">
        <v>139</v>
      </c>
      <c r="H56" s="1063" t="s">
        <v>139</v>
      </c>
      <c r="I56" s="1063">
        <v>1.7994619573838078E-2</v>
      </c>
      <c r="J56" s="1090">
        <v>43378</v>
      </c>
      <c r="K56" s="330"/>
      <c r="L56" s="197"/>
      <c r="M56" s="197"/>
    </row>
    <row r="57" spans="1:15" ht="15" customHeight="1">
      <c r="A57" s="1045" t="s">
        <v>225</v>
      </c>
      <c r="B57" s="916">
        <v>14.958299999999999</v>
      </c>
      <c r="C57" s="1063">
        <v>-1.18856043963389E-3</v>
      </c>
      <c r="D57" s="1063">
        <v>5.7837825648669128E-2</v>
      </c>
      <c r="E57" s="1063">
        <v>4.2464244157007114E-2</v>
      </c>
      <c r="F57" s="1063">
        <v>1.8000406632024735E-2</v>
      </c>
      <c r="G57" s="1063">
        <v>2.4198363189747107E-2</v>
      </c>
      <c r="H57" s="1063" t="s">
        <v>139</v>
      </c>
      <c r="I57" s="1063">
        <v>2.4179230219056658E-2</v>
      </c>
      <c r="J57" s="1090">
        <v>43342</v>
      </c>
      <c r="K57" s="330"/>
      <c r="L57" s="197"/>
      <c r="M57" s="197"/>
    </row>
    <row r="58" spans="1:15" ht="15" customHeight="1">
      <c r="A58" s="1045" t="s">
        <v>191</v>
      </c>
      <c r="B58" s="916">
        <v>40.386299999999999</v>
      </c>
      <c r="C58" s="1063">
        <v>-2.9206559254999487E-3</v>
      </c>
      <c r="D58" s="1063">
        <v>5.7468125888128663E-2</v>
      </c>
      <c r="E58" s="1063">
        <v>3.7754130085809079E-2</v>
      </c>
      <c r="F58" s="1063">
        <v>4.0512617739519419E-2</v>
      </c>
      <c r="G58" s="1063">
        <v>2.7710166295954242E-2</v>
      </c>
      <c r="H58" s="1063">
        <v>5.2770716984037014E-2</v>
      </c>
      <c r="I58" s="1063">
        <v>6.1879979998901602E-2</v>
      </c>
      <c r="J58" s="1090">
        <v>38404</v>
      </c>
      <c r="K58" s="197"/>
      <c r="L58" s="197"/>
      <c r="M58" s="197"/>
    </row>
    <row r="59" spans="1:15" ht="15" customHeight="1">
      <c r="A59" s="1045" t="s">
        <v>192</v>
      </c>
      <c r="B59" s="916">
        <v>41.475200000000001</v>
      </c>
      <c r="C59" s="1063">
        <v>-1.3339561672597311E-3</v>
      </c>
      <c r="D59" s="1063">
        <v>5.3538833738741687E-2</v>
      </c>
      <c r="E59" s="1063">
        <v>3.2926241581100468E-2</v>
      </c>
      <c r="F59" s="1063">
        <v>3.727640629418727E-2</v>
      </c>
      <c r="G59" s="1063">
        <v>2.4830841678771476E-2</v>
      </c>
      <c r="H59" s="1063">
        <v>4.8320677186058703E-2</v>
      </c>
      <c r="I59" s="1063">
        <v>6.1212908364330021E-2</v>
      </c>
      <c r="J59" s="1090">
        <v>38169</v>
      </c>
      <c r="K59" s="197"/>
      <c r="L59" s="197"/>
      <c r="M59" s="197"/>
    </row>
    <row r="60" spans="1:15" ht="15" customHeight="1">
      <c r="A60" s="1064" t="s">
        <v>193</v>
      </c>
      <c r="B60" s="916">
        <v>19.231000000000002</v>
      </c>
      <c r="C60" s="1063">
        <v>-2.8104453155787246E-3</v>
      </c>
      <c r="D60" s="1063">
        <v>6.0997478870991495E-2</v>
      </c>
      <c r="E60" s="1063">
        <v>4.1756018842720177E-2</v>
      </c>
      <c r="F60" s="1063">
        <v>4.0766494166240674E-2</v>
      </c>
      <c r="G60" s="1063">
        <v>3.1060252089571527E-2</v>
      </c>
      <c r="H60" s="1063" t="s">
        <v>139</v>
      </c>
      <c r="I60" s="1063">
        <v>4.8552996679894544E-2</v>
      </c>
      <c r="J60" s="1090">
        <v>42314</v>
      </c>
      <c r="K60" s="197"/>
      <c r="L60" s="197"/>
      <c r="M60" s="197"/>
    </row>
    <row r="61" spans="1:15" ht="15" customHeight="1">
      <c r="A61" s="1045" t="s">
        <v>1500</v>
      </c>
      <c r="B61" s="916">
        <v>34.810200000000002</v>
      </c>
      <c r="C61" s="1063">
        <v>-4.6720955234804684E-3</v>
      </c>
      <c r="D61" s="1063">
        <v>2.250903066543275E-2</v>
      </c>
      <c r="E61" s="1063">
        <v>5.2607363832570808E-3</v>
      </c>
      <c r="F61" s="1063">
        <v>2.028010639487432E-2</v>
      </c>
      <c r="G61" s="1063">
        <v>2.4032900423575088E-2</v>
      </c>
      <c r="H61" s="1063">
        <v>5.1887725201683388E-2</v>
      </c>
      <c r="I61" s="1063">
        <v>5.941282503883949E-2</v>
      </c>
      <c r="J61" s="1090">
        <v>39071</v>
      </c>
    </row>
    <row r="62" spans="1:15" ht="12.75" customHeight="1">
      <c r="A62" s="33" t="s">
        <v>530</v>
      </c>
      <c r="O62" s="261"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1046</v>
      </c>
    </row>
    <row r="67" spans="1:10" ht="12.75" customHeight="1"/>
    <row r="68" spans="1:10" ht="12.75" customHeight="1">
      <c r="B68" s="930"/>
      <c r="C68" s="76"/>
      <c r="D68" s="76"/>
      <c r="E68" s="76"/>
      <c r="F68" s="76"/>
      <c r="G68" s="931"/>
    </row>
    <row r="69" spans="1:10" ht="12.75" customHeight="1">
      <c r="B69" s="930"/>
      <c r="C69" s="76"/>
      <c r="D69" s="76"/>
      <c r="E69" s="76"/>
      <c r="F69" s="76"/>
      <c r="G69" s="931"/>
    </row>
    <row r="70" spans="1:10" ht="12.75" customHeight="1">
      <c r="B70" s="930"/>
      <c r="C70" s="76"/>
      <c r="D70" s="76"/>
      <c r="E70" s="76"/>
      <c r="F70" s="76"/>
      <c r="G70" s="931"/>
    </row>
    <row r="71" spans="1:10" ht="12.75" customHeight="1">
      <c r="B71" s="930"/>
      <c r="C71" s="76"/>
      <c r="D71" s="76"/>
      <c r="E71" s="76"/>
      <c r="F71" s="76"/>
      <c r="G71" s="931"/>
    </row>
    <row r="72" spans="1:10" ht="12.75" customHeight="1">
      <c r="B72" s="930"/>
      <c r="C72" s="76"/>
      <c r="D72" s="76"/>
      <c r="E72" s="76"/>
      <c r="F72" s="76"/>
      <c r="G72" s="931"/>
    </row>
    <row r="73" spans="1:10" ht="12.75" customHeight="1">
      <c r="B73" s="930"/>
      <c r="C73" s="76"/>
      <c r="D73" s="76"/>
      <c r="E73" s="76"/>
      <c r="F73" s="76"/>
      <c r="G73" s="931"/>
    </row>
    <row r="74" spans="1:10" ht="12.75" customHeight="1">
      <c r="B74" s="930"/>
      <c r="C74" s="76"/>
      <c r="D74" s="76"/>
      <c r="E74" s="76"/>
      <c r="F74" s="76"/>
      <c r="G74" s="931"/>
    </row>
    <row r="75" spans="1:10" ht="12.75" customHeight="1">
      <c r="B75" s="930"/>
      <c r="C75" s="76"/>
      <c r="D75" s="76"/>
      <c r="E75" s="76"/>
      <c r="F75" s="76"/>
      <c r="G75" s="931"/>
    </row>
    <row r="76" spans="1:10" ht="12.75" customHeight="1">
      <c r="B76" s="930"/>
      <c r="C76" s="76"/>
      <c r="D76" s="76"/>
      <c r="E76" s="76"/>
      <c r="F76" s="76"/>
      <c r="G76" s="931"/>
    </row>
    <row r="77" spans="1:10" ht="12.75" customHeight="1">
      <c r="B77" s="930"/>
      <c r="C77" s="76"/>
      <c r="D77" s="76"/>
      <c r="E77" s="76"/>
      <c r="F77" s="76"/>
      <c r="G77" s="931"/>
    </row>
    <row r="78" spans="1:10" ht="12.75" customHeight="1">
      <c r="B78" s="930"/>
      <c r="C78" s="76"/>
      <c r="D78" s="76"/>
      <c r="E78" s="76"/>
      <c r="F78" s="76"/>
      <c r="G78" s="931"/>
    </row>
    <row r="79" spans="1:10" ht="12.75" customHeight="1">
      <c r="B79" s="930"/>
      <c r="C79" s="76"/>
      <c r="D79" s="76"/>
      <c r="E79" s="76"/>
      <c r="F79" s="76"/>
      <c r="G79" s="931"/>
    </row>
    <row r="80" spans="1:10" ht="12.75" customHeight="1">
      <c r="A80" s="328"/>
      <c r="B80" s="930"/>
      <c r="C80" s="76"/>
      <c r="D80" s="76"/>
      <c r="E80" s="76"/>
      <c r="F80" s="76"/>
      <c r="G80" s="931"/>
    </row>
    <row r="81" spans="1:7" ht="12.75" customHeight="1">
      <c r="A81" s="328"/>
      <c r="B81" s="930"/>
      <c r="C81" s="76"/>
      <c r="D81" s="76"/>
      <c r="E81" s="76"/>
      <c r="F81" s="76"/>
      <c r="G81" s="931"/>
    </row>
    <row r="82" spans="1:7" ht="12.75" customHeight="1">
      <c r="A82" s="328"/>
      <c r="B82" s="930"/>
      <c r="C82" s="76"/>
      <c r="D82" s="76"/>
      <c r="E82" s="76"/>
      <c r="F82" s="76"/>
      <c r="G82" s="931"/>
    </row>
    <row r="83" spans="1:7" ht="12.75" customHeight="1">
      <c r="A83" s="900"/>
      <c r="B83" s="930"/>
      <c r="C83" s="76"/>
      <c r="D83" s="76"/>
      <c r="E83" s="76"/>
      <c r="F83" s="76"/>
      <c r="G83" s="931"/>
    </row>
    <row r="84" spans="1:7">
      <c r="A84" s="900"/>
      <c r="B84" s="930"/>
      <c r="C84" s="76"/>
      <c r="D84" s="76"/>
      <c r="E84" s="76"/>
      <c r="F84" s="76"/>
      <c r="G84" s="931"/>
    </row>
    <row r="85" spans="1:7">
      <c r="A85" s="900"/>
      <c r="B85" s="930"/>
      <c r="C85" s="76"/>
      <c r="D85" s="76"/>
      <c r="E85" s="76"/>
      <c r="F85" s="76"/>
      <c r="G85" s="931"/>
    </row>
    <row r="86" spans="1:7">
      <c r="A86" s="900"/>
      <c r="B86" s="930"/>
      <c r="C86" s="76"/>
      <c r="D86" s="76"/>
      <c r="E86" s="76"/>
      <c r="F86" s="76"/>
      <c r="G86" s="931"/>
    </row>
    <row r="87" spans="1:7">
      <c r="A87" s="900"/>
      <c r="B87" s="930"/>
      <c r="C87" s="76"/>
      <c r="D87" s="76"/>
      <c r="E87" s="76"/>
      <c r="F87" s="76"/>
      <c r="G87" s="931"/>
    </row>
    <row r="88" spans="1:7">
      <c r="A88" s="900"/>
    </row>
    <row r="89" spans="1:7">
      <c r="A89" s="900"/>
    </row>
    <row r="90" spans="1:7">
      <c r="A90" s="903"/>
    </row>
    <row r="91" spans="1:7">
      <c r="A91" s="903"/>
    </row>
    <row r="92" spans="1:7">
      <c r="A92" s="903"/>
    </row>
    <row r="93" spans="1:7">
      <c r="A93" s="903"/>
    </row>
    <row r="94" spans="1:7">
      <c r="A94" s="900"/>
    </row>
    <row r="95" spans="1:7">
      <c r="A95" s="900"/>
    </row>
    <row r="96" spans="1:7">
      <c r="A96" s="900"/>
    </row>
    <row r="97" spans="1:1">
      <c r="A97" s="900"/>
    </row>
    <row r="98" spans="1:1">
      <c r="A98" s="900"/>
    </row>
    <row r="99" spans="1:1">
      <c r="A99" s="903"/>
    </row>
    <row r="100" spans="1:1">
      <c r="A100" s="903"/>
    </row>
    <row r="101" spans="1:1">
      <c r="A101" s="903"/>
    </row>
    <row r="102" spans="1:1">
      <c r="A102" s="903"/>
    </row>
    <row r="103" spans="1:1">
      <c r="A103" s="197"/>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52"/>
  <sheetViews>
    <sheetView showGridLines="0" zoomScaleNormal="100" workbookViewId="0"/>
  </sheetViews>
  <sheetFormatPr defaultRowHeight="15"/>
  <cols>
    <col min="1" max="1" width="17.85546875" customWidth="1"/>
    <col min="2" max="2" width="5.5703125" style="261" bestFit="1" customWidth="1"/>
    <col min="3" max="3" width="7" style="261"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5.85546875" bestFit="1" customWidth="1"/>
    <col min="11" max="11" width="7" bestFit="1" customWidth="1"/>
    <col min="12" max="12" width="4.85546875" bestFit="1" customWidth="1"/>
    <col min="13" max="13" width="7" bestFit="1" customWidth="1"/>
    <col min="14" max="14" width="6.570312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5.85546875" bestFit="1" customWidth="1"/>
    <col min="27" max="27" width="7" bestFit="1" customWidth="1"/>
    <col min="28" max="28" width="6.5703125" bestFit="1" customWidth="1"/>
    <col min="29" max="29" width="7" bestFit="1" customWidth="1"/>
    <col min="30" max="30" width="6.5703125" bestFit="1" customWidth="1"/>
    <col min="31" max="31" width="7" bestFit="1" customWidth="1"/>
    <col min="32" max="32" width="5.8554687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85546875" bestFit="1" customWidth="1"/>
    <col min="41" max="41" width="7" bestFit="1" customWidth="1"/>
    <col min="42" max="42" width="5.85546875" bestFit="1" customWidth="1"/>
    <col min="43" max="43" width="7" bestFit="1" customWidth="1"/>
    <col min="44" max="45" width="7.85546875" customWidth="1"/>
  </cols>
  <sheetData>
    <row r="1" spans="1:45" ht="12.75" customHeight="1">
      <c r="A1" s="141" t="s">
        <v>1067</v>
      </c>
      <c r="B1" s="141"/>
      <c r="C1" s="141"/>
      <c r="AS1" s="137" t="str">
        <f>Naslovnica!A20</f>
        <v>Kolovoz 2023.</v>
      </c>
    </row>
    <row r="2" spans="1:45" ht="12.75" customHeight="1">
      <c r="A2" s="552" t="s">
        <v>1068</v>
      </c>
      <c r="B2" s="552"/>
      <c r="C2" s="552"/>
      <c r="I2" s="518"/>
      <c r="AS2" s="529" t="str">
        <f>Naslovnica!A24</f>
        <v>August 2023</v>
      </c>
    </row>
    <row r="3" spans="1:45" ht="12.75" customHeight="1">
      <c r="AS3" s="24"/>
    </row>
    <row r="4" spans="1:45" ht="12.75" customHeight="1">
      <c r="A4" s="328"/>
      <c r="B4" s="328"/>
      <c r="C4" s="328"/>
      <c r="D4" s="821"/>
      <c r="E4" s="821"/>
      <c r="F4" s="821"/>
      <c r="G4" s="821"/>
      <c r="H4" s="821"/>
      <c r="I4" s="821"/>
      <c r="J4" s="821"/>
      <c r="K4" s="821"/>
      <c r="L4" s="821"/>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821"/>
      <c r="AN4" s="821"/>
      <c r="AO4" s="821"/>
      <c r="AP4" s="821"/>
      <c r="AQ4" s="821"/>
      <c r="AR4" s="261"/>
      <c r="AS4" s="13" t="s">
        <v>1486</v>
      </c>
    </row>
    <row r="5" spans="1:45" ht="48.75" customHeight="1">
      <c r="A5" s="1171" t="s">
        <v>541</v>
      </c>
      <c r="B5" s="1145" t="s">
        <v>1462</v>
      </c>
      <c r="C5" s="1145"/>
      <c r="D5" s="1145" t="s">
        <v>855</v>
      </c>
      <c r="E5" s="1145"/>
      <c r="F5" s="1145" t="s">
        <v>841</v>
      </c>
      <c r="G5" s="1145"/>
      <c r="H5" s="1145" t="s">
        <v>856</v>
      </c>
      <c r="I5" s="1145"/>
      <c r="J5" s="1173" t="s">
        <v>857</v>
      </c>
      <c r="K5" s="1173"/>
      <c r="L5" s="1145" t="s">
        <v>183</v>
      </c>
      <c r="M5" s="1145"/>
      <c r="N5" s="1145" t="s">
        <v>184</v>
      </c>
      <c r="O5" s="1145"/>
      <c r="P5" s="1145" t="s">
        <v>185</v>
      </c>
      <c r="Q5" s="1145"/>
      <c r="R5" s="1145" t="s">
        <v>189</v>
      </c>
      <c r="S5" s="1145"/>
      <c r="T5" s="1145" t="s">
        <v>186</v>
      </c>
      <c r="U5" s="1145"/>
      <c r="V5" s="1145" t="s">
        <v>858</v>
      </c>
      <c r="W5" s="1145"/>
      <c r="X5" s="1145" t="s">
        <v>859</v>
      </c>
      <c r="Y5" s="1145"/>
      <c r="Z5" s="1145" t="s">
        <v>629</v>
      </c>
      <c r="AA5" s="1145"/>
      <c r="AB5" s="1145" t="s">
        <v>188</v>
      </c>
      <c r="AC5" s="1145"/>
      <c r="AD5" s="1145" t="s">
        <v>860</v>
      </c>
      <c r="AE5" s="1145"/>
      <c r="AF5" s="1145" t="s">
        <v>861</v>
      </c>
      <c r="AG5" s="1145"/>
      <c r="AH5" s="1145" t="s">
        <v>862</v>
      </c>
      <c r="AI5" s="1145"/>
      <c r="AJ5" s="1145" t="s">
        <v>226</v>
      </c>
      <c r="AK5" s="1145"/>
      <c r="AL5" s="1145" t="s">
        <v>225</v>
      </c>
      <c r="AM5" s="1145"/>
      <c r="AN5" s="1145" t="s">
        <v>863</v>
      </c>
      <c r="AO5" s="1145"/>
      <c r="AP5" s="1145" t="s">
        <v>1500</v>
      </c>
      <c r="AQ5" s="1145"/>
      <c r="AR5" s="1145" t="s">
        <v>421</v>
      </c>
      <c r="AS5" s="1145"/>
    </row>
    <row r="6" spans="1:45">
      <c r="A6" s="1171"/>
      <c r="B6" s="703" t="s">
        <v>31</v>
      </c>
      <c r="C6" s="703" t="s">
        <v>32</v>
      </c>
      <c r="D6" s="703" t="s">
        <v>31</v>
      </c>
      <c r="E6" s="703" t="s">
        <v>32</v>
      </c>
      <c r="F6" s="703" t="s">
        <v>31</v>
      </c>
      <c r="G6" s="703" t="s">
        <v>32</v>
      </c>
      <c r="H6" s="703" t="s">
        <v>31</v>
      </c>
      <c r="I6" s="703" t="s">
        <v>32</v>
      </c>
      <c r="J6" s="703" t="s">
        <v>31</v>
      </c>
      <c r="K6" s="703" t="s">
        <v>32</v>
      </c>
      <c r="L6" s="703" t="s">
        <v>32</v>
      </c>
      <c r="M6" s="703" t="s">
        <v>32</v>
      </c>
      <c r="N6" s="703" t="s">
        <v>31</v>
      </c>
      <c r="O6" s="703" t="s">
        <v>32</v>
      </c>
      <c r="P6" s="703" t="s">
        <v>31</v>
      </c>
      <c r="Q6" s="703" t="s">
        <v>32</v>
      </c>
      <c r="R6" s="703" t="s">
        <v>31</v>
      </c>
      <c r="S6" s="703" t="s">
        <v>32</v>
      </c>
      <c r="T6" s="703" t="s">
        <v>31</v>
      </c>
      <c r="U6" s="703" t="s">
        <v>32</v>
      </c>
      <c r="V6" s="703" t="s">
        <v>31</v>
      </c>
      <c r="W6" s="703" t="s">
        <v>32</v>
      </c>
      <c r="X6" s="703" t="s">
        <v>31</v>
      </c>
      <c r="Y6" s="703" t="s">
        <v>32</v>
      </c>
      <c r="Z6" s="703" t="s">
        <v>31</v>
      </c>
      <c r="AA6" s="703" t="s">
        <v>32</v>
      </c>
      <c r="AB6" s="703" t="s">
        <v>31</v>
      </c>
      <c r="AC6" s="703" t="s">
        <v>32</v>
      </c>
      <c r="AD6" s="703" t="s">
        <v>31</v>
      </c>
      <c r="AE6" s="703" t="s">
        <v>32</v>
      </c>
      <c r="AF6" s="703" t="s">
        <v>31</v>
      </c>
      <c r="AG6" s="703" t="s">
        <v>32</v>
      </c>
      <c r="AH6" s="703" t="s">
        <v>31</v>
      </c>
      <c r="AI6" s="703" t="s">
        <v>32</v>
      </c>
      <c r="AJ6" s="703" t="s">
        <v>31</v>
      </c>
      <c r="AK6" s="703" t="s">
        <v>32</v>
      </c>
      <c r="AL6" s="703" t="s">
        <v>31</v>
      </c>
      <c r="AM6" s="703" t="s">
        <v>32</v>
      </c>
      <c r="AN6" s="703" t="s">
        <v>31</v>
      </c>
      <c r="AO6" s="703" t="s">
        <v>32</v>
      </c>
      <c r="AP6" s="703" t="s">
        <v>31</v>
      </c>
      <c r="AQ6" s="703" t="s">
        <v>32</v>
      </c>
      <c r="AR6" s="703" t="s">
        <v>31</v>
      </c>
      <c r="AS6" s="703" t="s">
        <v>32</v>
      </c>
    </row>
    <row r="7" spans="1:45">
      <c r="A7" s="1171"/>
      <c r="B7" s="704" t="s">
        <v>29</v>
      </c>
      <c r="C7" s="704" t="s">
        <v>30</v>
      </c>
      <c r="D7" s="704" t="s">
        <v>29</v>
      </c>
      <c r="E7" s="704" t="s">
        <v>30</v>
      </c>
      <c r="F7" s="704" t="s">
        <v>29</v>
      </c>
      <c r="G7" s="704" t="s">
        <v>30</v>
      </c>
      <c r="H7" s="704" t="s">
        <v>29</v>
      </c>
      <c r="I7" s="704" t="s">
        <v>30</v>
      </c>
      <c r="J7" s="704" t="s">
        <v>29</v>
      </c>
      <c r="K7" s="704" t="s">
        <v>30</v>
      </c>
      <c r="L7" s="704" t="s">
        <v>30</v>
      </c>
      <c r="M7" s="704" t="s">
        <v>30</v>
      </c>
      <c r="N7" s="704" t="s">
        <v>29</v>
      </c>
      <c r="O7" s="704" t="s">
        <v>30</v>
      </c>
      <c r="P7" s="704" t="s">
        <v>29</v>
      </c>
      <c r="Q7" s="704" t="s">
        <v>30</v>
      </c>
      <c r="R7" s="704" t="s">
        <v>29</v>
      </c>
      <c r="S7" s="704" t="s">
        <v>30</v>
      </c>
      <c r="T7" s="704" t="s">
        <v>29</v>
      </c>
      <c r="U7" s="704" t="s">
        <v>30</v>
      </c>
      <c r="V7" s="704" t="s">
        <v>29</v>
      </c>
      <c r="W7" s="704" t="s">
        <v>30</v>
      </c>
      <c r="X7" s="704" t="s">
        <v>29</v>
      </c>
      <c r="Y7" s="704" t="s">
        <v>30</v>
      </c>
      <c r="Z7" s="704" t="s">
        <v>29</v>
      </c>
      <c r="AA7" s="704" t="s">
        <v>30</v>
      </c>
      <c r="AB7" s="704" t="s">
        <v>29</v>
      </c>
      <c r="AC7" s="704" t="s">
        <v>30</v>
      </c>
      <c r="AD7" s="704" t="s">
        <v>29</v>
      </c>
      <c r="AE7" s="704" t="s">
        <v>30</v>
      </c>
      <c r="AF7" s="704" t="s">
        <v>29</v>
      </c>
      <c r="AG7" s="704" t="s">
        <v>30</v>
      </c>
      <c r="AH7" s="704" t="s">
        <v>29</v>
      </c>
      <c r="AI7" s="704" t="s">
        <v>30</v>
      </c>
      <c r="AJ7" s="704" t="s">
        <v>29</v>
      </c>
      <c r="AK7" s="704" t="s">
        <v>30</v>
      </c>
      <c r="AL7" s="704" t="s">
        <v>29</v>
      </c>
      <c r="AM7" s="704" t="s">
        <v>30</v>
      </c>
      <c r="AN7" s="704" t="s">
        <v>29</v>
      </c>
      <c r="AO7" s="704" t="s">
        <v>30</v>
      </c>
      <c r="AP7" s="704" t="s">
        <v>29</v>
      </c>
      <c r="AQ7" s="704" t="s">
        <v>30</v>
      </c>
      <c r="AR7" s="704" t="s">
        <v>29</v>
      </c>
      <c r="AS7" s="704" t="s">
        <v>30</v>
      </c>
    </row>
    <row r="8" spans="1:45" ht="18">
      <c r="A8" s="361" t="s">
        <v>422</v>
      </c>
      <c r="B8" s="379">
        <v>24.754799999999999</v>
      </c>
      <c r="C8" s="380">
        <v>0.15343472813477027</v>
      </c>
      <c r="D8" s="379">
        <v>44.162150000000004</v>
      </c>
      <c r="E8" s="380">
        <v>1.1352683535633182E-2</v>
      </c>
      <c r="F8" s="379">
        <v>37.24776</v>
      </c>
      <c r="G8" s="380">
        <v>9.8676352631151248E-3</v>
      </c>
      <c r="H8" s="379">
        <v>85.944770000000005</v>
      </c>
      <c r="I8" s="380">
        <v>2.3039719486261431E-2</v>
      </c>
      <c r="J8" s="379">
        <v>81.929029999999997</v>
      </c>
      <c r="K8" s="380">
        <v>5.7544841663957121E-3</v>
      </c>
      <c r="L8" s="379">
        <v>23.589020000000001</v>
      </c>
      <c r="M8" s="380">
        <v>2.1718241115820762E-2</v>
      </c>
      <c r="N8" s="379">
        <v>207.22476</v>
      </c>
      <c r="O8" s="380">
        <v>8.0128158522990139E-3</v>
      </c>
      <c r="P8" s="379">
        <v>378.59221000000002</v>
      </c>
      <c r="Q8" s="380">
        <v>2.6708596074676936E-2</v>
      </c>
      <c r="R8" s="379">
        <v>327.88509000000005</v>
      </c>
      <c r="S8" s="380">
        <v>7.3746157771917828E-2</v>
      </c>
      <c r="T8" s="379">
        <v>239.70235</v>
      </c>
      <c r="U8" s="380">
        <v>2.0474954162199147E-2</v>
      </c>
      <c r="V8" s="379">
        <v>737.73024999999996</v>
      </c>
      <c r="W8" s="380">
        <v>9.816171157519428E-2</v>
      </c>
      <c r="X8" s="379">
        <v>369.85217999999998</v>
      </c>
      <c r="Y8" s="380">
        <v>4.0907794634303801E-2</v>
      </c>
      <c r="Z8" s="379">
        <v>256.67526000000004</v>
      </c>
      <c r="AA8" s="380">
        <v>2.9041099264872687E-2</v>
      </c>
      <c r="AB8" s="379">
        <v>664.66611</v>
      </c>
      <c r="AC8" s="380">
        <v>1.864089571706655E-2</v>
      </c>
      <c r="AD8" s="379">
        <v>894.44515999999999</v>
      </c>
      <c r="AE8" s="380">
        <v>3.150021898044493E-2</v>
      </c>
      <c r="AF8" s="379">
        <v>265.92558000000002</v>
      </c>
      <c r="AG8" s="380">
        <v>4.8980411663138441E-2</v>
      </c>
      <c r="AH8" s="379">
        <v>43.406059999999997</v>
      </c>
      <c r="AI8" s="380">
        <v>8.4932151913327605E-2</v>
      </c>
      <c r="AJ8" s="379">
        <v>41.227059999999994</v>
      </c>
      <c r="AK8" s="380">
        <v>0.11863780959935517</v>
      </c>
      <c r="AL8" s="379">
        <v>93.4465</v>
      </c>
      <c r="AM8" s="380">
        <v>1.1667064279378296E-2</v>
      </c>
      <c r="AN8" s="379">
        <v>391.02090999999996</v>
      </c>
      <c r="AO8" s="380">
        <v>6.0499586231261969E-2</v>
      </c>
      <c r="AP8" s="379">
        <v>57.859449999999995</v>
      </c>
      <c r="AQ8" s="380">
        <v>7.4315000208080113E-3</v>
      </c>
      <c r="AR8" s="379">
        <v>5267.2864600000003</v>
      </c>
      <c r="AS8" s="380">
        <v>2.6197320037759115E-2</v>
      </c>
    </row>
    <row r="9" spans="1:45" ht="18">
      <c r="A9" s="361" t="s">
        <v>423</v>
      </c>
      <c r="B9" s="379">
        <v>0</v>
      </c>
      <c r="C9" s="380">
        <v>0</v>
      </c>
      <c r="D9" s="379">
        <v>7.9338999999999995</v>
      </c>
      <c r="E9" s="380">
        <v>2.0395532351427659E-3</v>
      </c>
      <c r="F9" s="379">
        <v>0.13886000000000001</v>
      </c>
      <c r="G9" s="380">
        <v>3.6786637173246561E-5</v>
      </c>
      <c r="H9" s="379">
        <v>7.1932200000000002</v>
      </c>
      <c r="I9" s="380">
        <v>1.928328751161536E-3</v>
      </c>
      <c r="J9" s="379">
        <v>20.328430000000001</v>
      </c>
      <c r="K9" s="380">
        <v>1.4278165939799799E-3</v>
      </c>
      <c r="L9" s="379">
        <v>4.3099999999999996E-3</v>
      </c>
      <c r="M9" s="380">
        <v>3.9681860123560656E-6</v>
      </c>
      <c r="N9" s="379">
        <v>0.93480999999999992</v>
      </c>
      <c r="O9" s="380">
        <v>3.6146551150005628E-5</v>
      </c>
      <c r="P9" s="379">
        <v>0.47138999999999998</v>
      </c>
      <c r="Q9" s="380">
        <v>3.3255214373380686E-5</v>
      </c>
      <c r="R9" s="379">
        <v>0.10131999999999999</v>
      </c>
      <c r="S9" s="380">
        <v>2.2788351569907351E-5</v>
      </c>
      <c r="T9" s="379">
        <v>128.19110000000001</v>
      </c>
      <c r="U9" s="380">
        <v>1.0949858841608717E-2</v>
      </c>
      <c r="V9" s="379">
        <v>3.26823</v>
      </c>
      <c r="W9" s="380">
        <v>4.348676913023388E-4</v>
      </c>
      <c r="X9" s="379">
        <v>0.215</v>
      </c>
      <c r="Y9" s="380">
        <v>2.3780246060399909E-5</v>
      </c>
      <c r="Z9" s="379">
        <v>104.76605000000001</v>
      </c>
      <c r="AA9" s="380">
        <v>1.18535820617796E-2</v>
      </c>
      <c r="AB9" s="379">
        <v>358.56144</v>
      </c>
      <c r="AC9" s="380">
        <v>1.0056036121957856E-2</v>
      </c>
      <c r="AD9" s="379">
        <v>199.75968</v>
      </c>
      <c r="AE9" s="380">
        <v>7.0350580950805366E-3</v>
      </c>
      <c r="AF9" s="379">
        <v>2.5401199999999999</v>
      </c>
      <c r="AG9" s="380">
        <v>4.6786068220203261E-4</v>
      </c>
      <c r="AH9" s="379">
        <v>0</v>
      </c>
      <c r="AI9" s="380">
        <v>0</v>
      </c>
      <c r="AJ9" s="379">
        <v>2.7870000000000002E-2</v>
      </c>
      <c r="AK9" s="380">
        <v>8.020061953323931E-5</v>
      </c>
      <c r="AL9" s="379">
        <v>5.3090000000000005E-2</v>
      </c>
      <c r="AM9" s="380">
        <v>6.6284391881150586E-6</v>
      </c>
      <c r="AN9" s="379">
        <v>3.3654899999999999</v>
      </c>
      <c r="AO9" s="380">
        <v>5.2071576547006108E-4</v>
      </c>
      <c r="AP9" s="379">
        <v>3.04521</v>
      </c>
      <c r="AQ9" s="380">
        <v>3.9112847042902698E-4</v>
      </c>
      <c r="AR9" s="379">
        <v>840.89952000000005</v>
      </c>
      <c r="AS9" s="380">
        <v>4.1822889285269707E-3</v>
      </c>
    </row>
    <row r="10" spans="1:45" ht="27">
      <c r="A10" s="361" t="s">
        <v>424</v>
      </c>
      <c r="B10" s="379">
        <v>136.72012000000001</v>
      </c>
      <c r="C10" s="380">
        <v>0.84741603417329847</v>
      </c>
      <c r="D10" s="379">
        <v>3843.8483300000003</v>
      </c>
      <c r="E10" s="380">
        <v>0.98813109528096121</v>
      </c>
      <c r="F10" s="379">
        <v>3742.4829</v>
      </c>
      <c r="G10" s="380">
        <v>0.99145441861860562</v>
      </c>
      <c r="H10" s="379">
        <v>3642.2723099999998</v>
      </c>
      <c r="I10" s="380">
        <v>0.97640533932404994</v>
      </c>
      <c r="J10" s="379">
        <v>14154.149009999999</v>
      </c>
      <c r="K10" s="380">
        <v>0.99415099100832205</v>
      </c>
      <c r="L10" s="379">
        <v>1063.4380800000001</v>
      </c>
      <c r="M10" s="380">
        <v>0.97909979444612327</v>
      </c>
      <c r="N10" s="379">
        <v>25687.0573</v>
      </c>
      <c r="O10" s="380">
        <v>0.99324839335006643</v>
      </c>
      <c r="P10" s="379">
        <v>13815.841869999998</v>
      </c>
      <c r="Q10" s="380">
        <v>0.97466807343299322</v>
      </c>
      <c r="R10" s="379">
        <v>4124.8986000000004</v>
      </c>
      <c r="S10" s="380">
        <v>0.9277500936342149</v>
      </c>
      <c r="T10" s="379">
        <v>11362.1896</v>
      </c>
      <c r="U10" s="380">
        <v>0.97053829986320894</v>
      </c>
      <c r="V10" s="379">
        <v>6785.8240500000002</v>
      </c>
      <c r="W10" s="380">
        <v>0.90291553477184483</v>
      </c>
      <c r="X10" s="379">
        <v>8684.8520399999998</v>
      </c>
      <c r="Y10" s="380">
        <v>0.96059496981100512</v>
      </c>
      <c r="Z10" s="379">
        <v>8487.3940399999992</v>
      </c>
      <c r="AA10" s="380">
        <v>0.96029221053766056</v>
      </c>
      <c r="AB10" s="379">
        <v>34682.383419999998</v>
      </c>
      <c r="AC10" s="380">
        <v>0.97268490573641231</v>
      </c>
      <c r="AD10" s="379">
        <v>27344.548179999998</v>
      </c>
      <c r="AE10" s="380">
        <v>0.96300957745841775</v>
      </c>
      <c r="AF10" s="379">
        <v>5167.8428700000004</v>
      </c>
      <c r="AG10" s="380">
        <v>0.95185679836823078</v>
      </c>
      <c r="AH10" s="379">
        <v>468.19736</v>
      </c>
      <c r="AI10" s="380">
        <v>0.9161165354547024</v>
      </c>
      <c r="AJ10" s="379">
        <v>306.54636999999997</v>
      </c>
      <c r="AK10" s="380">
        <v>0.88213881556030149</v>
      </c>
      <c r="AL10" s="379">
        <v>7931.1716200000001</v>
      </c>
      <c r="AM10" s="380">
        <v>0.99022958699706143</v>
      </c>
      <c r="AN10" s="379">
        <v>6076.3769400000001</v>
      </c>
      <c r="AO10" s="380">
        <v>0.94014995427017389</v>
      </c>
      <c r="AP10" s="379">
        <v>7732.5738600000004</v>
      </c>
      <c r="AQ10" s="380">
        <v>0.99317609831219433</v>
      </c>
      <c r="AR10" s="379">
        <v>195240.60886999997</v>
      </c>
      <c r="AS10" s="380">
        <v>0.97104662026191368</v>
      </c>
    </row>
    <row r="11" spans="1:45" ht="18.75">
      <c r="A11" s="361" t="s">
        <v>425</v>
      </c>
      <c r="B11" s="381">
        <v>77.717590000000001</v>
      </c>
      <c r="C11" s="382">
        <v>0.48170768064939085</v>
      </c>
      <c r="D11" s="381">
        <v>3021.6986699999998</v>
      </c>
      <c r="E11" s="382">
        <v>0.77678257830639319</v>
      </c>
      <c r="F11" s="381">
        <v>2965.6820899999998</v>
      </c>
      <c r="G11" s="382">
        <v>0.78566520967899711</v>
      </c>
      <c r="H11" s="381">
        <v>2981.3546499999998</v>
      </c>
      <c r="I11" s="382">
        <v>0.79922925880261375</v>
      </c>
      <c r="J11" s="381">
        <v>11284.84943</v>
      </c>
      <c r="K11" s="382">
        <v>0.79261877462841535</v>
      </c>
      <c r="L11" s="381">
        <v>959.73705000000007</v>
      </c>
      <c r="M11" s="382">
        <v>0.88362300170530728</v>
      </c>
      <c r="N11" s="381">
        <v>20171.49928</v>
      </c>
      <c r="O11" s="382">
        <v>0.77997681935026564</v>
      </c>
      <c r="P11" s="381">
        <v>11194.096109999999</v>
      </c>
      <c r="Q11" s="382">
        <v>0.78971141911002951</v>
      </c>
      <c r="R11" s="381">
        <v>2708.5779700000003</v>
      </c>
      <c r="S11" s="382">
        <v>0.60919884558691251</v>
      </c>
      <c r="T11" s="381">
        <v>5591.2696900000001</v>
      </c>
      <c r="U11" s="382">
        <v>0.47759644663994089</v>
      </c>
      <c r="V11" s="381">
        <v>4006.4501299999997</v>
      </c>
      <c r="W11" s="382">
        <v>0.53309458586178293</v>
      </c>
      <c r="X11" s="381">
        <v>5256.1813499999998</v>
      </c>
      <c r="Y11" s="382">
        <v>0.58136412019109285</v>
      </c>
      <c r="Z11" s="381">
        <v>4713.3859299999995</v>
      </c>
      <c r="AA11" s="382">
        <v>0.5332882828940515</v>
      </c>
      <c r="AB11" s="381">
        <v>18115.05386</v>
      </c>
      <c r="AC11" s="382">
        <v>0.50804580650772735</v>
      </c>
      <c r="AD11" s="381">
        <v>14128.560310000001</v>
      </c>
      <c r="AE11" s="382">
        <v>0.49757409793957957</v>
      </c>
      <c r="AF11" s="381">
        <v>3011.6308100000001</v>
      </c>
      <c r="AG11" s="382">
        <v>0.55470751197079671</v>
      </c>
      <c r="AH11" s="381">
        <v>273.05892</v>
      </c>
      <c r="AI11" s="382">
        <v>0.53429133339282975</v>
      </c>
      <c r="AJ11" s="381">
        <v>212.85244</v>
      </c>
      <c r="AK11" s="382">
        <v>0.61251874980845522</v>
      </c>
      <c r="AL11" s="381">
        <v>6324.4922500000002</v>
      </c>
      <c r="AM11" s="382">
        <v>0.78963104680410579</v>
      </c>
      <c r="AN11" s="381">
        <v>3576.0437499999998</v>
      </c>
      <c r="AO11" s="382">
        <v>0.55329308915958086</v>
      </c>
      <c r="AP11" s="381">
        <v>4775.1794600000003</v>
      </c>
      <c r="AQ11" s="382">
        <v>0.61332671251372062</v>
      </c>
      <c r="AR11" s="381">
        <v>125349.37173999999</v>
      </c>
      <c r="AS11" s="382">
        <v>0.62343630500111769</v>
      </c>
    </row>
    <row r="12" spans="1:45" ht="19.5">
      <c r="A12" s="368" t="s">
        <v>426</v>
      </c>
      <c r="B12" s="381">
        <v>11.030610000000001</v>
      </c>
      <c r="C12" s="382">
        <v>6.836971603530137E-2</v>
      </c>
      <c r="D12" s="381">
        <v>911.24014999999997</v>
      </c>
      <c r="E12" s="382">
        <v>0.23425084711484631</v>
      </c>
      <c r="F12" s="381">
        <v>959.71208999999999</v>
      </c>
      <c r="G12" s="382">
        <v>0.25424586234774699</v>
      </c>
      <c r="H12" s="381">
        <v>997.50903000000005</v>
      </c>
      <c r="I12" s="382">
        <v>0.26740810681339583</v>
      </c>
      <c r="J12" s="381">
        <v>3673.2819800000002</v>
      </c>
      <c r="K12" s="382">
        <v>0.25800187055329099</v>
      </c>
      <c r="L12" s="381">
        <v>58.010179999999998</v>
      </c>
      <c r="M12" s="382">
        <v>5.340955564971174E-2</v>
      </c>
      <c r="N12" s="381">
        <v>6360.2159599999995</v>
      </c>
      <c r="O12" s="382">
        <v>0.24593219105831363</v>
      </c>
      <c r="P12" s="381">
        <v>3706.0316400000002</v>
      </c>
      <c r="Q12" s="382">
        <v>0.26144991761117464</v>
      </c>
      <c r="R12" s="381">
        <v>906.77735999999993</v>
      </c>
      <c r="S12" s="382">
        <v>0.20394750567817255</v>
      </c>
      <c r="T12" s="381">
        <v>1927.8166200000001</v>
      </c>
      <c r="U12" s="382">
        <v>0.16467071318919357</v>
      </c>
      <c r="V12" s="381">
        <v>1319.11789</v>
      </c>
      <c r="W12" s="382">
        <v>0.17552061861616608</v>
      </c>
      <c r="X12" s="381">
        <v>2223.0654399999999</v>
      </c>
      <c r="Y12" s="382">
        <v>0.24588392172823809</v>
      </c>
      <c r="Z12" s="381">
        <v>1254.52349</v>
      </c>
      <c r="AA12" s="382">
        <v>0.14194099268937924</v>
      </c>
      <c r="AB12" s="381">
        <v>5783.6382699999995</v>
      </c>
      <c r="AC12" s="382">
        <v>0.16220504736777563</v>
      </c>
      <c r="AD12" s="381">
        <v>4388.1500599999999</v>
      </c>
      <c r="AE12" s="382">
        <v>0.15454014845253627</v>
      </c>
      <c r="AF12" s="381">
        <v>1101.6089999999999</v>
      </c>
      <c r="AG12" s="382">
        <v>0.20290361804162751</v>
      </c>
      <c r="AH12" s="381">
        <v>117.17972</v>
      </c>
      <c r="AI12" s="382">
        <v>0.22928424695079891</v>
      </c>
      <c r="AJ12" s="381">
        <v>33.35613</v>
      </c>
      <c r="AK12" s="382">
        <v>9.598788271371618E-2</v>
      </c>
      <c r="AL12" s="381">
        <v>1044.01394</v>
      </c>
      <c r="AM12" s="382">
        <v>0.13034814301816544</v>
      </c>
      <c r="AN12" s="381">
        <v>1260.4053899999999</v>
      </c>
      <c r="AO12" s="382">
        <v>0.19501260067818976</v>
      </c>
      <c r="AP12" s="381">
        <v>1145.3856699999999</v>
      </c>
      <c r="AQ12" s="382">
        <v>0.14711397412934615</v>
      </c>
      <c r="AR12" s="381">
        <v>39182.070619999999</v>
      </c>
      <c r="AS12" s="382">
        <v>0.1948755306113005</v>
      </c>
    </row>
    <row r="13" spans="1:45" ht="19.5">
      <c r="A13" s="368" t="s">
        <v>427</v>
      </c>
      <c r="B13" s="381">
        <v>41.64631</v>
      </c>
      <c r="C13" s="382">
        <v>0.25813136251015417</v>
      </c>
      <c r="D13" s="381">
        <v>2060.4166</v>
      </c>
      <c r="E13" s="382">
        <v>0.52966754588183096</v>
      </c>
      <c r="F13" s="381">
        <v>1990.86859</v>
      </c>
      <c r="G13" s="382">
        <v>0.52741869854488665</v>
      </c>
      <c r="H13" s="381">
        <v>1968.7442100000001</v>
      </c>
      <c r="I13" s="382">
        <v>0.52777282827799021</v>
      </c>
      <c r="J13" s="381">
        <v>7564.2496900000006</v>
      </c>
      <c r="K13" s="382">
        <v>0.53129342641757971</v>
      </c>
      <c r="L13" s="381">
        <v>884.55930000000001</v>
      </c>
      <c r="M13" s="382">
        <v>0.81440738778642063</v>
      </c>
      <c r="N13" s="381">
        <v>13629.41014</v>
      </c>
      <c r="O13" s="382">
        <v>0.52701208884149231</v>
      </c>
      <c r="P13" s="381">
        <v>7440.7467100000003</v>
      </c>
      <c r="Q13" s="382">
        <v>0.52492336905551051</v>
      </c>
      <c r="R13" s="381">
        <v>1724.3639900000001</v>
      </c>
      <c r="S13" s="382">
        <v>0.38783471021129301</v>
      </c>
      <c r="T13" s="381">
        <v>2705.2860299999998</v>
      </c>
      <c r="U13" s="382">
        <v>0.23108078606608448</v>
      </c>
      <c r="V13" s="381">
        <v>2163.3641400000001</v>
      </c>
      <c r="W13" s="382">
        <v>0.28785525162184722</v>
      </c>
      <c r="X13" s="381">
        <v>2782.7521000000002</v>
      </c>
      <c r="Y13" s="382">
        <v>0.30778851006090502</v>
      </c>
      <c r="Z13" s="381">
        <v>2496.3588599999998</v>
      </c>
      <c r="AA13" s="382">
        <v>0.28244640895271478</v>
      </c>
      <c r="AB13" s="381">
        <v>8978.0159199999998</v>
      </c>
      <c r="AC13" s="382">
        <v>0.25179297694429353</v>
      </c>
      <c r="AD13" s="381">
        <v>7126.74719</v>
      </c>
      <c r="AE13" s="382">
        <v>0.25098698851841356</v>
      </c>
      <c r="AF13" s="381">
        <v>1606.33088</v>
      </c>
      <c r="AG13" s="382">
        <v>0.29586754222595441</v>
      </c>
      <c r="AH13" s="381">
        <v>127.65228999999999</v>
      </c>
      <c r="AI13" s="382">
        <v>0.24977580748780587</v>
      </c>
      <c r="AJ13" s="381">
        <v>173.76156</v>
      </c>
      <c r="AK13" s="382">
        <v>0.5000281579857242</v>
      </c>
      <c r="AL13" s="381">
        <v>4719.63897</v>
      </c>
      <c r="AM13" s="382">
        <v>0.58926049919952894</v>
      </c>
      <c r="AN13" s="381">
        <v>1979.0654299999999</v>
      </c>
      <c r="AO13" s="382">
        <v>0.3062052094339266</v>
      </c>
      <c r="AP13" s="381">
        <v>3179.95012</v>
      </c>
      <c r="AQ13" s="382">
        <v>0.40843456657379978</v>
      </c>
      <c r="AR13" s="381">
        <v>75343.929029999985</v>
      </c>
      <c r="AS13" s="382">
        <v>0.37472976582730211</v>
      </c>
    </row>
    <row r="14" spans="1:45" ht="19.5">
      <c r="A14" s="368" t="s">
        <v>428</v>
      </c>
      <c r="B14" s="381">
        <v>0</v>
      </c>
      <c r="C14" s="382">
        <v>0</v>
      </c>
      <c r="D14" s="381">
        <v>0</v>
      </c>
      <c r="E14" s="382">
        <v>0</v>
      </c>
      <c r="F14" s="381">
        <v>0</v>
      </c>
      <c r="G14" s="382">
        <v>0</v>
      </c>
      <c r="H14" s="381">
        <v>0</v>
      </c>
      <c r="I14" s="382">
        <v>0</v>
      </c>
      <c r="J14" s="381">
        <v>0</v>
      </c>
      <c r="K14" s="382">
        <v>0</v>
      </c>
      <c r="L14" s="381">
        <v>0</v>
      </c>
      <c r="M14" s="382">
        <v>0</v>
      </c>
      <c r="N14" s="381">
        <v>0</v>
      </c>
      <c r="O14" s="382">
        <v>0</v>
      </c>
      <c r="P14" s="381">
        <v>0</v>
      </c>
      <c r="Q14" s="382">
        <v>0</v>
      </c>
      <c r="R14" s="381">
        <v>0</v>
      </c>
      <c r="S14" s="382">
        <v>0</v>
      </c>
      <c r="T14" s="381">
        <v>0</v>
      </c>
      <c r="U14" s="382">
        <v>0</v>
      </c>
      <c r="V14" s="381">
        <v>0</v>
      </c>
      <c r="W14" s="382">
        <v>0</v>
      </c>
      <c r="X14" s="381">
        <v>0</v>
      </c>
      <c r="Y14" s="382">
        <v>0</v>
      </c>
      <c r="Z14" s="381">
        <v>58.939639999999997</v>
      </c>
      <c r="AA14" s="382">
        <v>6.6686284290736102E-3</v>
      </c>
      <c r="AB14" s="381">
        <v>0</v>
      </c>
      <c r="AC14" s="382">
        <v>0</v>
      </c>
      <c r="AD14" s="381">
        <v>0</v>
      </c>
      <c r="AE14" s="382">
        <v>0</v>
      </c>
      <c r="AF14" s="381">
        <v>0</v>
      </c>
      <c r="AG14" s="382">
        <v>0</v>
      </c>
      <c r="AH14" s="381">
        <v>0</v>
      </c>
      <c r="AI14" s="382">
        <v>0</v>
      </c>
      <c r="AJ14" s="381">
        <v>0</v>
      </c>
      <c r="AK14" s="382">
        <v>0</v>
      </c>
      <c r="AL14" s="381">
        <v>0</v>
      </c>
      <c r="AM14" s="382">
        <v>0</v>
      </c>
      <c r="AN14" s="381">
        <v>0</v>
      </c>
      <c r="AO14" s="382">
        <v>0</v>
      </c>
      <c r="AP14" s="381">
        <v>0</v>
      </c>
      <c r="AQ14" s="382">
        <v>0</v>
      </c>
      <c r="AR14" s="381">
        <v>58.939639999999997</v>
      </c>
      <c r="AS14" s="382">
        <v>2.9314156800014032E-4</v>
      </c>
    </row>
    <row r="15" spans="1:45" ht="19.5">
      <c r="A15" s="368" t="s">
        <v>429</v>
      </c>
      <c r="B15" s="381">
        <v>0</v>
      </c>
      <c r="C15" s="382">
        <v>0</v>
      </c>
      <c r="D15" s="381">
        <v>15.10141</v>
      </c>
      <c r="E15" s="382">
        <v>3.8820919876375194E-3</v>
      </c>
      <c r="F15" s="381">
        <v>15.10141</v>
      </c>
      <c r="G15" s="382">
        <v>4.0006487863635124E-3</v>
      </c>
      <c r="H15" s="381">
        <v>15.10141</v>
      </c>
      <c r="I15" s="382">
        <v>4.0483237112278409E-3</v>
      </c>
      <c r="J15" s="381">
        <v>47.31776</v>
      </c>
      <c r="K15" s="382">
        <v>3.3234776575447357E-3</v>
      </c>
      <c r="L15" s="381">
        <v>15.10141</v>
      </c>
      <c r="M15" s="382">
        <v>1.3903759612263112E-2</v>
      </c>
      <c r="N15" s="381">
        <v>181.87317999999999</v>
      </c>
      <c r="O15" s="382">
        <v>7.0325394504596453E-3</v>
      </c>
      <c r="P15" s="381">
        <v>47.31776</v>
      </c>
      <c r="Q15" s="382">
        <v>3.3381324433445297E-3</v>
      </c>
      <c r="R15" s="381">
        <v>62.59019</v>
      </c>
      <c r="S15" s="382">
        <v>1.4077450202796087E-2</v>
      </c>
      <c r="T15" s="381">
        <v>755.52127000000007</v>
      </c>
      <c r="U15" s="382">
        <v>6.4535301267661702E-2</v>
      </c>
      <c r="V15" s="381">
        <v>22.936070000000001</v>
      </c>
      <c r="W15" s="382">
        <v>3.0518524731884948E-3</v>
      </c>
      <c r="X15" s="381">
        <v>202.35892999999999</v>
      </c>
      <c r="Y15" s="382">
        <v>2.238207045543833E-2</v>
      </c>
      <c r="Z15" s="381">
        <v>768.48695999999995</v>
      </c>
      <c r="AA15" s="382">
        <v>8.6949190541855265E-2</v>
      </c>
      <c r="AB15" s="381">
        <v>2775.8730499999997</v>
      </c>
      <c r="AC15" s="382">
        <v>7.7850757350732755E-2</v>
      </c>
      <c r="AD15" s="381">
        <v>2204.40481</v>
      </c>
      <c r="AE15" s="382">
        <v>7.7633864368550104E-2</v>
      </c>
      <c r="AF15" s="381">
        <v>18.348849999999999</v>
      </c>
      <c r="AG15" s="382">
        <v>3.3796456382465261E-3</v>
      </c>
      <c r="AH15" s="381">
        <v>16.481909999999999</v>
      </c>
      <c r="AI15" s="382">
        <v>3.2249968873972745E-2</v>
      </c>
      <c r="AJ15" s="381">
        <v>3.4981599999999999</v>
      </c>
      <c r="AK15" s="382">
        <v>1.0066544643932416E-2</v>
      </c>
      <c r="AL15" s="381">
        <v>534.38209999999992</v>
      </c>
      <c r="AM15" s="382">
        <v>6.6719142080753802E-2</v>
      </c>
      <c r="AN15" s="381">
        <v>16.055250000000001</v>
      </c>
      <c r="AO15" s="382">
        <v>2.4841024021949845E-3</v>
      </c>
      <c r="AP15" s="381">
        <v>38.991309999999999</v>
      </c>
      <c r="AQ15" s="382">
        <v>5.0080655982096553E-3</v>
      </c>
      <c r="AR15" s="381">
        <v>7756.8432000000012</v>
      </c>
      <c r="AS15" s="382">
        <v>3.8579353019109489E-2</v>
      </c>
    </row>
    <row r="16" spans="1:45" ht="19.5">
      <c r="A16" s="369" t="s">
        <v>430</v>
      </c>
      <c r="B16" s="381">
        <v>0</v>
      </c>
      <c r="C16" s="382">
        <v>0</v>
      </c>
      <c r="D16" s="381">
        <v>0</v>
      </c>
      <c r="E16" s="382">
        <v>0</v>
      </c>
      <c r="F16" s="381">
        <v>0</v>
      </c>
      <c r="G16" s="382">
        <v>0</v>
      </c>
      <c r="H16" s="381">
        <v>0</v>
      </c>
      <c r="I16" s="382">
        <v>0</v>
      </c>
      <c r="J16" s="381">
        <v>0</v>
      </c>
      <c r="K16" s="382">
        <v>0</v>
      </c>
      <c r="L16" s="381">
        <v>0</v>
      </c>
      <c r="M16" s="382">
        <v>0</v>
      </c>
      <c r="N16" s="381">
        <v>0</v>
      </c>
      <c r="O16" s="382">
        <v>0</v>
      </c>
      <c r="P16" s="381">
        <v>0</v>
      </c>
      <c r="Q16" s="382">
        <v>0</v>
      </c>
      <c r="R16" s="381">
        <v>0</v>
      </c>
      <c r="S16" s="382">
        <v>0</v>
      </c>
      <c r="T16" s="381">
        <v>0</v>
      </c>
      <c r="U16" s="382">
        <v>0</v>
      </c>
      <c r="V16" s="381">
        <v>0</v>
      </c>
      <c r="W16" s="382">
        <v>0</v>
      </c>
      <c r="X16" s="381">
        <v>0</v>
      </c>
      <c r="Y16" s="382">
        <v>0</v>
      </c>
      <c r="Z16" s="381">
        <v>0</v>
      </c>
      <c r="AA16" s="382">
        <v>0</v>
      </c>
      <c r="AB16" s="381">
        <v>0</v>
      </c>
      <c r="AC16" s="382">
        <v>0</v>
      </c>
      <c r="AD16" s="381">
        <v>0</v>
      </c>
      <c r="AE16" s="382">
        <v>0</v>
      </c>
      <c r="AF16" s="381">
        <v>0</v>
      </c>
      <c r="AG16" s="382">
        <v>0</v>
      </c>
      <c r="AH16" s="381">
        <v>0</v>
      </c>
      <c r="AI16" s="382">
        <v>0</v>
      </c>
      <c r="AJ16" s="381">
        <v>0</v>
      </c>
      <c r="AK16" s="382">
        <v>0</v>
      </c>
      <c r="AL16" s="381">
        <v>0</v>
      </c>
      <c r="AM16" s="382">
        <v>0</v>
      </c>
      <c r="AN16" s="381">
        <v>0</v>
      </c>
      <c r="AO16" s="382">
        <v>0</v>
      </c>
      <c r="AP16" s="381">
        <v>0</v>
      </c>
      <c r="AQ16" s="382">
        <v>0</v>
      </c>
      <c r="AR16" s="381">
        <v>0</v>
      </c>
      <c r="AS16" s="382">
        <v>0</v>
      </c>
    </row>
    <row r="17" spans="1:45" s="261" customFormat="1" ht="19.5">
      <c r="A17" s="369" t="s">
        <v>431</v>
      </c>
      <c r="B17" s="381">
        <v>25.040669999999999</v>
      </c>
      <c r="C17" s="382">
        <v>0.1552066021039353</v>
      </c>
      <c r="D17" s="381">
        <v>34.940510000000003</v>
      </c>
      <c r="E17" s="382">
        <v>8.9820933220784438E-3</v>
      </c>
      <c r="F17" s="381">
        <v>0</v>
      </c>
      <c r="G17" s="382">
        <v>0</v>
      </c>
      <c r="H17" s="381">
        <v>0</v>
      </c>
      <c r="I17" s="382">
        <v>0</v>
      </c>
      <c r="J17" s="381">
        <v>0</v>
      </c>
      <c r="K17" s="382">
        <v>0</v>
      </c>
      <c r="L17" s="381">
        <v>2.06616</v>
      </c>
      <c r="M17" s="382">
        <v>1.9022986569117422E-3</v>
      </c>
      <c r="N17" s="381">
        <v>0</v>
      </c>
      <c r="O17" s="382">
        <v>0</v>
      </c>
      <c r="P17" s="381">
        <v>0</v>
      </c>
      <c r="Q17" s="382">
        <v>0</v>
      </c>
      <c r="R17" s="381">
        <v>14.84643</v>
      </c>
      <c r="S17" s="382">
        <v>3.3391794946508054E-3</v>
      </c>
      <c r="T17" s="381">
        <v>202.64577</v>
      </c>
      <c r="U17" s="382">
        <v>1.7309646117001153E-2</v>
      </c>
      <c r="V17" s="381">
        <v>199.50042000000002</v>
      </c>
      <c r="W17" s="382">
        <v>2.6545343216128284E-2</v>
      </c>
      <c r="X17" s="381">
        <v>48.00488</v>
      </c>
      <c r="Y17" s="382">
        <v>5.3096179465114898E-3</v>
      </c>
      <c r="Z17" s="381">
        <v>135.07698000000002</v>
      </c>
      <c r="AA17" s="382">
        <v>1.5283062281028652E-2</v>
      </c>
      <c r="AB17" s="381">
        <v>577.52661999999998</v>
      </c>
      <c r="AC17" s="382">
        <v>1.6197024844925401E-2</v>
      </c>
      <c r="AD17" s="381">
        <v>409.25824999999998</v>
      </c>
      <c r="AE17" s="382">
        <v>1.4413096600079625E-2</v>
      </c>
      <c r="AF17" s="381">
        <v>84.320999999999998</v>
      </c>
      <c r="AG17" s="382">
        <v>1.5530951523533372E-2</v>
      </c>
      <c r="AH17" s="381">
        <v>11.744999999999999</v>
      </c>
      <c r="AI17" s="382">
        <v>2.2981310080252223E-2</v>
      </c>
      <c r="AJ17" s="381">
        <v>2.2365900000000001</v>
      </c>
      <c r="AK17" s="382">
        <v>6.4361644650824442E-3</v>
      </c>
      <c r="AL17" s="381">
        <v>26.457240000000002</v>
      </c>
      <c r="AM17" s="382">
        <v>3.3032625056576615E-3</v>
      </c>
      <c r="AN17" s="381">
        <v>119.4966</v>
      </c>
      <c r="AO17" s="382">
        <v>1.848876791791677E-2</v>
      </c>
      <c r="AP17" s="381">
        <v>209.83127999999999</v>
      </c>
      <c r="AQ17" s="382">
        <v>2.6950846606495077E-2</v>
      </c>
      <c r="AR17" s="381">
        <v>2102.9943999999996</v>
      </c>
      <c r="AS17" s="382">
        <v>1.0459430629564656E-2</v>
      </c>
    </row>
    <row r="18" spans="1:45" ht="19.5">
      <c r="A18" s="370" t="s">
        <v>432</v>
      </c>
      <c r="B18" s="381">
        <v>0</v>
      </c>
      <c r="C18" s="382">
        <v>0</v>
      </c>
      <c r="D18" s="381">
        <v>0</v>
      </c>
      <c r="E18" s="382">
        <v>0</v>
      </c>
      <c r="F18" s="381">
        <v>0</v>
      </c>
      <c r="G18" s="382">
        <v>0</v>
      </c>
      <c r="H18" s="381">
        <v>0</v>
      </c>
      <c r="I18" s="382">
        <v>0</v>
      </c>
      <c r="J18" s="381">
        <v>0</v>
      </c>
      <c r="K18" s="382">
        <v>0</v>
      </c>
      <c r="L18" s="381">
        <v>0</v>
      </c>
      <c r="M18" s="382">
        <v>0</v>
      </c>
      <c r="N18" s="381">
        <v>0</v>
      </c>
      <c r="O18" s="382">
        <v>0</v>
      </c>
      <c r="P18" s="381">
        <v>0</v>
      </c>
      <c r="Q18" s="382">
        <v>0</v>
      </c>
      <c r="R18" s="381">
        <v>0</v>
      </c>
      <c r="S18" s="382">
        <v>0</v>
      </c>
      <c r="T18" s="381">
        <v>0</v>
      </c>
      <c r="U18" s="382">
        <v>0</v>
      </c>
      <c r="V18" s="381">
        <v>0</v>
      </c>
      <c r="W18" s="382">
        <v>0</v>
      </c>
      <c r="X18" s="381">
        <v>0</v>
      </c>
      <c r="Y18" s="382">
        <v>0</v>
      </c>
      <c r="Z18" s="381">
        <v>0</v>
      </c>
      <c r="AA18" s="382">
        <v>0</v>
      </c>
      <c r="AB18" s="381">
        <v>0</v>
      </c>
      <c r="AC18" s="382">
        <v>0</v>
      </c>
      <c r="AD18" s="381">
        <v>0</v>
      </c>
      <c r="AE18" s="382">
        <v>0</v>
      </c>
      <c r="AF18" s="381">
        <v>0</v>
      </c>
      <c r="AG18" s="382">
        <v>0</v>
      </c>
      <c r="AH18" s="381">
        <v>0</v>
      </c>
      <c r="AI18" s="382">
        <v>0</v>
      </c>
      <c r="AJ18" s="381">
        <v>0</v>
      </c>
      <c r="AK18" s="382">
        <v>0</v>
      </c>
      <c r="AL18" s="381">
        <v>0</v>
      </c>
      <c r="AM18" s="382">
        <v>0</v>
      </c>
      <c r="AN18" s="381">
        <v>0</v>
      </c>
      <c r="AO18" s="382">
        <v>0</v>
      </c>
      <c r="AP18" s="381">
        <v>0</v>
      </c>
      <c r="AQ18" s="382">
        <v>0</v>
      </c>
      <c r="AR18" s="381">
        <v>0</v>
      </c>
      <c r="AS18" s="382">
        <v>0</v>
      </c>
    </row>
    <row r="19" spans="1:45" ht="18.75">
      <c r="A19" s="361" t="s">
        <v>433</v>
      </c>
      <c r="B19" s="381">
        <v>0</v>
      </c>
      <c r="C19" s="382">
        <v>0</v>
      </c>
      <c r="D19" s="381">
        <v>0</v>
      </c>
      <c r="E19" s="382">
        <v>0</v>
      </c>
      <c r="F19" s="381">
        <v>0</v>
      </c>
      <c r="G19" s="382">
        <v>0</v>
      </c>
      <c r="H19" s="381">
        <v>0</v>
      </c>
      <c r="I19" s="382">
        <v>0</v>
      </c>
      <c r="J19" s="381">
        <v>0</v>
      </c>
      <c r="K19" s="382">
        <v>0</v>
      </c>
      <c r="L19" s="381">
        <v>0</v>
      </c>
      <c r="M19" s="382">
        <v>0</v>
      </c>
      <c r="N19" s="381">
        <v>0</v>
      </c>
      <c r="O19" s="382">
        <v>0</v>
      </c>
      <c r="P19" s="381">
        <v>0</v>
      </c>
      <c r="Q19" s="382">
        <v>0</v>
      </c>
      <c r="R19" s="381">
        <v>0</v>
      </c>
      <c r="S19" s="382">
        <v>0</v>
      </c>
      <c r="T19" s="381">
        <v>0</v>
      </c>
      <c r="U19" s="382">
        <v>0</v>
      </c>
      <c r="V19" s="381">
        <v>301.53161</v>
      </c>
      <c r="W19" s="382">
        <v>4.0121519934452968E-2</v>
      </c>
      <c r="X19" s="381">
        <v>0</v>
      </c>
      <c r="Y19" s="382">
        <v>0</v>
      </c>
      <c r="Z19" s="381">
        <v>0</v>
      </c>
      <c r="AA19" s="382">
        <v>0</v>
      </c>
      <c r="AB19" s="381">
        <v>0</v>
      </c>
      <c r="AC19" s="382">
        <v>0</v>
      </c>
      <c r="AD19" s="381">
        <v>0</v>
      </c>
      <c r="AE19" s="382">
        <v>0</v>
      </c>
      <c r="AF19" s="381">
        <v>201.02107999999998</v>
      </c>
      <c r="AG19" s="382">
        <v>3.7025754541434801E-2</v>
      </c>
      <c r="AH19" s="381">
        <v>0</v>
      </c>
      <c r="AI19" s="382">
        <v>0</v>
      </c>
      <c r="AJ19" s="381">
        <v>0</v>
      </c>
      <c r="AK19" s="382">
        <v>0</v>
      </c>
      <c r="AL19" s="381">
        <v>0</v>
      </c>
      <c r="AM19" s="382">
        <v>0</v>
      </c>
      <c r="AN19" s="381">
        <v>201.02107999999998</v>
      </c>
      <c r="AO19" s="382">
        <v>3.1102408727352742E-2</v>
      </c>
      <c r="AP19" s="381">
        <v>201.02107999999998</v>
      </c>
      <c r="AQ19" s="382">
        <v>2.5819259605869893E-2</v>
      </c>
      <c r="AR19" s="381">
        <v>904.59484999999995</v>
      </c>
      <c r="AS19" s="382">
        <v>4.499083345840791E-3</v>
      </c>
    </row>
    <row r="20" spans="1:45" ht="19.5">
      <c r="A20" s="368" t="s">
        <v>434</v>
      </c>
      <c r="B20" s="381">
        <v>59.00253</v>
      </c>
      <c r="C20" s="382">
        <v>0.36570835352390757</v>
      </c>
      <c r="D20" s="381">
        <v>822.14966000000004</v>
      </c>
      <c r="E20" s="382">
        <v>0.211348516974568</v>
      </c>
      <c r="F20" s="381">
        <v>776.80081000000007</v>
      </c>
      <c r="G20" s="382">
        <v>0.20578920893960853</v>
      </c>
      <c r="H20" s="381">
        <v>660.91766000000007</v>
      </c>
      <c r="I20" s="382">
        <v>0.17717608052143613</v>
      </c>
      <c r="J20" s="381">
        <v>2869.2995799999999</v>
      </c>
      <c r="K20" s="382">
        <v>0.2015322163799067</v>
      </c>
      <c r="L20" s="381">
        <v>103.70103</v>
      </c>
      <c r="M20" s="382">
        <v>9.5476792740815955E-2</v>
      </c>
      <c r="N20" s="381">
        <v>5515.5580199999995</v>
      </c>
      <c r="O20" s="382">
        <v>0.21327157399980079</v>
      </c>
      <c r="P20" s="381">
        <v>2621.7457599999998</v>
      </c>
      <c r="Q20" s="382">
        <v>0.18495665432296374</v>
      </c>
      <c r="R20" s="381">
        <v>1416.3206299999999</v>
      </c>
      <c r="S20" s="382">
        <v>0.31855124804730234</v>
      </c>
      <c r="T20" s="381">
        <v>5770.9199100000005</v>
      </c>
      <c r="U20" s="382">
        <v>0.49294185322326811</v>
      </c>
      <c r="V20" s="381">
        <v>2779.37392</v>
      </c>
      <c r="W20" s="382">
        <v>0.36982094891006179</v>
      </c>
      <c r="X20" s="381">
        <v>3428.6706899999999</v>
      </c>
      <c r="Y20" s="382">
        <v>0.37923084961991227</v>
      </c>
      <c r="Z20" s="381">
        <v>3774.0081099999998</v>
      </c>
      <c r="AA20" s="382">
        <v>0.427003927643609</v>
      </c>
      <c r="AB20" s="381">
        <v>16567.329560000002</v>
      </c>
      <c r="AC20" s="382">
        <v>0.46463909922868502</v>
      </c>
      <c r="AD20" s="381">
        <v>13215.987869999999</v>
      </c>
      <c r="AE20" s="382">
        <v>0.46543547951883818</v>
      </c>
      <c r="AF20" s="381">
        <v>2156.2120599999998</v>
      </c>
      <c r="AG20" s="382">
        <v>0.39714928639743396</v>
      </c>
      <c r="AH20" s="381">
        <v>195.13844</v>
      </c>
      <c r="AI20" s="382">
        <v>0.38182520206187259</v>
      </c>
      <c r="AJ20" s="381">
        <v>93.693929999999995</v>
      </c>
      <c r="AK20" s="382">
        <v>0.26962006575184627</v>
      </c>
      <c r="AL20" s="381">
        <v>1606.6793700000001</v>
      </c>
      <c r="AM20" s="382">
        <v>0.20059854019295562</v>
      </c>
      <c r="AN20" s="381">
        <v>2500.3331899999998</v>
      </c>
      <c r="AO20" s="382">
        <v>0.38685686511059303</v>
      </c>
      <c r="AP20" s="381">
        <v>2957.3944000000001</v>
      </c>
      <c r="AQ20" s="382">
        <v>0.37984938579847366</v>
      </c>
      <c r="AR20" s="381">
        <v>69891.237130000009</v>
      </c>
      <c r="AS20" s="382">
        <v>0.34761031526079617</v>
      </c>
    </row>
    <row r="21" spans="1:45" s="261" customFormat="1" ht="19.5">
      <c r="A21" s="368" t="s">
        <v>435</v>
      </c>
      <c r="B21" s="381">
        <v>6.4349999999999996</v>
      </c>
      <c r="C21" s="382">
        <v>3.9885293985297665E-2</v>
      </c>
      <c r="D21" s="381">
        <v>274.17466999999999</v>
      </c>
      <c r="E21" s="382">
        <v>7.0481583482612617E-2</v>
      </c>
      <c r="F21" s="381">
        <v>278.05038999999999</v>
      </c>
      <c r="G21" s="382">
        <v>7.3660800898816811E-2</v>
      </c>
      <c r="H21" s="381">
        <v>280.24349999999998</v>
      </c>
      <c r="I21" s="382">
        <v>7.5126521693502743E-2</v>
      </c>
      <c r="J21" s="381">
        <v>1012.74117</v>
      </c>
      <c r="K21" s="382">
        <v>7.1132332793663836E-2</v>
      </c>
      <c r="L21" s="381">
        <v>1.7270000000000001</v>
      </c>
      <c r="M21" s="382">
        <v>1.5900364833733008E-3</v>
      </c>
      <c r="N21" s="381">
        <v>1859.3895500000001</v>
      </c>
      <c r="O21" s="382">
        <v>7.1897518722372419E-2</v>
      </c>
      <c r="P21" s="381">
        <v>1026.74296</v>
      </c>
      <c r="Q21" s="382">
        <v>7.2433775093148856E-2</v>
      </c>
      <c r="R21" s="381">
        <v>299.76127000000002</v>
      </c>
      <c r="S21" s="382">
        <v>6.7420698853157546E-2</v>
      </c>
      <c r="T21" s="381">
        <v>943.34756999999991</v>
      </c>
      <c r="U21" s="382">
        <v>8.0579094259075681E-2</v>
      </c>
      <c r="V21" s="381">
        <v>848.94227999999998</v>
      </c>
      <c r="W21" s="382">
        <v>0.11295948245764333</v>
      </c>
      <c r="X21" s="381">
        <v>742.48589000000004</v>
      </c>
      <c r="Y21" s="382">
        <v>8.2123242607325675E-2</v>
      </c>
      <c r="Z21" s="381">
        <v>681.66476999999998</v>
      </c>
      <c r="AA21" s="382">
        <v>7.7125836946406928E-2</v>
      </c>
      <c r="AB21" s="381">
        <v>2846.5844999999999</v>
      </c>
      <c r="AC21" s="382">
        <v>7.9833895569488292E-2</v>
      </c>
      <c r="AD21" s="381">
        <v>2172.0264400000001</v>
      </c>
      <c r="AE21" s="382">
        <v>7.6493575627729071E-2</v>
      </c>
      <c r="AF21" s="381">
        <v>639.98059999999998</v>
      </c>
      <c r="AG21" s="382">
        <v>0.11787701372851131</v>
      </c>
      <c r="AH21" s="381">
        <v>31.637499999999999</v>
      </c>
      <c r="AI21" s="382">
        <v>6.1904742244698142E-2</v>
      </c>
      <c r="AJ21" s="381">
        <v>12.964</v>
      </c>
      <c r="AK21" s="382">
        <v>3.7306093707531914E-2</v>
      </c>
      <c r="AL21" s="381">
        <v>417.82697999999999</v>
      </c>
      <c r="AM21" s="382">
        <v>5.2166900133429395E-2</v>
      </c>
      <c r="AN21" s="381">
        <v>764.64793999999995</v>
      </c>
      <c r="AO21" s="382">
        <v>0.11830795438174095</v>
      </c>
      <c r="AP21" s="381">
        <v>629.41557</v>
      </c>
      <c r="AQ21" s="382">
        <v>8.0842486777041381E-2</v>
      </c>
      <c r="AR21" s="381">
        <v>15770.78955</v>
      </c>
      <c r="AS21" s="382">
        <v>7.8437431536521565E-2</v>
      </c>
    </row>
    <row r="22" spans="1:45" s="261" customFormat="1" ht="19.5">
      <c r="A22" s="368" t="s">
        <v>436</v>
      </c>
      <c r="B22" s="381">
        <v>37.711390000000002</v>
      </c>
      <c r="C22" s="382">
        <v>0.23374201658806754</v>
      </c>
      <c r="D22" s="381">
        <v>68.933350000000004</v>
      </c>
      <c r="E22" s="382">
        <v>1.7720570841796415E-2</v>
      </c>
      <c r="F22" s="381">
        <v>67.692639999999997</v>
      </c>
      <c r="G22" s="382">
        <v>1.7933059102543544E-2</v>
      </c>
      <c r="H22" s="381">
        <v>68.38279</v>
      </c>
      <c r="I22" s="382">
        <v>1.8331776317371297E-2</v>
      </c>
      <c r="J22" s="381">
        <v>245.81279999999998</v>
      </c>
      <c r="K22" s="382">
        <v>1.7265258303404737E-2</v>
      </c>
      <c r="L22" s="381">
        <v>39.370530000000002</v>
      </c>
      <c r="M22" s="382">
        <v>3.6248163908363079E-2</v>
      </c>
      <c r="N22" s="381">
        <v>453.11948999999998</v>
      </c>
      <c r="O22" s="382">
        <v>1.7520893895389935E-2</v>
      </c>
      <c r="P22" s="381">
        <v>250.45642999999998</v>
      </c>
      <c r="Q22" s="382">
        <v>1.7668983794398723E-2</v>
      </c>
      <c r="R22" s="381">
        <v>325.53429</v>
      </c>
      <c r="S22" s="382">
        <v>7.3217428430518913E-2</v>
      </c>
      <c r="T22" s="381">
        <v>2231.36319</v>
      </c>
      <c r="U22" s="382">
        <v>0.19059912860457343</v>
      </c>
      <c r="V22" s="381">
        <v>895.44822999999997</v>
      </c>
      <c r="W22" s="382">
        <v>0.11914752158228327</v>
      </c>
      <c r="X22" s="381">
        <v>972.92654000000005</v>
      </c>
      <c r="Y22" s="382">
        <v>0.10761131404601636</v>
      </c>
      <c r="Z22" s="381">
        <v>1517.8686399999999</v>
      </c>
      <c r="AA22" s="382">
        <v>0.17173674566562158</v>
      </c>
      <c r="AB22" s="381">
        <v>6800.3881900000006</v>
      </c>
      <c r="AC22" s="382">
        <v>0.19072031081193674</v>
      </c>
      <c r="AD22" s="381">
        <v>5373.2723800000003</v>
      </c>
      <c r="AE22" s="382">
        <v>0.18923380010416346</v>
      </c>
      <c r="AF22" s="381">
        <v>674.5776800000001</v>
      </c>
      <c r="AG22" s="382">
        <v>0.12424939513214513</v>
      </c>
      <c r="AH22" s="381">
        <v>30.465820000000001</v>
      </c>
      <c r="AI22" s="382">
        <v>5.9612129099118762E-2</v>
      </c>
      <c r="AJ22" s="381">
        <v>23.574259999999999</v>
      </c>
      <c r="AK22" s="382">
        <v>6.7838904091771152E-2</v>
      </c>
      <c r="AL22" s="381">
        <v>532.62331999999992</v>
      </c>
      <c r="AM22" s="382">
        <v>6.6499553339460282E-2</v>
      </c>
      <c r="AN22" s="381">
        <v>773.55871000000002</v>
      </c>
      <c r="AO22" s="382">
        <v>0.11968664765418499</v>
      </c>
      <c r="AP22" s="381">
        <v>1049.8795299999999</v>
      </c>
      <c r="AQ22" s="382">
        <v>0.13484711225289742</v>
      </c>
      <c r="AR22" s="381">
        <v>22432.960199999998</v>
      </c>
      <c r="AS22" s="382">
        <v>0.11157233277829219</v>
      </c>
    </row>
    <row r="23" spans="1:45" ht="19.5">
      <c r="A23" s="368" t="s">
        <v>428</v>
      </c>
      <c r="B23" s="381">
        <v>0</v>
      </c>
      <c r="C23" s="382">
        <v>0</v>
      </c>
      <c r="D23" s="381">
        <v>0</v>
      </c>
      <c r="E23" s="382">
        <v>0</v>
      </c>
      <c r="F23" s="381">
        <v>0</v>
      </c>
      <c r="G23" s="382">
        <v>0</v>
      </c>
      <c r="H23" s="381">
        <v>0</v>
      </c>
      <c r="I23" s="382">
        <v>0</v>
      </c>
      <c r="J23" s="381">
        <v>0</v>
      </c>
      <c r="K23" s="382">
        <v>0</v>
      </c>
      <c r="L23" s="381">
        <v>0</v>
      </c>
      <c r="M23" s="382">
        <v>0</v>
      </c>
      <c r="N23" s="381">
        <v>0</v>
      </c>
      <c r="O23" s="382">
        <v>0</v>
      </c>
      <c r="P23" s="381">
        <v>0</v>
      </c>
      <c r="Q23" s="382">
        <v>0</v>
      </c>
      <c r="R23" s="381">
        <v>0</v>
      </c>
      <c r="S23" s="382">
        <v>0</v>
      </c>
      <c r="T23" s="381">
        <v>0</v>
      </c>
      <c r="U23" s="382">
        <v>0</v>
      </c>
      <c r="V23" s="381">
        <v>0</v>
      </c>
      <c r="W23" s="382">
        <v>0</v>
      </c>
      <c r="X23" s="381">
        <v>0</v>
      </c>
      <c r="Y23" s="382">
        <v>0</v>
      </c>
      <c r="Z23" s="381">
        <v>0</v>
      </c>
      <c r="AA23" s="382">
        <v>0</v>
      </c>
      <c r="AB23" s="381">
        <v>0</v>
      </c>
      <c r="AC23" s="382">
        <v>0</v>
      </c>
      <c r="AD23" s="381">
        <v>0</v>
      </c>
      <c r="AE23" s="382">
        <v>0</v>
      </c>
      <c r="AF23" s="381">
        <v>0</v>
      </c>
      <c r="AG23" s="382">
        <v>0</v>
      </c>
      <c r="AH23" s="381">
        <v>0</v>
      </c>
      <c r="AI23" s="382">
        <v>0</v>
      </c>
      <c r="AJ23" s="381">
        <v>0</v>
      </c>
      <c r="AK23" s="382">
        <v>0</v>
      </c>
      <c r="AL23" s="381">
        <v>0</v>
      </c>
      <c r="AM23" s="382">
        <v>0</v>
      </c>
      <c r="AN23" s="381">
        <v>0</v>
      </c>
      <c r="AO23" s="382">
        <v>0</v>
      </c>
      <c r="AP23" s="381">
        <v>0</v>
      </c>
      <c r="AQ23" s="382">
        <v>0</v>
      </c>
      <c r="AR23" s="381">
        <v>0</v>
      </c>
      <c r="AS23" s="382">
        <v>0</v>
      </c>
    </row>
    <row r="24" spans="1:45" ht="19.5">
      <c r="A24" s="368" t="s">
        <v>437</v>
      </c>
      <c r="B24" s="381">
        <v>0</v>
      </c>
      <c r="C24" s="382">
        <v>0</v>
      </c>
      <c r="D24" s="381">
        <v>0</v>
      </c>
      <c r="E24" s="382">
        <v>0</v>
      </c>
      <c r="F24" s="381">
        <v>0</v>
      </c>
      <c r="G24" s="382">
        <v>0</v>
      </c>
      <c r="H24" s="381">
        <v>0</v>
      </c>
      <c r="I24" s="382">
        <v>0</v>
      </c>
      <c r="J24" s="381">
        <v>0</v>
      </c>
      <c r="K24" s="382">
        <v>0</v>
      </c>
      <c r="L24" s="381">
        <v>0</v>
      </c>
      <c r="M24" s="382">
        <v>0</v>
      </c>
      <c r="N24" s="381">
        <v>0</v>
      </c>
      <c r="O24" s="382">
        <v>0</v>
      </c>
      <c r="P24" s="381">
        <v>0</v>
      </c>
      <c r="Q24" s="382">
        <v>0</v>
      </c>
      <c r="R24" s="381">
        <v>206.47193999999999</v>
      </c>
      <c r="S24" s="382">
        <v>4.6438562554686307E-2</v>
      </c>
      <c r="T24" s="381">
        <v>0</v>
      </c>
      <c r="U24" s="382">
        <v>0</v>
      </c>
      <c r="V24" s="381">
        <v>0</v>
      </c>
      <c r="W24" s="382">
        <v>0</v>
      </c>
      <c r="X24" s="381">
        <v>104.58637</v>
      </c>
      <c r="Y24" s="382">
        <v>1.1567858665879198E-2</v>
      </c>
      <c r="Z24" s="381">
        <v>0</v>
      </c>
      <c r="AA24" s="382">
        <v>0</v>
      </c>
      <c r="AB24" s="381">
        <v>0</v>
      </c>
      <c r="AC24" s="382">
        <v>0</v>
      </c>
      <c r="AD24" s="381">
        <v>0</v>
      </c>
      <c r="AE24" s="382">
        <v>0</v>
      </c>
      <c r="AF24" s="381">
        <v>0</v>
      </c>
      <c r="AG24" s="382">
        <v>0</v>
      </c>
      <c r="AH24" s="381">
        <v>13.69956</v>
      </c>
      <c r="AI24" s="382">
        <v>2.6805775761857824E-2</v>
      </c>
      <c r="AJ24" s="381">
        <v>15.656639999999999</v>
      </c>
      <c r="AK24" s="382">
        <v>4.5054618866483528E-2</v>
      </c>
      <c r="AL24" s="381">
        <v>0</v>
      </c>
      <c r="AM24" s="382">
        <v>0</v>
      </c>
      <c r="AN24" s="381">
        <v>0</v>
      </c>
      <c r="AO24" s="382">
        <v>0</v>
      </c>
      <c r="AP24" s="381">
        <v>0</v>
      </c>
      <c r="AQ24" s="382">
        <v>0</v>
      </c>
      <c r="AR24" s="381">
        <v>340.41451000000001</v>
      </c>
      <c r="AS24" s="382">
        <v>1.6930819942469865E-3</v>
      </c>
    </row>
    <row r="25" spans="1:45" ht="19.5">
      <c r="A25" s="369" t="s">
        <v>430</v>
      </c>
      <c r="B25" s="381">
        <v>0</v>
      </c>
      <c r="C25" s="382">
        <v>0</v>
      </c>
      <c r="D25" s="381">
        <v>42.83146</v>
      </c>
      <c r="E25" s="382">
        <v>1.1010605478880244E-2</v>
      </c>
      <c r="F25" s="381">
        <v>41.43177</v>
      </c>
      <c r="G25" s="382">
        <v>1.0976058551313565E-2</v>
      </c>
      <c r="H25" s="381">
        <v>42.060019999999994</v>
      </c>
      <c r="I25" s="382">
        <v>1.1275276696726809E-2</v>
      </c>
      <c r="J25" s="381">
        <v>157.57569000000001</v>
      </c>
      <c r="K25" s="382">
        <v>1.1067710835998903E-2</v>
      </c>
      <c r="L25" s="381">
        <v>0</v>
      </c>
      <c r="M25" s="382">
        <v>0</v>
      </c>
      <c r="N25" s="381">
        <v>285.93025</v>
      </c>
      <c r="O25" s="382">
        <v>1.105614232513441E-2</v>
      </c>
      <c r="P25" s="381">
        <v>164.12501999999998</v>
      </c>
      <c r="Q25" s="382">
        <v>1.1578550084081955E-2</v>
      </c>
      <c r="R25" s="381">
        <v>0</v>
      </c>
      <c r="S25" s="382">
        <v>0</v>
      </c>
      <c r="T25" s="381">
        <v>231.59045</v>
      </c>
      <c r="U25" s="382">
        <v>1.9782049897103946E-2</v>
      </c>
      <c r="V25" s="381">
        <v>0</v>
      </c>
      <c r="W25" s="382">
        <v>0</v>
      </c>
      <c r="X25" s="381">
        <v>0</v>
      </c>
      <c r="Y25" s="382">
        <v>0</v>
      </c>
      <c r="Z25" s="381">
        <v>0</v>
      </c>
      <c r="AA25" s="382">
        <v>0</v>
      </c>
      <c r="AB25" s="381">
        <v>701.37305000000003</v>
      </c>
      <c r="AC25" s="382">
        <v>1.9670360331461616E-2</v>
      </c>
      <c r="AD25" s="381">
        <v>539.22082999999998</v>
      </c>
      <c r="AE25" s="382">
        <v>1.8990067791095508E-2</v>
      </c>
      <c r="AF25" s="381">
        <v>0</v>
      </c>
      <c r="AG25" s="382">
        <v>0</v>
      </c>
      <c r="AH25" s="381">
        <v>0</v>
      </c>
      <c r="AI25" s="382">
        <v>0</v>
      </c>
      <c r="AJ25" s="381">
        <v>0</v>
      </c>
      <c r="AK25" s="382">
        <v>0</v>
      </c>
      <c r="AL25" s="381">
        <v>0</v>
      </c>
      <c r="AM25" s="382">
        <v>0</v>
      </c>
      <c r="AN25" s="381">
        <v>0</v>
      </c>
      <c r="AO25" s="382">
        <v>0</v>
      </c>
      <c r="AP25" s="381">
        <v>0</v>
      </c>
      <c r="AQ25" s="382">
        <v>0</v>
      </c>
      <c r="AR25" s="381">
        <v>2206.1385399999999</v>
      </c>
      <c r="AS25" s="382">
        <v>1.0972427229639346E-2</v>
      </c>
    </row>
    <row r="26" spans="1:45" ht="39">
      <c r="A26" s="369" t="s">
        <v>438</v>
      </c>
      <c r="B26" s="381">
        <v>14.85614</v>
      </c>
      <c r="C26" s="382">
        <v>9.2081042950542355E-2</v>
      </c>
      <c r="D26" s="381">
        <v>328.14321999999999</v>
      </c>
      <c r="E26" s="382">
        <v>8.4355180420873005E-2</v>
      </c>
      <c r="F26" s="381">
        <v>282.55048999999997</v>
      </c>
      <c r="G26" s="382">
        <v>7.4852962399200834E-2</v>
      </c>
      <c r="H26" s="381">
        <v>218.67646999999999</v>
      </c>
      <c r="I26" s="382">
        <v>5.8621886207221946E-2</v>
      </c>
      <c r="J26" s="381">
        <v>1053.6196</v>
      </c>
      <c r="K26" s="382">
        <v>7.4003528488060757E-2</v>
      </c>
      <c r="L26" s="381">
        <v>20.96302</v>
      </c>
      <c r="M26" s="382">
        <v>1.9300501795995465E-2</v>
      </c>
      <c r="N26" s="381">
        <v>2202.2904900000003</v>
      </c>
      <c r="O26" s="382">
        <v>8.5156562129155636E-2</v>
      </c>
      <c r="P26" s="381">
        <v>980.15046999999993</v>
      </c>
      <c r="Q26" s="382">
        <v>6.9146808371030016E-2</v>
      </c>
      <c r="R26" s="381">
        <v>584.55313000000001</v>
      </c>
      <c r="S26" s="382">
        <v>0.13147455820893958</v>
      </c>
      <c r="T26" s="381">
        <v>953.41664000000003</v>
      </c>
      <c r="U26" s="382">
        <v>8.1439176551577105E-2</v>
      </c>
      <c r="V26" s="381">
        <v>1034.98341</v>
      </c>
      <c r="W26" s="382">
        <v>0.13771394487013519</v>
      </c>
      <c r="X26" s="381">
        <v>1608.6718899999998</v>
      </c>
      <c r="Y26" s="382">
        <v>0.17792843430069102</v>
      </c>
      <c r="Z26" s="381">
        <v>763.92720999999995</v>
      </c>
      <c r="AA26" s="382">
        <v>8.6433285143052888E-2</v>
      </c>
      <c r="AB26" s="381">
        <v>2956.46596</v>
      </c>
      <c r="AC26" s="382">
        <v>8.291557644095475E-2</v>
      </c>
      <c r="AD26" s="381">
        <v>2209.24116</v>
      </c>
      <c r="AE26" s="382">
        <v>7.7804189046774178E-2</v>
      </c>
      <c r="AF26" s="381">
        <v>841.65377999999998</v>
      </c>
      <c r="AG26" s="382">
        <v>0.15502287753677757</v>
      </c>
      <c r="AH26" s="381">
        <v>119.33556</v>
      </c>
      <c r="AI26" s="382">
        <v>0.23350255495619787</v>
      </c>
      <c r="AJ26" s="381">
        <v>41.499029999999998</v>
      </c>
      <c r="AK26" s="382">
        <v>0.1194204490860597</v>
      </c>
      <c r="AL26" s="381">
        <v>656.22906999999998</v>
      </c>
      <c r="AM26" s="382">
        <v>8.1932086720065911E-2</v>
      </c>
      <c r="AN26" s="381">
        <v>962.12654000000009</v>
      </c>
      <c r="AO26" s="382">
        <v>0.1488622630746671</v>
      </c>
      <c r="AP26" s="381">
        <v>1278.0993000000001</v>
      </c>
      <c r="AQ26" s="382">
        <v>0.16415978676853488</v>
      </c>
      <c r="AR26" s="381">
        <v>19111.452580000005</v>
      </c>
      <c r="AS26" s="382">
        <v>9.5052517729350389E-2</v>
      </c>
    </row>
    <row r="27" spans="1:45" ht="19.5">
      <c r="A27" s="370" t="s">
        <v>432</v>
      </c>
      <c r="B27" s="381">
        <v>0</v>
      </c>
      <c r="C27" s="382">
        <v>0</v>
      </c>
      <c r="D27" s="381">
        <v>108.06696000000001</v>
      </c>
      <c r="E27" s="382">
        <v>2.7780576750405715E-2</v>
      </c>
      <c r="F27" s="381">
        <v>107.07552</v>
      </c>
      <c r="G27" s="382">
        <v>2.8366327987733725E-2</v>
      </c>
      <c r="H27" s="381">
        <v>51.554879999999997</v>
      </c>
      <c r="I27" s="382">
        <v>1.3820619606613288E-2</v>
      </c>
      <c r="J27" s="381">
        <v>399.55032</v>
      </c>
      <c r="K27" s="382">
        <v>2.8063385958778473E-2</v>
      </c>
      <c r="L27" s="381">
        <v>41.640480000000004</v>
      </c>
      <c r="M27" s="382">
        <v>3.8338090553084112E-2</v>
      </c>
      <c r="N27" s="381">
        <v>714.82823999999994</v>
      </c>
      <c r="O27" s="382">
        <v>2.7640456927748421E-2</v>
      </c>
      <c r="P27" s="381">
        <v>200.27088000000001</v>
      </c>
      <c r="Q27" s="382">
        <v>1.4128536980304206E-2</v>
      </c>
      <c r="R27" s="381">
        <v>0</v>
      </c>
      <c r="S27" s="382">
        <v>0</v>
      </c>
      <c r="T27" s="381">
        <v>1411.2020600000001</v>
      </c>
      <c r="U27" s="382">
        <v>0.12054240391093793</v>
      </c>
      <c r="V27" s="381">
        <v>0</v>
      </c>
      <c r="W27" s="382">
        <v>0</v>
      </c>
      <c r="X27" s="381">
        <v>0</v>
      </c>
      <c r="Y27" s="382">
        <v>0</v>
      </c>
      <c r="Z27" s="381">
        <v>810.54749000000004</v>
      </c>
      <c r="AA27" s="382">
        <v>9.1708059888527621E-2</v>
      </c>
      <c r="AB27" s="381">
        <v>3262.5178599999999</v>
      </c>
      <c r="AC27" s="382">
        <v>9.1498956074843527E-2</v>
      </c>
      <c r="AD27" s="381">
        <v>2922.2270600000002</v>
      </c>
      <c r="AE27" s="382">
        <v>0.102913846949076</v>
      </c>
      <c r="AF27" s="381">
        <v>0</v>
      </c>
      <c r="AG27" s="382">
        <v>0</v>
      </c>
      <c r="AH27" s="381">
        <v>0</v>
      </c>
      <c r="AI27" s="382">
        <v>0</v>
      </c>
      <c r="AJ27" s="381">
        <v>0</v>
      </c>
      <c r="AK27" s="382">
        <v>0</v>
      </c>
      <c r="AL27" s="381">
        <v>0</v>
      </c>
      <c r="AM27" s="382">
        <v>0</v>
      </c>
      <c r="AN27" s="381">
        <v>0</v>
      </c>
      <c r="AO27" s="382">
        <v>0</v>
      </c>
      <c r="AP27" s="381">
        <v>0</v>
      </c>
      <c r="AQ27" s="382">
        <v>0</v>
      </c>
      <c r="AR27" s="381">
        <v>10029.481749999999</v>
      </c>
      <c r="AS27" s="382">
        <v>4.9882523992745648E-2</v>
      </c>
    </row>
    <row r="28" spans="1:45" ht="19.5">
      <c r="A28" s="368" t="s">
        <v>433</v>
      </c>
      <c r="B28" s="381">
        <v>0</v>
      </c>
      <c r="C28" s="382">
        <v>0</v>
      </c>
      <c r="D28" s="381">
        <v>0</v>
      </c>
      <c r="E28" s="382">
        <v>0</v>
      </c>
      <c r="F28" s="381">
        <v>0</v>
      </c>
      <c r="G28" s="382">
        <v>0</v>
      </c>
      <c r="H28" s="381">
        <v>0</v>
      </c>
      <c r="I28" s="382">
        <v>0</v>
      </c>
      <c r="J28" s="381">
        <v>0</v>
      </c>
      <c r="K28" s="382">
        <v>0</v>
      </c>
      <c r="L28" s="381">
        <v>0</v>
      </c>
      <c r="M28" s="382">
        <v>0</v>
      </c>
      <c r="N28" s="381">
        <v>0</v>
      </c>
      <c r="O28" s="382">
        <v>0</v>
      </c>
      <c r="P28" s="381">
        <v>0</v>
      </c>
      <c r="Q28" s="382">
        <v>0</v>
      </c>
      <c r="R28" s="381">
        <v>0</v>
      </c>
      <c r="S28" s="382">
        <v>0</v>
      </c>
      <c r="T28" s="381">
        <v>0</v>
      </c>
      <c r="U28" s="382">
        <v>0</v>
      </c>
      <c r="V28" s="381">
        <v>0</v>
      </c>
      <c r="W28" s="382">
        <v>0</v>
      </c>
      <c r="X28" s="381">
        <v>0</v>
      </c>
      <c r="Y28" s="382">
        <v>0</v>
      </c>
      <c r="Z28" s="381">
        <v>0</v>
      </c>
      <c r="AA28" s="382">
        <v>0</v>
      </c>
      <c r="AB28" s="381">
        <v>0</v>
      </c>
      <c r="AC28" s="382">
        <v>0</v>
      </c>
      <c r="AD28" s="381">
        <v>0</v>
      </c>
      <c r="AE28" s="382">
        <v>0</v>
      </c>
      <c r="AF28" s="381">
        <v>0</v>
      </c>
      <c r="AG28" s="382">
        <v>0</v>
      </c>
      <c r="AH28" s="381">
        <v>0</v>
      </c>
      <c r="AI28" s="382">
        <v>0</v>
      </c>
      <c r="AJ28" s="381">
        <v>0</v>
      </c>
      <c r="AK28" s="382">
        <v>0</v>
      </c>
      <c r="AL28" s="381">
        <v>0</v>
      </c>
      <c r="AM28" s="382">
        <v>0</v>
      </c>
      <c r="AN28" s="381">
        <v>0</v>
      </c>
      <c r="AO28" s="382">
        <v>0</v>
      </c>
      <c r="AP28" s="381">
        <v>0</v>
      </c>
      <c r="AQ28" s="382">
        <v>0</v>
      </c>
      <c r="AR28" s="381">
        <v>0</v>
      </c>
      <c r="AS28" s="382">
        <v>0</v>
      </c>
    </row>
    <row r="29" spans="1:45" ht="19.5">
      <c r="A29" s="368" t="s">
        <v>439</v>
      </c>
      <c r="B29" s="381">
        <v>0</v>
      </c>
      <c r="C29" s="382">
        <v>0</v>
      </c>
      <c r="D29" s="381">
        <v>0</v>
      </c>
      <c r="E29" s="382">
        <v>0</v>
      </c>
      <c r="F29" s="381">
        <v>0</v>
      </c>
      <c r="G29" s="382">
        <v>0</v>
      </c>
      <c r="H29" s="381">
        <v>0</v>
      </c>
      <c r="I29" s="382">
        <v>0</v>
      </c>
      <c r="J29" s="381">
        <v>0</v>
      </c>
      <c r="K29" s="382">
        <v>0</v>
      </c>
      <c r="L29" s="381">
        <v>0</v>
      </c>
      <c r="M29" s="382">
        <v>0</v>
      </c>
      <c r="N29" s="381">
        <v>0</v>
      </c>
      <c r="O29" s="382">
        <v>0</v>
      </c>
      <c r="P29" s="381">
        <v>0</v>
      </c>
      <c r="Q29" s="382">
        <v>0</v>
      </c>
      <c r="R29" s="381">
        <v>0</v>
      </c>
      <c r="S29" s="382">
        <v>0</v>
      </c>
      <c r="T29" s="381">
        <v>0</v>
      </c>
      <c r="U29" s="382">
        <v>0</v>
      </c>
      <c r="V29" s="381">
        <v>0</v>
      </c>
      <c r="W29" s="382">
        <v>0</v>
      </c>
      <c r="X29" s="381">
        <v>0</v>
      </c>
      <c r="Y29" s="382">
        <v>0</v>
      </c>
      <c r="Z29" s="381">
        <v>0</v>
      </c>
      <c r="AA29" s="382">
        <v>0</v>
      </c>
      <c r="AB29" s="381">
        <v>0</v>
      </c>
      <c r="AC29" s="382">
        <v>0</v>
      </c>
      <c r="AD29" s="381">
        <v>0</v>
      </c>
      <c r="AE29" s="382">
        <v>0</v>
      </c>
      <c r="AF29" s="381">
        <v>0</v>
      </c>
      <c r="AG29" s="382">
        <v>0</v>
      </c>
      <c r="AH29" s="381">
        <v>0</v>
      </c>
      <c r="AI29" s="382">
        <v>0</v>
      </c>
      <c r="AJ29" s="381">
        <v>0</v>
      </c>
      <c r="AK29" s="382">
        <v>0</v>
      </c>
      <c r="AL29" s="381">
        <v>0</v>
      </c>
      <c r="AM29" s="382">
        <v>0</v>
      </c>
      <c r="AN29" s="381">
        <v>0</v>
      </c>
      <c r="AO29" s="382">
        <v>0</v>
      </c>
      <c r="AP29" s="381">
        <v>0</v>
      </c>
      <c r="AQ29" s="382">
        <v>0</v>
      </c>
      <c r="AR29" s="381">
        <v>0</v>
      </c>
      <c r="AS29" s="382">
        <v>0</v>
      </c>
    </row>
    <row r="30" spans="1:45" ht="18">
      <c r="A30" s="361" t="s">
        <v>440</v>
      </c>
      <c r="B30" s="379">
        <v>161.47492000000003</v>
      </c>
      <c r="C30" s="380">
        <v>1.0008507623080689</v>
      </c>
      <c r="D30" s="379">
        <v>3895.9443799999999</v>
      </c>
      <c r="E30" s="380">
        <v>1.0015233320517372</v>
      </c>
      <c r="F30" s="379">
        <v>3779.8695200000002</v>
      </c>
      <c r="G30" s="380">
        <v>1.001358840518894</v>
      </c>
      <c r="H30" s="379">
        <v>3735.4103</v>
      </c>
      <c r="I30" s="380">
        <v>1.001373387561473</v>
      </c>
      <c r="J30" s="379">
        <v>14256.40647</v>
      </c>
      <c r="K30" s="380">
        <v>1.0013332917686977</v>
      </c>
      <c r="L30" s="379">
        <v>1087.0314099999998</v>
      </c>
      <c r="M30" s="380">
        <v>1.000822003747956</v>
      </c>
      <c r="N30" s="379">
        <v>25895.21687</v>
      </c>
      <c r="O30" s="380">
        <v>1.0012973557535154</v>
      </c>
      <c r="P30" s="379">
        <v>14194.905470000002</v>
      </c>
      <c r="Q30" s="380">
        <v>1.0014099247220438</v>
      </c>
      <c r="R30" s="379">
        <v>4452.88501</v>
      </c>
      <c r="S30" s="380">
        <v>1.0015190397577025</v>
      </c>
      <c r="T30" s="379">
        <v>11730.083050000001</v>
      </c>
      <c r="U30" s="380">
        <v>1.001963112867017</v>
      </c>
      <c r="V30" s="379">
        <v>7526.8225300000004</v>
      </c>
      <c r="W30" s="380">
        <v>1.0015121140383414</v>
      </c>
      <c r="X30" s="379">
        <v>9054.9192199999998</v>
      </c>
      <c r="Y30" s="380">
        <v>1.0015265446913693</v>
      </c>
      <c r="Z30" s="379">
        <v>8848.8353499999994</v>
      </c>
      <c r="AA30" s="380">
        <v>1.0011868918643128</v>
      </c>
      <c r="AB30" s="379">
        <v>35705.610970000002</v>
      </c>
      <c r="AC30" s="380">
        <v>1.0013818375754369</v>
      </c>
      <c r="AD30" s="379">
        <v>28438.75302</v>
      </c>
      <c r="AE30" s="380">
        <v>1.0015448545339432</v>
      </c>
      <c r="AF30" s="379">
        <v>5436.3085700000001</v>
      </c>
      <c r="AG30" s="380">
        <v>1.0013050707135711</v>
      </c>
      <c r="AH30" s="379">
        <v>511.60341999999997</v>
      </c>
      <c r="AI30" s="380">
        <v>1.00104868736803</v>
      </c>
      <c r="AJ30" s="379">
        <v>347.80129999999997</v>
      </c>
      <c r="AK30" s="380">
        <v>1.0008568257791899</v>
      </c>
      <c r="AL30" s="379">
        <v>8024.6712099999995</v>
      </c>
      <c r="AM30" s="380">
        <v>1.0019032797156278</v>
      </c>
      <c r="AN30" s="379">
        <v>6470.7633399999995</v>
      </c>
      <c r="AO30" s="380">
        <v>1.0011702562669058</v>
      </c>
      <c r="AP30" s="379">
        <v>7793.4785199999997</v>
      </c>
      <c r="AQ30" s="380">
        <v>1.0009987268034313</v>
      </c>
      <c r="AR30" s="379">
        <v>201348.79485000001</v>
      </c>
      <c r="AS30" s="380">
        <v>1.0014262292281999</v>
      </c>
    </row>
    <row r="31" spans="1:45" ht="19.5">
      <c r="A31" s="368" t="s">
        <v>441</v>
      </c>
      <c r="B31" s="381">
        <v>0.13725999999999999</v>
      </c>
      <c r="C31" s="382">
        <v>8.5076230806868029E-4</v>
      </c>
      <c r="D31" s="381">
        <v>5.9257900000000001</v>
      </c>
      <c r="E31" s="382">
        <v>1.5233320517370587E-3</v>
      </c>
      <c r="F31" s="381">
        <v>5.12927</v>
      </c>
      <c r="G31" s="382">
        <v>1.3588405188939823E-3</v>
      </c>
      <c r="H31" s="381">
        <v>5.1231299999999997</v>
      </c>
      <c r="I31" s="382">
        <v>1.3733875614729146E-3</v>
      </c>
      <c r="J31" s="381">
        <v>18.98264</v>
      </c>
      <c r="K31" s="382">
        <v>1.3332917686977364E-3</v>
      </c>
      <c r="L31" s="381">
        <v>0.89280999999999999</v>
      </c>
      <c r="M31" s="382">
        <v>8.2200374795629214E-4</v>
      </c>
      <c r="N31" s="381">
        <v>33.551780000000001</v>
      </c>
      <c r="O31" s="382">
        <v>1.2973557535154053E-3</v>
      </c>
      <c r="P31" s="381">
        <v>19.985569999999999</v>
      </c>
      <c r="Q31" s="382">
        <v>1.4099247220437554E-3</v>
      </c>
      <c r="R31" s="381">
        <v>6.7538500000000008</v>
      </c>
      <c r="S31" s="382">
        <v>1.5190397577025147E-3</v>
      </c>
      <c r="T31" s="381">
        <v>22.98236</v>
      </c>
      <c r="U31" s="382">
        <v>1.9631128670167782E-3</v>
      </c>
      <c r="V31" s="381">
        <v>11.364229999999999</v>
      </c>
      <c r="W31" s="382">
        <v>1.5121140383414805E-3</v>
      </c>
      <c r="X31" s="381">
        <v>13.80167</v>
      </c>
      <c r="Y31" s="382">
        <v>1.5265446913694865E-3</v>
      </c>
      <c r="Z31" s="381">
        <v>10.490159999999999</v>
      </c>
      <c r="AA31" s="382">
        <v>1.1868918643128941E-3</v>
      </c>
      <c r="AB31" s="381">
        <v>49.271269999999994</v>
      </c>
      <c r="AC31" s="382">
        <v>1.38183757543683E-3</v>
      </c>
      <c r="AD31" s="381">
        <v>43.865970000000004</v>
      </c>
      <c r="AE31" s="382">
        <v>1.5448545339432861E-3</v>
      </c>
      <c r="AF31" s="381">
        <v>7.0855200000000007</v>
      </c>
      <c r="AG31" s="382">
        <v>1.30507071357107E-3</v>
      </c>
      <c r="AH31" s="381">
        <v>0.53595000000000004</v>
      </c>
      <c r="AI31" s="382">
        <v>1.0486873680299004E-3</v>
      </c>
      <c r="AJ31" s="381">
        <v>0.29775000000000001</v>
      </c>
      <c r="AK31" s="382">
        <v>8.5682577918988175E-4</v>
      </c>
      <c r="AL31" s="381">
        <v>15.24418</v>
      </c>
      <c r="AM31" s="382">
        <v>1.9032797156277982E-3</v>
      </c>
      <c r="AN31" s="381">
        <v>7.5636000000000001</v>
      </c>
      <c r="AO31" s="382">
        <v>1.1702562669059645E-3</v>
      </c>
      <c r="AP31" s="381">
        <v>7.7757899999999998</v>
      </c>
      <c r="AQ31" s="382">
        <v>9.9872680343139663E-4</v>
      </c>
      <c r="AR31" s="381">
        <v>286.76054999999997</v>
      </c>
      <c r="AS31" s="382">
        <v>1.4262292281999455E-3</v>
      </c>
    </row>
    <row r="32" spans="1:45" ht="22.5" customHeight="1">
      <c r="A32" s="910" t="s">
        <v>442</v>
      </c>
      <c r="B32" s="911">
        <v>161.33766</v>
      </c>
      <c r="C32" s="912">
        <v>1</v>
      </c>
      <c r="D32" s="911">
        <v>3890.0185899999997</v>
      </c>
      <c r="E32" s="912">
        <v>1</v>
      </c>
      <c r="F32" s="911">
        <v>3774.7402499999998</v>
      </c>
      <c r="G32" s="912">
        <v>1</v>
      </c>
      <c r="H32" s="911">
        <v>3730.2871700000001</v>
      </c>
      <c r="I32" s="912">
        <v>1</v>
      </c>
      <c r="J32" s="911">
        <v>14237.42383</v>
      </c>
      <c r="K32" s="912">
        <v>1</v>
      </c>
      <c r="L32" s="911">
        <v>1086.1386</v>
      </c>
      <c r="M32" s="912">
        <v>1</v>
      </c>
      <c r="N32" s="911">
        <v>25861.665089999999</v>
      </c>
      <c r="O32" s="912">
        <v>1</v>
      </c>
      <c r="P32" s="911">
        <v>14174.919900000001</v>
      </c>
      <c r="Q32" s="912">
        <v>1</v>
      </c>
      <c r="R32" s="911">
        <v>4446.1311599999999</v>
      </c>
      <c r="S32" s="912">
        <v>1</v>
      </c>
      <c r="T32" s="911">
        <v>11707.100689999999</v>
      </c>
      <c r="U32" s="912">
        <v>1</v>
      </c>
      <c r="V32" s="911">
        <v>7515.4583000000002</v>
      </c>
      <c r="W32" s="912">
        <v>1</v>
      </c>
      <c r="X32" s="911">
        <v>9041.1175500000008</v>
      </c>
      <c r="Y32" s="912">
        <v>1</v>
      </c>
      <c r="Z32" s="911">
        <v>8838.34519</v>
      </c>
      <c r="AA32" s="912">
        <v>1</v>
      </c>
      <c r="AB32" s="911">
        <v>35656.339700000004</v>
      </c>
      <c r="AC32" s="912">
        <v>1</v>
      </c>
      <c r="AD32" s="911">
        <v>28394.887050000001</v>
      </c>
      <c r="AE32" s="912">
        <v>1</v>
      </c>
      <c r="AF32" s="911">
        <v>5429.2230499999996</v>
      </c>
      <c r="AG32" s="912">
        <v>1</v>
      </c>
      <c r="AH32" s="911">
        <v>511.06746999999996</v>
      </c>
      <c r="AI32" s="912">
        <v>1</v>
      </c>
      <c r="AJ32" s="911">
        <v>347.50354999999996</v>
      </c>
      <c r="AK32" s="912">
        <v>1</v>
      </c>
      <c r="AL32" s="911">
        <v>8009.4270299999998</v>
      </c>
      <c r="AM32" s="912">
        <v>1</v>
      </c>
      <c r="AN32" s="911">
        <v>6463.19974</v>
      </c>
      <c r="AO32" s="912">
        <v>1</v>
      </c>
      <c r="AP32" s="911">
        <v>7785.7027300000009</v>
      </c>
      <c r="AQ32" s="912">
        <v>1</v>
      </c>
      <c r="AR32" s="911">
        <v>201062.0343</v>
      </c>
      <c r="AS32" s="912">
        <v>1</v>
      </c>
    </row>
    <row r="33" spans="1:45" ht="19.5">
      <c r="A33" s="370" t="s">
        <v>443</v>
      </c>
      <c r="B33" s="381">
        <v>0</v>
      </c>
      <c r="C33" s="382">
        <v>0</v>
      </c>
      <c r="D33" s="381">
        <v>3.134E-2</v>
      </c>
      <c r="E33" s="382">
        <v>8.0565167684712787E-6</v>
      </c>
      <c r="F33" s="381">
        <v>3.056E-2</v>
      </c>
      <c r="G33" s="382">
        <v>8.0959213021346302E-6</v>
      </c>
      <c r="H33" s="381">
        <v>0</v>
      </c>
      <c r="I33" s="382">
        <v>0</v>
      </c>
      <c r="J33" s="381">
        <v>0.1144</v>
      </c>
      <c r="K33" s="382">
        <v>8.0351615127833148E-6</v>
      </c>
      <c r="L33" s="381">
        <v>6.2049999999999994E-2</v>
      </c>
      <c r="M33" s="382">
        <v>5.7128988878583259E-5</v>
      </c>
      <c r="N33" s="381">
        <v>0.20763999999999999</v>
      </c>
      <c r="O33" s="382">
        <v>8.0288720497076088E-6</v>
      </c>
      <c r="P33" s="381">
        <v>6.7049999999999998E-2</v>
      </c>
      <c r="Q33" s="382">
        <v>4.730185459460691E-6</v>
      </c>
      <c r="R33" s="381">
        <v>6.3909999999999995E-2</v>
      </c>
      <c r="S33" s="382">
        <v>1.4374294797007292E-5</v>
      </c>
      <c r="T33" s="381">
        <v>0</v>
      </c>
      <c r="U33" s="382">
        <v>0</v>
      </c>
      <c r="V33" s="381">
        <v>1.8404800000000001</v>
      </c>
      <c r="W33" s="382">
        <v>2.4489258359666505E-4</v>
      </c>
      <c r="X33" s="381">
        <v>0</v>
      </c>
      <c r="Y33" s="382">
        <v>0</v>
      </c>
      <c r="Z33" s="381">
        <v>0</v>
      </c>
      <c r="AA33" s="382">
        <v>0</v>
      </c>
      <c r="AB33" s="381">
        <v>0</v>
      </c>
      <c r="AC33" s="382">
        <v>0</v>
      </c>
      <c r="AD33" s="381">
        <v>0</v>
      </c>
      <c r="AE33" s="382">
        <v>0</v>
      </c>
      <c r="AF33" s="381">
        <v>1.3844799999999999</v>
      </c>
      <c r="AG33" s="382">
        <v>2.5500517979271456E-4</v>
      </c>
      <c r="AH33" s="381">
        <v>0</v>
      </c>
      <c r="AI33" s="382">
        <v>0</v>
      </c>
      <c r="AJ33" s="381">
        <v>0</v>
      </c>
      <c r="AK33" s="382">
        <v>0</v>
      </c>
      <c r="AL33" s="381">
        <v>0</v>
      </c>
      <c r="AM33" s="382">
        <v>0</v>
      </c>
      <c r="AN33" s="381">
        <v>1.97254</v>
      </c>
      <c r="AO33" s="382">
        <v>3.0519558103584153E-4</v>
      </c>
      <c r="AP33" s="381">
        <v>1.8907499999999999</v>
      </c>
      <c r="AQ33" s="382">
        <v>2.4284898429457501E-4</v>
      </c>
      <c r="AR33" s="381">
        <v>7.6651999999999996</v>
      </c>
      <c r="AS33" s="382">
        <v>3.8123557372163717E-5</v>
      </c>
    </row>
    <row r="34" spans="1:45" ht="28.5">
      <c r="A34" s="370" t="s">
        <v>444</v>
      </c>
      <c r="B34" s="381">
        <v>0</v>
      </c>
      <c r="C34" s="382">
        <v>0</v>
      </c>
      <c r="D34" s="381">
        <v>0</v>
      </c>
      <c r="E34" s="382">
        <v>0</v>
      </c>
      <c r="F34" s="381">
        <v>0</v>
      </c>
      <c r="G34" s="382">
        <v>0</v>
      </c>
      <c r="H34" s="381">
        <v>0</v>
      </c>
      <c r="I34" s="382">
        <v>0</v>
      </c>
      <c r="J34" s="381">
        <v>0</v>
      </c>
      <c r="K34" s="382">
        <v>0</v>
      </c>
      <c r="L34" s="381">
        <v>0</v>
      </c>
      <c r="M34" s="382">
        <v>0</v>
      </c>
      <c r="N34" s="381">
        <v>0</v>
      </c>
      <c r="O34" s="382">
        <v>0</v>
      </c>
      <c r="P34" s="381">
        <v>0</v>
      </c>
      <c r="Q34" s="382">
        <v>0</v>
      </c>
      <c r="R34" s="381">
        <v>0</v>
      </c>
      <c r="S34" s="382">
        <v>0</v>
      </c>
      <c r="T34" s="381">
        <v>0</v>
      </c>
      <c r="U34" s="382">
        <v>0</v>
      </c>
      <c r="V34" s="381">
        <v>0</v>
      </c>
      <c r="W34" s="382">
        <v>0</v>
      </c>
      <c r="X34" s="381">
        <v>0</v>
      </c>
      <c r="Y34" s="382">
        <v>0</v>
      </c>
      <c r="Z34" s="381">
        <v>0</v>
      </c>
      <c r="AA34" s="382">
        <v>0</v>
      </c>
      <c r="AB34" s="381">
        <v>0</v>
      </c>
      <c r="AC34" s="382">
        <v>0</v>
      </c>
      <c r="AD34" s="381">
        <v>0</v>
      </c>
      <c r="AE34" s="382">
        <v>0</v>
      </c>
      <c r="AF34" s="381">
        <v>0</v>
      </c>
      <c r="AG34" s="382">
        <v>0</v>
      </c>
      <c r="AH34" s="381">
        <v>0</v>
      </c>
      <c r="AI34" s="382">
        <v>0</v>
      </c>
      <c r="AJ34" s="381">
        <v>0</v>
      </c>
      <c r="AK34" s="382">
        <v>0</v>
      </c>
      <c r="AL34" s="381">
        <v>0</v>
      </c>
      <c r="AM34" s="382">
        <v>0</v>
      </c>
      <c r="AN34" s="381">
        <v>0</v>
      </c>
      <c r="AO34" s="382">
        <v>0</v>
      </c>
      <c r="AP34" s="381">
        <v>0</v>
      </c>
      <c r="AQ34" s="382">
        <v>0</v>
      </c>
      <c r="AR34" s="381">
        <v>0</v>
      </c>
      <c r="AS34" s="382">
        <v>0</v>
      </c>
    </row>
    <row r="35" spans="1:45" ht="12.75" customHeight="1">
      <c r="A35" s="33" t="s">
        <v>530</v>
      </c>
      <c r="B35" s="33"/>
      <c r="C35" s="33"/>
    </row>
    <row r="37" spans="1:45">
      <c r="A37" s="613" t="s">
        <v>81</v>
      </c>
      <c r="B37" s="613"/>
      <c r="C37" s="613"/>
      <c r="AS37" s="24" t="s">
        <v>987</v>
      </c>
    </row>
    <row r="39" spans="1:45" ht="12.75" customHeight="1"/>
    <row r="51" spans="1:3">
      <c r="A51" s="33"/>
      <c r="B51" s="33"/>
      <c r="C51" s="33"/>
    </row>
    <row r="52" spans="1:3">
      <c r="A52" s="536"/>
      <c r="B52" s="536"/>
      <c r="C52" s="536"/>
    </row>
  </sheetData>
  <mergeCells count="23">
    <mergeCell ref="A5:A7"/>
    <mergeCell ref="D5:E5"/>
    <mergeCell ref="F5:G5"/>
    <mergeCell ref="H5:I5"/>
    <mergeCell ref="J5:K5"/>
    <mergeCell ref="B5:C5"/>
    <mergeCell ref="L5:M5"/>
    <mergeCell ref="N5:O5"/>
    <mergeCell ref="P5:Q5"/>
    <mergeCell ref="R5:S5"/>
    <mergeCell ref="T5:U5"/>
    <mergeCell ref="V5:W5"/>
    <mergeCell ref="X5:Y5"/>
    <mergeCell ref="Z5:AA5"/>
    <mergeCell ref="AB5:AC5"/>
    <mergeCell ref="AN5:AO5"/>
    <mergeCell ref="AP5:AQ5"/>
    <mergeCell ref="AR5:AS5"/>
    <mergeCell ref="AD5:AE5"/>
    <mergeCell ref="AF5:AG5"/>
    <mergeCell ref="AH5:AI5"/>
    <mergeCell ref="AJ5:AK5"/>
    <mergeCell ref="AL5:AM5"/>
  </mergeCells>
  <hyperlinks>
    <hyperlink ref="A37"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6384" width="9.140625" style="57"/>
  </cols>
  <sheetData>
    <row r="1" spans="1:9" ht="15">
      <c r="A1" s="594" t="s">
        <v>1368</v>
      </c>
      <c r="B1" s="593"/>
      <c r="C1" s="593"/>
      <c r="D1" s="593"/>
      <c r="E1" s="593"/>
      <c r="F1" s="593"/>
      <c r="G1" s="549"/>
      <c r="H1" s="549"/>
      <c r="I1" s="549"/>
    </row>
    <row r="2" spans="1:9">
      <c r="A2" s="595" t="s">
        <v>1369</v>
      </c>
      <c r="B2" s="593"/>
      <c r="C2" s="593"/>
      <c r="D2" s="593"/>
      <c r="E2" s="593"/>
      <c r="F2" s="593"/>
      <c r="G2" s="549"/>
      <c r="H2" s="549"/>
      <c r="I2" s="549"/>
    </row>
    <row r="4" spans="1:9">
      <c r="A4" s="58" t="s">
        <v>83</v>
      </c>
      <c r="I4" s="59"/>
    </row>
    <row r="5" spans="1:9">
      <c r="A5" s="548" t="s">
        <v>84</v>
      </c>
      <c r="I5" s="60"/>
    </row>
    <row r="7" spans="1:9" ht="26.25" customHeight="1">
      <c r="A7" s="1190" t="s">
        <v>654</v>
      </c>
      <c r="B7" s="1190"/>
      <c r="C7" s="1190"/>
      <c r="D7" s="58"/>
      <c r="E7" s="1190" t="s">
        <v>656</v>
      </c>
      <c r="F7" s="1190"/>
      <c r="G7" s="1190"/>
      <c r="I7" s="58"/>
    </row>
    <row r="8" spans="1:9" ht="27.75" customHeight="1">
      <c r="A8" s="1191" t="s">
        <v>655</v>
      </c>
      <c r="B8" s="1191"/>
      <c r="C8" s="1191"/>
      <c r="E8" s="1191" t="s">
        <v>657</v>
      </c>
      <c r="F8" s="1191"/>
      <c r="G8" s="1191"/>
      <c r="H8" s="550"/>
    </row>
    <row r="9" spans="1:9">
      <c r="B9" s="549"/>
    </row>
    <row r="10" spans="1:9" ht="26.25" customHeight="1">
      <c r="A10" s="138" t="s">
        <v>526</v>
      </c>
      <c r="B10" s="138" t="s">
        <v>527</v>
      </c>
      <c r="C10" s="138" t="s">
        <v>528</v>
      </c>
      <c r="E10" s="138" t="s">
        <v>529</v>
      </c>
      <c r="F10" s="138" t="s">
        <v>527</v>
      </c>
      <c r="G10" s="138" t="s">
        <v>528</v>
      </c>
    </row>
    <row r="11" spans="1:9">
      <c r="A11" s="80" t="s">
        <v>228</v>
      </c>
      <c r="B11" s="81">
        <v>347</v>
      </c>
      <c r="C11" s="81">
        <v>343</v>
      </c>
      <c r="E11" s="82" t="s">
        <v>1394</v>
      </c>
      <c r="F11" s="81">
        <v>8642</v>
      </c>
      <c r="G11" s="81">
        <v>8630</v>
      </c>
    </row>
    <row r="12" spans="1:9">
      <c r="A12" s="80" t="s">
        <v>864</v>
      </c>
      <c r="B12" s="179">
        <v>1521</v>
      </c>
      <c r="C12" s="81">
        <v>1513</v>
      </c>
      <c r="E12" s="82" t="s">
        <v>1431</v>
      </c>
      <c r="F12" s="81">
        <v>9205</v>
      </c>
      <c r="G12" s="81">
        <v>9192</v>
      </c>
    </row>
    <row r="13" spans="1:9">
      <c r="A13" s="80" t="s">
        <v>1104</v>
      </c>
      <c r="B13" s="81">
        <v>4427</v>
      </c>
      <c r="C13" s="81">
        <v>4419</v>
      </c>
      <c r="E13" s="82" t="s">
        <v>1450</v>
      </c>
      <c r="F13" s="81">
        <v>10376</v>
      </c>
      <c r="G13" s="81">
        <v>10362</v>
      </c>
    </row>
    <row r="14" spans="1:9">
      <c r="A14" s="80" t="s">
        <v>1391</v>
      </c>
      <c r="B14" s="81">
        <v>7820</v>
      </c>
      <c r="C14" s="81">
        <v>7813</v>
      </c>
      <c r="E14" s="82" t="s">
        <v>1503</v>
      </c>
      <c r="F14" s="81">
        <v>11113</v>
      </c>
      <c r="G14" s="81">
        <v>11097</v>
      </c>
    </row>
    <row r="15" spans="1:9">
      <c r="A15" s="80" t="s">
        <v>1502</v>
      </c>
      <c r="B15" s="81">
        <v>11113</v>
      </c>
      <c r="C15" s="81">
        <v>11097</v>
      </c>
      <c r="E15" s="82" t="s">
        <v>1565</v>
      </c>
      <c r="F15" s="81">
        <v>11723</v>
      </c>
      <c r="G15" s="81">
        <v>11701</v>
      </c>
    </row>
    <row r="16" spans="1:9" ht="15">
      <c r="A16" s="33" t="s">
        <v>530</v>
      </c>
      <c r="E16" s="33" t="s">
        <v>525</v>
      </c>
      <c r="F16"/>
      <c r="G16"/>
    </row>
    <row r="17" spans="1:9">
      <c r="A17" s="33"/>
    </row>
    <row r="18" spans="1:9">
      <c r="A18" s="877"/>
    </row>
    <row r="19" spans="1:9">
      <c r="A19" s="878"/>
    </row>
    <row r="21" spans="1:9">
      <c r="A21" s="58" t="s">
        <v>85</v>
      </c>
    </row>
    <row r="22" spans="1:9">
      <c r="A22" s="548" t="s">
        <v>86</v>
      </c>
    </row>
    <row r="23" spans="1:9">
      <c r="E23" s="33"/>
    </row>
    <row r="24" spans="1:9" ht="29.25" customHeight="1">
      <c r="A24" s="1190" t="s">
        <v>658</v>
      </c>
      <c r="B24" s="1190"/>
      <c r="C24" s="1190"/>
      <c r="E24" s="1190" t="s">
        <v>660</v>
      </c>
      <c r="F24" s="1190"/>
      <c r="G24" s="1190"/>
    </row>
    <row r="25" spans="1:9" ht="27" customHeight="1">
      <c r="A25" s="1191" t="s">
        <v>659</v>
      </c>
      <c r="B25" s="1191"/>
      <c r="C25" s="1191"/>
      <c r="E25" s="1191" t="s">
        <v>661</v>
      </c>
      <c r="F25" s="1191"/>
      <c r="G25" s="1191"/>
      <c r="H25" s="1192"/>
      <c r="I25" s="1192"/>
    </row>
    <row r="26" spans="1:9">
      <c r="H26" s="74"/>
      <c r="I26" s="75"/>
    </row>
    <row r="27" spans="1:9" ht="25.5" customHeight="1">
      <c r="A27" s="138" t="s">
        <v>526</v>
      </c>
      <c r="B27" s="138" t="s">
        <v>527</v>
      </c>
      <c r="C27" s="138" t="s">
        <v>528</v>
      </c>
      <c r="E27" s="138" t="s">
        <v>529</v>
      </c>
      <c r="F27" s="138" t="s">
        <v>527</v>
      </c>
      <c r="G27" s="138" t="s">
        <v>528</v>
      </c>
    </row>
    <row r="28" spans="1:9">
      <c r="A28" s="80" t="s">
        <v>228</v>
      </c>
      <c r="B28" s="81">
        <v>10024</v>
      </c>
      <c r="C28" s="81">
        <v>10317</v>
      </c>
      <c r="E28" s="82" t="s">
        <v>1394</v>
      </c>
      <c r="F28" s="81">
        <v>5471</v>
      </c>
      <c r="G28" s="81">
        <v>5604</v>
      </c>
    </row>
    <row r="29" spans="1:9">
      <c r="A29" s="80" t="s">
        <v>864</v>
      </c>
      <c r="B29" s="81">
        <v>7714</v>
      </c>
      <c r="C29" s="81">
        <v>7908</v>
      </c>
      <c r="E29" s="82" t="s">
        <v>1431</v>
      </c>
      <c r="F29" s="81">
        <v>5394</v>
      </c>
      <c r="G29" s="81">
        <v>5534</v>
      </c>
    </row>
    <row r="30" spans="1:9">
      <c r="A30" s="80" t="s">
        <v>1104</v>
      </c>
      <c r="B30" s="81">
        <v>6273</v>
      </c>
      <c r="C30" s="81">
        <v>6390</v>
      </c>
      <c r="E30" s="82" t="s">
        <v>1450</v>
      </c>
      <c r="F30" s="81">
        <v>5308</v>
      </c>
      <c r="G30" s="81">
        <v>5447</v>
      </c>
    </row>
    <row r="31" spans="1:9">
      <c r="A31" s="80" t="s">
        <v>1391</v>
      </c>
      <c r="B31" s="81">
        <v>5674</v>
      </c>
      <c r="C31" s="81">
        <v>5806</v>
      </c>
      <c r="E31" s="82" t="s">
        <v>1503</v>
      </c>
      <c r="F31" s="81">
        <v>5232</v>
      </c>
      <c r="G31" s="81">
        <v>5366</v>
      </c>
    </row>
    <row r="32" spans="1:9">
      <c r="A32" s="80" t="s">
        <v>1502</v>
      </c>
      <c r="B32" s="81">
        <v>5232</v>
      </c>
      <c r="C32" s="81">
        <v>5366</v>
      </c>
      <c r="E32" s="82" t="s">
        <v>1565</v>
      </c>
      <c r="F32" s="81">
        <v>4990</v>
      </c>
      <c r="G32" s="81">
        <v>5129</v>
      </c>
    </row>
    <row r="33" spans="1:9" ht="15">
      <c r="A33" s="33" t="s">
        <v>525</v>
      </c>
      <c r="E33" s="33" t="s">
        <v>525</v>
      </c>
      <c r="F33" s="261"/>
      <c r="G33" s="261"/>
    </row>
    <row r="35" spans="1:9">
      <c r="A35" s="877"/>
    </row>
    <row r="36" spans="1:9">
      <c r="A36" s="878"/>
    </row>
    <row r="37" spans="1:9">
      <c r="A37" s="613" t="s">
        <v>81</v>
      </c>
    </row>
    <row r="40" spans="1:9">
      <c r="E40" s="33"/>
    </row>
    <row r="41" spans="1:9">
      <c r="E41" s="33"/>
    </row>
    <row r="42" spans="1:9">
      <c r="D42" s="215"/>
      <c r="E42" s="215"/>
      <c r="F42" s="215"/>
      <c r="G42" s="215"/>
      <c r="H42" s="215"/>
      <c r="I42" s="215"/>
    </row>
    <row r="44" spans="1:9">
      <c r="D44" s="216"/>
      <c r="E44" s="216"/>
      <c r="F44" s="216"/>
      <c r="G44" s="216"/>
      <c r="H44" s="216"/>
      <c r="I44" s="216"/>
    </row>
    <row r="46" spans="1:9">
      <c r="I46" s="61"/>
    </row>
    <row r="53" spans="8:8">
      <c r="H53" s="61" t="s">
        <v>988</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CCFF"/>
  </sheetPr>
  <dimension ref="A1:F62"/>
  <sheetViews>
    <sheetView showGridLines="0" zoomScaleNormal="100" workbookViewId="0"/>
  </sheetViews>
  <sheetFormatPr defaultColWidth="9.140625" defaultRowHeight="14.25"/>
  <cols>
    <col min="1" max="1" width="54" style="822" customWidth="1"/>
    <col min="2" max="2" width="14.28515625" style="822" bestFit="1" customWidth="1"/>
    <col min="3" max="3" width="12.5703125" style="822" customWidth="1"/>
    <col min="4" max="4" width="13.7109375" style="822" customWidth="1"/>
    <col min="5" max="16384" width="9.140625" style="822"/>
  </cols>
  <sheetData>
    <row r="1" spans="1:4">
      <c r="A1" s="148" t="s">
        <v>941</v>
      </c>
      <c r="B1" s="284"/>
      <c r="C1" s="284"/>
      <c r="D1" s="284"/>
    </row>
    <row r="2" spans="1:4">
      <c r="A2" s="524" t="s">
        <v>942</v>
      </c>
      <c r="B2" s="284"/>
      <c r="C2" s="284"/>
      <c r="D2" s="284"/>
    </row>
    <row r="3" spans="1:4">
      <c r="A3" s="284"/>
      <c r="B3" s="284"/>
      <c r="C3" s="284"/>
      <c r="D3" s="284"/>
    </row>
    <row r="4" spans="1:4">
      <c r="A4" s="284"/>
      <c r="B4" s="284"/>
      <c r="C4" s="284"/>
      <c r="D4" s="13" t="s">
        <v>1486</v>
      </c>
    </row>
    <row r="5" spans="1:4" ht="35.25" customHeight="1">
      <c r="A5" s="1193" t="s">
        <v>307</v>
      </c>
      <c r="B5" s="823" t="s">
        <v>943</v>
      </c>
      <c r="C5" s="1195" t="s">
        <v>345</v>
      </c>
      <c r="D5" s="1195"/>
    </row>
    <row r="6" spans="1:4" ht="22.5">
      <c r="A6" s="1194"/>
      <c r="B6" s="824" t="s">
        <v>1565</v>
      </c>
      <c r="C6" s="825" t="s">
        <v>346</v>
      </c>
      <c r="D6" s="825" t="s">
        <v>347</v>
      </c>
    </row>
    <row r="7" spans="1:4">
      <c r="A7" s="455" t="s">
        <v>944</v>
      </c>
      <c r="B7" s="456">
        <v>1207.7927400000001</v>
      </c>
      <c r="C7" s="457">
        <v>0.60626383896368874</v>
      </c>
      <c r="D7" s="456">
        <v>455.86599502687648</v>
      </c>
    </row>
    <row r="8" spans="1:4">
      <c r="A8" s="455" t="s">
        <v>975</v>
      </c>
      <c r="B8" s="456">
        <v>1148.00424</v>
      </c>
      <c r="C8" s="457">
        <v>-0.2747658961584204</v>
      </c>
      <c r="D8" s="456">
        <v>-434.93874891764528</v>
      </c>
    </row>
    <row r="9" spans="1:4">
      <c r="A9" s="455" t="s">
        <v>976</v>
      </c>
      <c r="B9" s="456">
        <v>339710.50212000002</v>
      </c>
      <c r="C9" s="457">
        <v>0.27582701368135831</v>
      </c>
      <c r="D9" s="456">
        <v>73443.603491026675</v>
      </c>
    </row>
    <row r="10" spans="1:4">
      <c r="A10" s="455" t="s">
        <v>1630</v>
      </c>
      <c r="B10" s="456">
        <v>1.10991</v>
      </c>
      <c r="C10" s="515" t="s">
        <v>139</v>
      </c>
      <c r="D10" s="510" t="s">
        <v>139</v>
      </c>
    </row>
    <row r="11" spans="1:4">
      <c r="A11" s="455" t="s">
        <v>945</v>
      </c>
      <c r="B11" s="456">
        <v>293.35149000000001</v>
      </c>
      <c r="C11" s="457">
        <v>9.9169795042212421</v>
      </c>
      <c r="D11" s="456">
        <v>266.48036782865483</v>
      </c>
    </row>
    <row r="12" spans="1:4">
      <c r="A12" s="455" t="s">
        <v>946</v>
      </c>
      <c r="B12" s="456">
        <v>101.13987</v>
      </c>
      <c r="C12" s="457">
        <v>-0.53321534290076111</v>
      </c>
      <c r="D12" s="456">
        <v>-115.53363985466852</v>
      </c>
    </row>
    <row r="13" spans="1:4">
      <c r="A13" s="455" t="s">
        <v>977</v>
      </c>
      <c r="B13" s="456">
        <v>18371.782060000001</v>
      </c>
      <c r="C13" s="457">
        <v>-8.2054441164204753E-2</v>
      </c>
      <c r="D13" s="456">
        <v>-1642.2393415528536</v>
      </c>
    </row>
    <row r="14" spans="1:4" ht="22.5">
      <c r="A14" s="458" t="s">
        <v>978</v>
      </c>
      <c r="B14" s="456">
        <v>56.561899999999994</v>
      </c>
      <c r="C14" s="457">
        <v>-0.40402532726011064</v>
      </c>
      <c r="D14" s="456">
        <v>-38.344649870595255</v>
      </c>
    </row>
    <row r="15" spans="1:4">
      <c r="A15" s="826" t="s">
        <v>947</v>
      </c>
      <c r="B15" s="827">
        <v>360890.24432999996</v>
      </c>
      <c r="C15" s="828">
        <v>0.24895292468488744</v>
      </c>
      <c r="D15" s="827">
        <v>71936.003383686417</v>
      </c>
    </row>
    <row r="16" spans="1:4">
      <c r="A16" s="455" t="s">
        <v>979</v>
      </c>
      <c r="B16" s="456">
        <v>6.4859399999999994</v>
      </c>
      <c r="C16" s="457">
        <v>-0.99996753531902838</v>
      </c>
      <c r="D16" s="456">
        <v>-199778.01234787575</v>
      </c>
    </row>
    <row r="17" spans="1:4">
      <c r="A17" s="458" t="s">
        <v>980</v>
      </c>
      <c r="B17" s="456">
        <v>21536.687460000001</v>
      </c>
      <c r="C17" s="457">
        <v>0.47674454828633311</v>
      </c>
      <c r="D17" s="456">
        <v>6952.792442414232</v>
      </c>
    </row>
    <row r="18" spans="1:4" ht="22.5">
      <c r="A18" s="458" t="s">
        <v>982</v>
      </c>
      <c r="B18" s="456">
        <v>0</v>
      </c>
      <c r="C18" s="457">
        <v>0</v>
      </c>
      <c r="D18" s="456">
        <v>0</v>
      </c>
    </row>
    <row r="19" spans="1:4">
      <c r="A19" s="455" t="s">
        <v>983</v>
      </c>
      <c r="B19" s="456">
        <v>0</v>
      </c>
      <c r="C19" s="457">
        <v>0</v>
      </c>
      <c r="D19" s="456">
        <v>0</v>
      </c>
    </row>
    <row r="20" spans="1:4">
      <c r="A20" s="455" t="s">
        <v>1631</v>
      </c>
      <c r="B20" s="456">
        <v>0</v>
      </c>
      <c r="C20" s="515" t="s">
        <v>139</v>
      </c>
      <c r="D20" s="510" t="s">
        <v>139</v>
      </c>
    </row>
    <row r="21" spans="1:4">
      <c r="A21" s="455" t="s">
        <v>1632</v>
      </c>
      <c r="B21" s="456">
        <v>327895.41728999995</v>
      </c>
      <c r="C21" s="515" t="s">
        <v>139</v>
      </c>
      <c r="D21" s="510" t="s">
        <v>139</v>
      </c>
    </row>
    <row r="22" spans="1:4">
      <c r="A22" s="455" t="s">
        <v>1633</v>
      </c>
      <c r="B22" s="456">
        <v>0</v>
      </c>
      <c r="C22" s="515" t="s">
        <v>139</v>
      </c>
      <c r="D22" s="510" t="s">
        <v>139</v>
      </c>
    </row>
    <row r="23" spans="1:4">
      <c r="A23" s="455" t="s">
        <v>1634</v>
      </c>
      <c r="B23" s="456">
        <v>0</v>
      </c>
      <c r="C23" s="515" t="s">
        <v>139</v>
      </c>
      <c r="D23" s="510" t="s">
        <v>139</v>
      </c>
    </row>
    <row r="24" spans="1:4">
      <c r="A24" s="455" t="s">
        <v>1635</v>
      </c>
      <c r="B24" s="456">
        <v>0</v>
      </c>
      <c r="C24" s="515" t="s">
        <v>139</v>
      </c>
      <c r="D24" s="510" t="s">
        <v>139</v>
      </c>
    </row>
    <row r="25" spans="1:4">
      <c r="A25" s="455" t="s">
        <v>1636</v>
      </c>
      <c r="B25" s="456">
        <v>0</v>
      </c>
      <c r="C25" s="515" t="s">
        <v>139</v>
      </c>
      <c r="D25" s="510" t="s">
        <v>139</v>
      </c>
    </row>
    <row r="26" spans="1:4">
      <c r="A26" s="458" t="s">
        <v>984</v>
      </c>
      <c r="B26" s="456">
        <v>11172.283289999999</v>
      </c>
      <c r="C26" s="457">
        <v>21.741884829592387</v>
      </c>
      <c r="D26" s="456">
        <v>10681.018675227951</v>
      </c>
    </row>
    <row r="27" spans="1:4" ht="22.5">
      <c r="A27" s="458" t="s">
        <v>985</v>
      </c>
      <c r="B27" s="456">
        <v>108.72193000000001</v>
      </c>
      <c r="C27" s="457">
        <v>-0.99244698378153207</v>
      </c>
      <c r="D27" s="456">
        <v>-14285.783106830579</v>
      </c>
    </row>
    <row r="28" spans="1:4">
      <c r="A28" s="826" t="s">
        <v>948</v>
      </c>
      <c r="B28" s="827">
        <v>360890.24432999996</v>
      </c>
      <c r="C28" s="828">
        <v>0.24895292468488744</v>
      </c>
      <c r="D28" s="827">
        <v>71936.003383686417</v>
      </c>
    </row>
    <row r="29" spans="1:4">
      <c r="A29" s="455" t="s">
        <v>1002</v>
      </c>
      <c r="B29" s="456">
        <v>6.4859399999999994</v>
      </c>
      <c r="C29" s="457">
        <v>-0.99996753531902838</v>
      </c>
      <c r="D29" s="456">
        <v>-199778.01234787575</v>
      </c>
    </row>
    <row r="30" spans="1:4">
      <c r="A30" s="33" t="s">
        <v>530</v>
      </c>
      <c r="B30" s="829"/>
      <c r="C30" s="829"/>
      <c r="D30" s="830"/>
    </row>
    <row r="31" spans="1:4">
      <c r="A31" s="877"/>
      <c r="B31" s="829"/>
      <c r="C31" s="829"/>
      <c r="D31" s="830"/>
    </row>
    <row r="32" spans="1:4">
      <c r="A32" s="878"/>
      <c r="B32" s="832"/>
      <c r="C32" s="832"/>
      <c r="D32" s="830"/>
    </row>
    <row r="33" spans="1:6">
      <c r="A33" s="878"/>
      <c r="B33" s="832"/>
      <c r="C33" s="832"/>
      <c r="D33" s="830"/>
    </row>
    <row r="34" spans="1:6">
      <c r="A34" s="148" t="s">
        <v>991</v>
      </c>
      <c r="B34" s="832"/>
      <c r="C34" s="832"/>
      <c r="D34" s="830"/>
    </row>
    <row r="35" spans="1:6">
      <c r="A35" s="524" t="s">
        <v>992</v>
      </c>
      <c r="B35" s="832"/>
      <c r="C35" s="832"/>
      <c r="D35" s="830"/>
    </row>
    <row r="36" spans="1:6">
      <c r="A36" s="831"/>
      <c r="B36" s="832"/>
      <c r="C36" s="832"/>
      <c r="D36" s="830"/>
    </row>
    <row r="37" spans="1:6">
      <c r="A37" s="833"/>
      <c r="B37" s="284"/>
      <c r="C37" s="284"/>
      <c r="D37" s="13" t="s">
        <v>1486</v>
      </c>
    </row>
    <row r="38" spans="1:6" ht="40.5" customHeight="1">
      <c r="A38" s="1193" t="s">
        <v>307</v>
      </c>
      <c r="B38" s="823" t="s">
        <v>308</v>
      </c>
      <c r="C38" s="1195" t="s">
        <v>365</v>
      </c>
      <c r="D38" s="1195"/>
    </row>
    <row r="39" spans="1:6" ht="22.5">
      <c r="A39" s="1196"/>
      <c r="B39" s="824" t="s">
        <v>1629</v>
      </c>
      <c r="C39" s="825" t="s">
        <v>346</v>
      </c>
      <c r="D39" s="825" t="s">
        <v>347</v>
      </c>
    </row>
    <row r="40" spans="1:6">
      <c r="A40" s="79" t="s">
        <v>1639</v>
      </c>
      <c r="B40" s="456">
        <v>20069.796010000002</v>
      </c>
      <c r="C40" s="515" t="s">
        <v>139</v>
      </c>
      <c r="D40" s="510" t="s">
        <v>139</v>
      </c>
    </row>
    <row r="41" spans="1:6">
      <c r="A41" s="79" t="s">
        <v>1640</v>
      </c>
      <c r="B41" s="456">
        <v>-5503.9830599999987</v>
      </c>
      <c r="C41" s="515" t="s">
        <v>139</v>
      </c>
      <c r="D41" s="510" t="s">
        <v>139</v>
      </c>
    </row>
    <row r="42" spans="1:6">
      <c r="A42" s="79" t="s">
        <v>1641</v>
      </c>
      <c r="B42" s="456">
        <v>14565.812950000001</v>
      </c>
      <c r="C42" s="515" t="s">
        <v>139</v>
      </c>
      <c r="D42" s="510" t="s">
        <v>139</v>
      </c>
    </row>
    <row r="43" spans="1:6">
      <c r="A43" s="79" t="s">
        <v>1642</v>
      </c>
      <c r="B43" s="456">
        <v>0</v>
      </c>
      <c r="C43" s="515" t="s">
        <v>139</v>
      </c>
      <c r="D43" s="510" t="s">
        <v>139</v>
      </c>
    </row>
    <row r="44" spans="1:6">
      <c r="A44" s="79" t="s">
        <v>1643</v>
      </c>
      <c r="B44" s="514">
        <v>0</v>
      </c>
      <c r="C44" s="515" t="s">
        <v>139</v>
      </c>
      <c r="D44" s="510" t="s">
        <v>139</v>
      </c>
    </row>
    <row r="45" spans="1:6">
      <c r="A45" s="79" t="s">
        <v>1644</v>
      </c>
      <c r="B45" s="514">
        <v>0</v>
      </c>
      <c r="C45" s="515" t="s">
        <v>139</v>
      </c>
      <c r="D45" s="510" t="s">
        <v>139</v>
      </c>
    </row>
    <row r="46" spans="1:6">
      <c r="A46" s="79" t="s">
        <v>1645</v>
      </c>
      <c r="B46" s="514">
        <v>-17777.533439999999</v>
      </c>
      <c r="C46" s="515" t="s">
        <v>139</v>
      </c>
      <c r="D46" s="510" t="s">
        <v>139</v>
      </c>
    </row>
    <row r="47" spans="1:6" ht="22.5">
      <c r="A47" s="79" t="s">
        <v>1646</v>
      </c>
      <c r="B47" s="514">
        <v>3328.6766800000005</v>
      </c>
      <c r="C47" s="515" t="s">
        <v>139</v>
      </c>
      <c r="D47" s="510" t="s">
        <v>139</v>
      </c>
    </row>
    <row r="48" spans="1:6" ht="22.5">
      <c r="A48" s="79" t="s">
        <v>1647</v>
      </c>
      <c r="B48" s="514">
        <v>0</v>
      </c>
      <c r="C48" s="515" t="s">
        <v>139</v>
      </c>
      <c r="D48" s="510" t="s">
        <v>139</v>
      </c>
      <c r="E48" s="979"/>
      <c r="F48" s="979"/>
    </row>
    <row r="49" spans="1:5">
      <c r="A49" s="79" t="s">
        <v>1648</v>
      </c>
      <c r="B49" s="514">
        <v>0</v>
      </c>
      <c r="C49" s="515" t="s">
        <v>139</v>
      </c>
      <c r="D49" s="510" t="s">
        <v>139</v>
      </c>
    </row>
    <row r="50" spans="1:5">
      <c r="A50" s="79" t="s">
        <v>1649</v>
      </c>
      <c r="B50" s="514">
        <v>305.95685999999995</v>
      </c>
      <c r="C50" s="834">
        <v>11.572406566258966</v>
      </c>
      <c r="D50" s="514">
        <v>281.62127568783586</v>
      </c>
    </row>
    <row r="51" spans="1:5">
      <c r="A51" s="79" t="s">
        <v>1650</v>
      </c>
      <c r="B51" s="514">
        <v>-307.34230999999994</v>
      </c>
      <c r="C51" s="834">
        <v>0.70090900691845115</v>
      </c>
      <c r="D51" s="514">
        <v>720.24567194969813</v>
      </c>
    </row>
    <row r="52" spans="1:5">
      <c r="A52" s="79" t="s">
        <v>1651</v>
      </c>
      <c r="B52" s="514">
        <v>-7.0707699999999996</v>
      </c>
      <c r="C52" s="515" t="s">
        <v>139</v>
      </c>
      <c r="D52" s="510" t="s">
        <v>139</v>
      </c>
    </row>
    <row r="53" spans="1:5" ht="33.75">
      <c r="A53" s="79" t="s">
        <v>1652</v>
      </c>
      <c r="B53" s="514">
        <v>0</v>
      </c>
      <c r="C53" s="515" t="s">
        <v>139</v>
      </c>
      <c r="D53" s="510" t="s">
        <v>139</v>
      </c>
    </row>
    <row r="54" spans="1:5" ht="22.5">
      <c r="A54" s="79" t="s">
        <v>1653</v>
      </c>
      <c r="B54" s="514">
        <v>23.118610000001283</v>
      </c>
      <c r="C54" s="834">
        <v>1.0311628050047441</v>
      </c>
      <c r="D54" s="514">
        <v>764.984112687638</v>
      </c>
    </row>
    <row r="55" spans="1:5">
      <c r="A55" s="79" t="s">
        <v>1654</v>
      </c>
      <c r="B55" s="514">
        <v>0</v>
      </c>
      <c r="C55" s="834">
        <v>1</v>
      </c>
      <c r="D55" s="514">
        <v>50.626255225960577</v>
      </c>
    </row>
    <row r="56" spans="1:5" ht="22.5">
      <c r="A56" s="79" t="s">
        <v>1655</v>
      </c>
      <c r="B56" s="514">
        <v>23.118610000001283</v>
      </c>
      <c r="C56" s="834">
        <v>1.0291720510265823</v>
      </c>
      <c r="D56" s="514">
        <v>815.61036791359879</v>
      </c>
    </row>
    <row r="57" spans="1:5">
      <c r="A57" s="79" t="s">
        <v>1656</v>
      </c>
      <c r="B57" s="514">
        <v>0</v>
      </c>
      <c r="C57" s="834">
        <v>1</v>
      </c>
      <c r="D57" s="514">
        <v>21.494245139027143</v>
      </c>
    </row>
    <row r="58" spans="1:5" ht="21.75">
      <c r="A58" s="835" t="s">
        <v>981</v>
      </c>
      <c r="B58" s="836">
        <v>23.118610000001283</v>
      </c>
      <c r="C58" s="837">
        <v>1.0284017291615599</v>
      </c>
      <c r="D58" s="836">
        <v>837.10461305262584</v>
      </c>
    </row>
    <row r="59" spans="1:5">
      <c r="A59" s="33" t="s">
        <v>530</v>
      </c>
    </row>
    <row r="60" spans="1:5">
      <c r="A60" s="877"/>
    </row>
    <row r="61" spans="1:5">
      <c r="A61" s="613" t="s">
        <v>81</v>
      </c>
    </row>
    <row r="62" spans="1:5">
      <c r="E62" s="61" t="s">
        <v>1047</v>
      </c>
    </row>
  </sheetData>
  <mergeCells count="4">
    <mergeCell ref="A5:A6"/>
    <mergeCell ref="C5:D5"/>
    <mergeCell ref="A38:A39"/>
    <mergeCell ref="C38:D38"/>
  </mergeCells>
  <hyperlinks>
    <hyperlink ref="A61" location="'2 Sadržaj'!A1" display="Sadržaj / Contents" xr:uid="{00000000-0004-0000-1000-000000000000}"/>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CCFF"/>
  </sheetPr>
  <dimension ref="A1:H58"/>
  <sheetViews>
    <sheetView showGridLines="0" zoomScaleNormal="100" workbookViewId="0"/>
  </sheetViews>
  <sheetFormatPr defaultColWidth="9.140625" defaultRowHeight="14.25"/>
  <cols>
    <col min="1" max="1" width="57.140625" style="822" customWidth="1"/>
    <col min="2" max="2" width="13.140625" style="822" customWidth="1"/>
    <col min="3" max="3" width="13.42578125" style="822" customWidth="1"/>
    <col min="4" max="4" width="12.85546875" style="822" customWidth="1"/>
    <col min="5" max="5" width="12.7109375" style="822" bestFit="1" customWidth="1"/>
    <col min="6" max="6" width="15.7109375" style="822" bestFit="1" customWidth="1"/>
    <col min="7" max="16384" width="9.140625" style="822"/>
  </cols>
  <sheetData>
    <row r="1" spans="1:8">
      <c r="A1" s="838" t="s">
        <v>994</v>
      </c>
      <c r="B1" s="839"/>
      <c r="C1" s="839"/>
      <c r="D1" s="840"/>
      <c r="E1" s="697" t="s">
        <v>1637</v>
      </c>
    </row>
    <row r="2" spans="1:8">
      <c r="A2" s="524" t="s">
        <v>995</v>
      </c>
      <c r="B2" s="840"/>
      <c r="C2" s="840"/>
      <c r="D2" s="840"/>
      <c r="E2" s="529" t="s">
        <v>1638</v>
      </c>
    </row>
    <row r="3" spans="1:8">
      <c r="A3" s="840"/>
      <c r="B3" s="840"/>
      <c r="C3" s="13" t="s">
        <v>1486</v>
      </c>
      <c r="D3" s="840"/>
    </row>
    <row r="4" spans="1:8" ht="24">
      <c r="A4" s="823" t="s">
        <v>415</v>
      </c>
      <c r="B4" s="852" t="s">
        <v>949</v>
      </c>
      <c r="C4" s="852" t="s">
        <v>950</v>
      </c>
      <c r="D4" s="840"/>
      <c r="E4" s="1077"/>
      <c r="F4" s="1079"/>
      <c r="G4" s="1079"/>
      <c r="H4" s="1080"/>
    </row>
    <row r="5" spans="1:8" ht="15">
      <c r="A5" s="867" t="s">
        <v>993</v>
      </c>
      <c r="B5" s="850">
        <v>18370.339455149624</v>
      </c>
      <c r="C5" s="851">
        <v>5.1348992445918874E-2</v>
      </c>
      <c r="D5" s="1083"/>
      <c r="E5" s="1077"/>
      <c r="F5" s="1078"/>
      <c r="G5" s="1078"/>
      <c r="H5" s="1079"/>
    </row>
    <row r="6" spans="1:8" ht="15">
      <c r="A6" s="79" t="s">
        <v>951</v>
      </c>
      <c r="B6" s="850">
        <v>5813.3182828301251</v>
      </c>
      <c r="C6" s="851">
        <v>1.6249456757157939E-2</v>
      </c>
      <c r="D6" s="1083"/>
      <c r="E6" s="1077"/>
      <c r="F6" s="1078"/>
      <c r="G6" s="1078"/>
      <c r="H6" s="1079"/>
    </row>
    <row r="7" spans="1:8" ht="15">
      <c r="A7" s="79" t="s">
        <v>955</v>
      </c>
      <c r="B7" s="850">
        <v>7177.1599439049996</v>
      </c>
      <c r="C7" s="851">
        <v>2.0061683271694754E-2</v>
      </c>
      <c r="D7" s="1083"/>
      <c r="E7" s="1077"/>
      <c r="F7" s="1078"/>
      <c r="G7" s="1078"/>
      <c r="H7" s="1079"/>
    </row>
    <row r="8" spans="1:8" ht="15">
      <c r="A8" s="79" t="s">
        <v>952</v>
      </c>
      <c r="B8" s="850">
        <v>255898.74266634692</v>
      </c>
      <c r="C8" s="851">
        <v>0.71529122454026872</v>
      </c>
      <c r="D8" s="1083"/>
      <c r="E8" s="43"/>
      <c r="F8" s="1078"/>
      <c r="G8" s="1078"/>
      <c r="H8" s="1080"/>
    </row>
    <row r="9" spans="1:8" ht="15">
      <c r="A9" s="79" t="s">
        <v>953</v>
      </c>
      <c r="B9" s="850">
        <v>164.24794</v>
      </c>
      <c r="C9" s="851">
        <v>4.5910780532438687E-4</v>
      </c>
      <c r="D9" s="1083"/>
      <c r="E9" s="1077"/>
      <c r="F9" s="1078"/>
      <c r="G9" s="1078"/>
      <c r="H9" s="1079"/>
    </row>
    <row r="10" spans="1:8" ht="15">
      <c r="A10" s="79" t="s">
        <v>954</v>
      </c>
      <c r="B10" s="850">
        <v>23510.450619999996</v>
      </c>
      <c r="C10" s="851">
        <v>6.5716692619314246E-2</v>
      </c>
      <c r="D10" s="1083"/>
      <c r="E10" s="1077"/>
      <c r="F10" s="1078"/>
      <c r="G10" s="1078"/>
      <c r="H10" s="1079"/>
    </row>
    <row r="11" spans="1:8" ht="15">
      <c r="A11" s="79" t="s">
        <v>956</v>
      </c>
      <c r="B11" s="850">
        <v>23276.22005</v>
      </c>
      <c r="C11" s="851">
        <v>6.5061968530034472E-2</v>
      </c>
      <c r="D11" s="1083"/>
      <c r="E11" s="1077"/>
      <c r="F11" s="1078"/>
      <c r="G11" s="1078"/>
      <c r="H11" s="1079"/>
    </row>
    <row r="12" spans="1:8" ht="15">
      <c r="A12" s="849" t="s">
        <v>961</v>
      </c>
      <c r="B12" s="850">
        <v>8000.7161752150005</v>
      </c>
      <c r="C12" s="851">
        <v>2.236369749432645E-2</v>
      </c>
      <c r="D12" s="1083"/>
      <c r="E12" s="1077"/>
      <c r="F12" s="1078"/>
      <c r="G12" s="1078"/>
      <c r="H12" s="1079"/>
    </row>
    <row r="13" spans="1:8" ht="15">
      <c r="A13" s="79" t="s">
        <v>957</v>
      </c>
      <c r="B13" s="850">
        <v>15543.42828</v>
      </c>
      <c r="C13" s="851">
        <v>4.3447176535960259E-2</v>
      </c>
      <c r="D13" s="1083"/>
      <c r="E13" s="43"/>
      <c r="F13" s="1078"/>
      <c r="G13" s="1078"/>
      <c r="H13" s="1080"/>
    </row>
    <row r="14" spans="1:8" ht="21.75">
      <c r="A14" s="868" t="s">
        <v>1011</v>
      </c>
      <c r="B14" s="869">
        <v>357754.62341344665</v>
      </c>
      <c r="C14" s="870">
        <v>1</v>
      </c>
      <c r="D14" s="1083"/>
      <c r="E14" s="1077"/>
      <c r="F14" s="1078"/>
      <c r="G14" s="1078"/>
      <c r="H14" s="1079"/>
    </row>
    <row r="15" spans="1:8">
      <c r="A15" s="33" t="s">
        <v>530</v>
      </c>
      <c r="B15" s="840"/>
      <c r="C15" s="840"/>
      <c r="D15" s="1083"/>
    </row>
    <row r="16" spans="1:8">
      <c r="A16" s="877"/>
      <c r="B16" s="840"/>
      <c r="C16" s="840"/>
      <c r="D16" s="840"/>
    </row>
    <row r="17" spans="1:5">
      <c r="A17" s="878"/>
      <c r="B17" s="840"/>
      <c r="C17" s="840"/>
      <c r="D17" s="840"/>
    </row>
    <row r="18" spans="1:5">
      <c r="A18" s="878"/>
      <c r="B18" s="840"/>
      <c r="C18" s="840"/>
      <c r="D18" s="840"/>
    </row>
    <row r="19" spans="1:5">
      <c r="A19" s="841" t="s">
        <v>996</v>
      </c>
      <c r="B19" s="840"/>
      <c r="C19" s="840"/>
      <c r="E19" s="697" t="s">
        <v>1637</v>
      </c>
    </row>
    <row r="20" spans="1:5">
      <c r="A20" s="524" t="s">
        <v>997</v>
      </c>
      <c r="B20" s="840"/>
      <c r="C20" s="840"/>
      <c r="E20" s="529" t="s">
        <v>1638</v>
      </c>
    </row>
    <row r="21" spans="1:5">
      <c r="A21" s="840"/>
      <c r="B21" s="13" t="s">
        <v>1486</v>
      </c>
      <c r="C21" s="840"/>
      <c r="D21" s="840"/>
    </row>
    <row r="22" spans="1:5" ht="24">
      <c r="A22" s="855" t="s">
        <v>966</v>
      </c>
      <c r="B22" s="856" t="s">
        <v>967</v>
      </c>
      <c r="C22" s="840"/>
      <c r="D22" s="840"/>
    </row>
    <row r="23" spans="1:5">
      <c r="A23" s="842" t="s">
        <v>958</v>
      </c>
      <c r="B23" s="843">
        <v>11433.25609357045</v>
      </c>
      <c r="C23" s="840"/>
      <c r="D23" s="840"/>
    </row>
    <row r="24" spans="1:5">
      <c r="A24" s="842" t="s">
        <v>959</v>
      </c>
      <c r="B24" s="843">
        <v>20305.776109999999</v>
      </c>
      <c r="C24" s="840"/>
      <c r="D24" s="840"/>
    </row>
    <row r="25" spans="1:5" ht="21.75">
      <c r="A25" s="853" t="s">
        <v>1014</v>
      </c>
      <c r="B25" s="845">
        <v>8872.5200164295493</v>
      </c>
      <c r="C25" s="840"/>
      <c r="D25" s="840"/>
    </row>
    <row r="26" spans="1:5">
      <c r="A26" s="842" t="s">
        <v>960</v>
      </c>
      <c r="B26" s="843">
        <v>3811.0853645234833</v>
      </c>
      <c r="C26" s="840"/>
      <c r="D26" s="840"/>
    </row>
    <row r="27" spans="1:5">
      <c r="A27" s="842" t="s">
        <v>970</v>
      </c>
      <c r="B27" s="843">
        <v>20305.776109999999</v>
      </c>
      <c r="C27" s="840"/>
      <c r="D27" s="840"/>
    </row>
    <row r="28" spans="1:5" ht="32.25">
      <c r="A28" s="853" t="s">
        <v>962</v>
      </c>
      <c r="B28" s="845">
        <v>16494.690745476517</v>
      </c>
      <c r="C28" s="840"/>
      <c r="D28" s="840"/>
    </row>
    <row r="29" spans="1:5" ht="22.5">
      <c r="A29" s="854" t="s">
        <v>963</v>
      </c>
      <c r="B29" s="843">
        <v>6131.7937443778619</v>
      </c>
      <c r="C29" s="840"/>
      <c r="D29" s="840"/>
    </row>
    <row r="30" spans="1:5">
      <c r="A30" s="842" t="s">
        <v>970</v>
      </c>
      <c r="B30" s="843">
        <v>20305.776109999999</v>
      </c>
      <c r="C30" s="840"/>
      <c r="D30" s="840"/>
    </row>
    <row r="31" spans="1:5" ht="32.25">
      <c r="A31" s="853" t="s">
        <v>964</v>
      </c>
      <c r="B31" s="845">
        <v>8874.5457404995486</v>
      </c>
      <c r="C31" s="840"/>
      <c r="D31" s="840"/>
    </row>
    <row r="32" spans="1:5">
      <c r="A32" s="33" t="s">
        <v>530</v>
      </c>
      <c r="B32" s="840"/>
      <c r="C32" s="840"/>
      <c r="D32" s="840"/>
    </row>
    <row r="33" spans="1:4">
      <c r="A33" s="56" t="s">
        <v>1015</v>
      </c>
      <c r="B33" s="840"/>
      <c r="C33" s="840"/>
      <c r="D33" s="840"/>
    </row>
    <row r="34" spans="1:4">
      <c r="A34" s="877"/>
      <c r="B34" s="840"/>
      <c r="C34" s="840"/>
      <c r="D34" s="840"/>
    </row>
    <row r="35" spans="1:4">
      <c r="A35" s="878"/>
    </row>
    <row r="36" spans="1:4">
      <c r="A36" s="878"/>
    </row>
    <row r="37" spans="1:4">
      <c r="A37" s="841" t="s">
        <v>998</v>
      </c>
      <c r="B37" s="840"/>
      <c r="C37" s="840"/>
      <c r="D37" s="840"/>
    </row>
    <row r="38" spans="1:4">
      <c r="A38" s="524" t="s">
        <v>999</v>
      </c>
      <c r="B38" s="840"/>
      <c r="C38" s="840"/>
      <c r="D38" s="840"/>
    </row>
    <row r="39" spans="1:4">
      <c r="A39" s="840"/>
      <c r="C39" s="840"/>
      <c r="D39" s="13" t="s">
        <v>1486</v>
      </c>
    </row>
    <row r="40" spans="1:4" ht="78.75" customHeight="1">
      <c r="A40" s="864" t="s">
        <v>968</v>
      </c>
      <c r="B40" s="864" t="s">
        <v>943</v>
      </c>
      <c r="C40" s="1195" t="s">
        <v>345</v>
      </c>
      <c r="D40" s="1195"/>
    </row>
    <row r="41" spans="1:4" ht="22.5">
      <c r="A41" s="865"/>
      <c r="B41" s="879" t="s">
        <v>1503</v>
      </c>
      <c r="C41" s="866" t="s">
        <v>346</v>
      </c>
      <c r="D41" s="866" t="s">
        <v>347</v>
      </c>
    </row>
    <row r="42" spans="1:4">
      <c r="A42" s="842" t="s">
        <v>969</v>
      </c>
      <c r="B42" s="843">
        <v>1548.4789262724798</v>
      </c>
      <c r="C42" s="846">
        <v>0.30645825499786539</v>
      </c>
      <c r="D42" s="843">
        <v>363.22947773574896</v>
      </c>
    </row>
    <row r="43" spans="1:4">
      <c r="A43" s="842" t="s">
        <v>971</v>
      </c>
      <c r="B43" s="843">
        <v>393.19466321587362</v>
      </c>
      <c r="C43" s="846">
        <v>3.8435863260446679E-2</v>
      </c>
      <c r="D43" s="843">
        <v>14.553403676421711</v>
      </c>
    </row>
    <row r="44" spans="1:4">
      <c r="A44" s="842" t="s">
        <v>972</v>
      </c>
      <c r="B44" s="843">
        <v>256480.32417413231</v>
      </c>
      <c r="C44" s="846">
        <v>0.47173256484999015</v>
      </c>
      <c r="D44" s="843">
        <v>82209.311695533892</v>
      </c>
    </row>
    <row r="45" spans="1:4">
      <c r="A45" s="842" t="s">
        <v>973</v>
      </c>
      <c r="B45" s="843">
        <v>22032.731058464393</v>
      </c>
      <c r="C45" s="846">
        <v>6.1370399283521282E-2</v>
      </c>
      <c r="D45" s="843">
        <v>1273.9732550268757</v>
      </c>
    </row>
    <row r="46" spans="1:4">
      <c r="A46" s="842" t="s">
        <v>974</v>
      </c>
      <c r="B46" s="843">
        <v>46168.905796005041</v>
      </c>
      <c r="C46" s="846">
        <v>0.38559070461133205</v>
      </c>
      <c r="D46" s="843">
        <v>12848.167108633619</v>
      </c>
    </row>
    <row r="47" spans="1:4">
      <c r="A47" s="844" t="s">
        <v>986</v>
      </c>
      <c r="B47" s="847">
        <v>326623.63461809012</v>
      </c>
      <c r="C47" s="848">
        <v>0.42063148317924903</v>
      </c>
      <c r="D47" s="847">
        <v>96709.234940606548</v>
      </c>
    </row>
    <row r="48" spans="1:4">
      <c r="A48" s="33" t="s">
        <v>530</v>
      </c>
    </row>
    <row r="49" spans="1:5">
      <c r="E49" s="822" t="s">
        <v>965</v>
      </c>
    </row>
    <row r="50" spans="1:5">
      <c r="A50" s="877"/>
    </row>
    <row r="51" spans="1:5">
      <c r="A51" s="878"/>
    </row>
    <row r="54" spans="1:5">
      <c r="A54" s="613" t="s">
        <v>81</v>
      </c>
    </row>
    <row r="58" spans="1:5">
      <c r="E58" s="61" t="s">
        <v>1048</v>
      </c>
    </row>
  </sheetData>
  <mergeCells count="1">
    <mergeCell ref="C40:D40"/>
  </mergeCells>
  <hyperlinks>
    <hyperlink ref="A54" location="'2 Sadržaj'!A1" display="Sadržaj / Contents" xr:uid="{00000000-0004-0000-1100-000000000000}"/>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99FF"/>
  </sheetPr>
  <dimension ref="A1:S115"/>
  <sheetViews>
    <sheetView showGridLines="0" zoomScaleNormal="100" workbookViewId="0"/>
  </sheetViews>
  <sheetFormatPr defaultRowHeight="15"/>
  <cols>
    <col min="1" max="1" width="39.140625" customWidth="1"/>
    <col min="2" max="2" width="23.28515625" style="261" bestFit="1" customWidth="1"/>
    <col min="3" max="4" width="10" customWidth="1"/>
    <col min="5" max="5" width="11" customWidth="1"/>
    <col min="6" max="9" width="10" customWidth="1"/>
    <col min="10" max="10" width="11" customWidth="1"/>
    <col min="11" max="14" width="10" customWidth="1"/>
    <col min="15" max="15" width="11" customWidth="1"/>
    <col min="16" max="16" width="7.7109375" bestFit="1" customWidth="1"/>
    <col min="17" max="17" width="11.42578125" customWidth="1"/>
  </cols>
  <sheetData>
    <row r="1" spans="1:19" ht="18">
      <c r="A1" s="596" t="s">
        <v>87</v>
      </c>
      <c r="B1" s="596"/>
      <c r="C1" s="545"/>
      <c r="D1" s="545"/>
      <c r="E1" s="197"/>
      <c r="F1" s="197"/>
      <c r="G1" s="197"/>
      <c r="H1" s="197"/>
      <c r="I1" s="197"/>
      <c r="J1" s="197"/>
      <c r="K1" s="197"/>
      <c r="L1" s="197"/>
      <c r="M1" s="197"/>
      <c r="N1" s="197"/>
      <c r="O1" s="197"/>
      <c r="P1" s="197"/>
      <c r="Q1" s="197"/>
    </row>
    <row r="2" spans="1:19" ht="18">
      <c r="A2" s="597" t="s">
        <v>88</v>
      </c>
      <c r="B2" s="597"/>
      <c r="C2" s="545"/>
      <c r="D2" s="545"/>
      <c r="E2" s="197"/>
      <c r="F2" s="197"/>
      <c r="G2" s="197"/>
      <c r="H2" s="197"/>
      <c r="I2" s="197"/>
      <c r="J2" s="197"/>
      <c r="K2" s="197"/>
      <c r="L2" s="197"/>
      <c r="M2" s="197"/>
      <c r="N2" s="197"/>
      <c r="O2" s="197"/>
      <c r="P2" s="197"/>
      <c r="Q2" s="197"/>
    </row>
    <row r="3" spans="1:19" s="261" customFormat="1" ht="18">
      <c r="A3" s="546"/>
      <c r="B3" s="546"/>
      <c r="C3" s="545"/>
      <c r="D3" s="545"/>
      <c r="E3" s="197"/>
      <c r="F3" s="197"/>
      <c r="G3" s="197"/>
      <c r="H3" s="197"/>
      <c r="I3" s="197"/>
      <c r="J3" s="197"/>
      <c r="K3" s="197"/>
      <c r="L3" s="197"/>
      <c r="M3" s="197"/>
      <c r="N3" s="197"/>
      <c r="O3" s="197"/>
      <c r="P3" s="197"/>
      <c r="Q3" s="197"/>
    </row>
    <row r="4" spans="1:19" ht="12.6" customHeight="1">
      <c r="A4" s="148" t="s">
        <v>1622</v>
      </c>
      <c r="B4" s="148"/>
    </row>
    <row r="5" spans="1:19" ht="12.75" customHeight="1">
      <c r="A5" s="524" t="s">
        <v>1623</v>
      </c>
      <c r="B5" s="524"/>
      <c r="I5" s="52"/>
      <c r="K5" s="52"/>
    </row>
    <row r="6" spans="1:19" ht="12.75" customHeight="1">
      <c r="N6" s="984"/>
      <c r="O6" s="984"/>
      <c r="P6" s="984"/>
      <c r="Q6" s="24" t="s">
        <v>1504</v>
      </c>
    </row>
    <row r="7" spans="1:19" ht="24" customHeight="1">
      <c r="A7" s="958"/>
      <c r="B7" s="957"/>
      <c r="C7" s="1197" t="s">
        <v>519</v>
      </c>
      <c r="D7" s="1197"/>
      <c r="E7" s="1197"/>
      <c r="F7" s="1197"/>
      <c r="G7" s="1197"/>
      <c r="H7" s="1197" t="s">
        <v>520</v>
      </c>
      <c r="I7" s="1197"/>
      <c r="J7" s="1197"/>
      <c r="K7" s="1197"/>
      <c r="L7" s="1197"/>
      <c r="M7" s="1197" t="s">
        <v>521</v>
      </c>
      <c r="N7" s="1197"/>
      <c r="O7" s="1197"/>
      <c r="P7" s="1197"/>
      <c r="Q7" s="1197"/>
    </row>
    <row r="8" spans="1:19" ht="48" customHeight="1">
      <c r="A8" s="957" t="s">
        <v>1366</v>
      </c>
      <c r="B8" s="957" t="s">
        <v>1367</v>
      </c>
      <c r="C8" s="1198" t="s">
        <v>1515</v>
      </c>
      <c r="D8" s="1198"/>
      <c r="E8" s="1198"/>
      <c r="F8" s="1198" t="s">
        <v>522</v>
      </c>
      <c r="G8" s="1198"/>
      <c r="H8" s="1198" t="s">
        <v>1515</v>
      </c>
      <c r="I8" s="1198"/>
      <c r="J8" s="1198"/>
      <c r="K8" s="1198" t="s">
        <v>523</v>
      </c>
      <c r="L8" s="1198"/>
      <c r="M8" s="1198" t="s">
        <v>1515</v>
      </c>
      <c r="N8" s="1198"/>
      <c r="O8" s="1198"/>
      <c r="P8" s="1198" t="s">
        <v>523</v>
      </c>
      <c r="Q8" s="1198"/>
    </row>
    <row r="9" spans="1:19" ht="60">
      <c r="A9" s="958"/>
      <c r="B9" s="957"/>
      <c r="C9" s="801" t="s">
        <v>1624</v>
      </c>
      <c r="D9" s="801" t="s">
        <v>1625</v>
      </c>
      <c r="E9" s="383" t="s">
        <v>1626</v>
      </c>
      <c r="F9" s="801" t="s">
        <v>1624</v>
      </c>
      <c r="G9" s="801" t="s">
        <v>1625</v>
      </c>
      <c r="H9" s="801" t="s">
        <v>1624</v>
      </c>
      <c r="I9" s="801" t="s">
        <v>1625</v>
      </c>
      <c r="J9" s="1097" t="s">
        <v>1626</v>
      </c>
      <c r="K9" s="801" t="s">
        <v>1624</v>
      </c>
      <c r="L9" s="801" t="s">
        <v>1625</v>
      </c>
      <c r="M9" s="801" t="s">
        <v>1624</v>
      </c>
      <c r="N9" s="801" t="s">
        <v>1625</v>
      </c>
      <c r="O9" s="1097" t="s">
        <v>1626</v>
      </c>
      <c r="P9" s="801" t="s">
        <v>1624</v>
      </c>
      <c r="Q9" s="801" t="s">
        <v>1625</v>
      </c>
    </row>
    <row r="10" spans="1:19">
      <c r="A10" s="83" t="s">
        <v>1333</v>
      </c>
      <c r="B10" s="83" t="s">
        <v>1351</v>
      </c>
      <c r="C10" s="84">
        <v>111870.41948000001</v>
      </c>
      <c r="D10" s="84">
        <v>132218.23801</v>
      </c>
      <c r="E10" s="85">
        <v>118.18873892185391</v>
      </c>
      <c r="F10" s="86">
        <v>0.13671184277985934</v>
      </c>
      <c r="G10" s="87">
        <v>0.14056659543849945</v>
      </c>
      <c r="H10" s="84">
        <v>0</v>
      </c>
      <c r="I10" s="84">
        <v>0</v>
      </c>
      <c r="J10" s="85" t="s">
        <v>139</v>
      </c>
      <c r="K10" s="86">
        <v>0</v>
      </c>
      <c r="L10" s="87">
        <v>0</v>
      </c>
      <c r="M10" s="84">
        <v>111870.41948000001</v>
      </c>
      <c r="N10" s="84">
        <v>132218.23801</v>
      </c>
      <c r="O10" s="88">
        <v>118.18873892185391</v>
      </c>
      <c r="P10" s="89">
        <v>0.10332017475961643</v>
      </c>
      <c r="Q10" s="87">
        <v>0.11630960779805165</v>
      </c>
      <c r="R10" s="63"/>
    </row>
    <row r="11" spans="1:19">
      <c r="A11" s="83" t="s">
        <v>1334</v>
      </c>
      <c r="B11" s="83" t="s">
        <v>1352</v>
      </c>
      <c r="C11" s="84">
        <v>6981.8448499999995</v>
      </c>
      <c r="D11" s="84">
        <v>8800.3129300000001</v>
      </c>
      <c r="E11" s="85">
        <v>126.04566728520186</v>
      </c>
      <c r="F11" s="86">
        <v>8.5322007362027864E-3</v>
      </c>
      <c r="G11" s="87">
        <v>9.3559712032310251E-3</v>
      </c>
      <c r="H11" s="84">
        <v>27689.458620000001</v>
      </c>
      <c r="I11" s="84">
        <v>27000.231</v>
      </c>
      <c r="J11" s="85">
        <v>97.510866393385626</v>
      </c>
      <c r="K11" s="86">
        <v>0.10470136735968394</v>
      </c>
      <c r="L11" s="87">
        <v>0.13763756002868976</v>
      </c>
      <c r="M11" s="84">
        <v>34671.303469999999</v>
      </c>
      <c r="N11" s="84">
        <v>35800.54393</v>
      </c>
      <c r="O11" s="88">
        <v>103.25698876875829</v>
      </c>
      <c r="P11" s="89">
        <v>3.2021379291462503E-2</v>
      </c>
      <c r="Q11" s="87">
        <v>3.1492986793094979E-2</v>
      </c>
      <c r="R11" s="63"/>
      <c r="S11" s="261"/>
    </row>
    <row r="12" spans="1:19">
      <c r="A12" s="83" t="s">
        <v>1335</v>
      </c>
      <c r="B12" s="83" t="s">
        <v>1353</v>
      </c>
      <c r="C12" s="84">
        <v>77609.998724533827</v>
      </c>
      <c r="D12" s="84">
        <v>97511.041299999997</v>
      </c>
      <c r="E12" s="85">
        <v>125.64236941441298</v>
      </c>
      <c r="F12" s="86">
        <v>9.4843712869695868E-2</v>
      </c>
      <c r="G12" s="87">
        <v>0.10366796063465337</v>
      </c>
      <c r="H12" s="84">
        <v>52027.833726192817</v>
      </c>
      <c r="I12" s="84">
        <v>25936.324260000001</v>
      </c>
      <c r="J12" s="85">
        <v>49.850863283094284</v>
      </c>
      <c r="K12" s="86">
        <v>0.19673137733216786</v>
      </c>
      <c r="L12" s="87">
        <v>0.13221414243675592</v>
      </c>
      <c r="M12" s="84">
        <v>129637.83245072664</v>
      </c>
      <c r="N12" s="84">
        <v>123447.36556000001</v>
      </c>
      <c r="O12" s="88">
        <v>95.224799139495389</v>
      </c>
      <c r="P12" s="89">
        <v>0.11972962617398195</v>
      </c>
      <c r="Q12" s="87">
        <v>0.10859405546533125</v>
      </c>
      <c r="R12" s="63"/>
      <c r="S12" s="261"/>
    </row>
    <row r="13" spans="1:19">
      <c r="A13" s="83" t="s">
        <v>1336</v>
      </c>
      <c r="B13" s="83" t="s">
        <v>1354</v>
      </c>
      <c r="C13" s="84">
        <v>228822.84791000004</v>
      </c>
      <c r="D13" s="84">
        <v>273329.10613999999</v>
      </c>
      <c r="E13" s="85">
        <v>119.45009365826311</v>
      </c>
      <c r="F13" s="86">
        <v>0.2796341817016631</v>
      </c>
      <c r="G13" s="87">
        <v>0.29058730824594853</v>
      </c>
      <c r="H13" s="84">
        <v>30944.416170000004</v>
      </c>
      <c r="I13" s="84">
        <v>20411.925380000001</v>
      </c>
      <c r="J13" s="85">
        <v>65.963194354233622</v>
      </c>
      <c r="K13" s="87">
        <v>0.11700924635651523</v>
      </c>
      <c r="L13" s="87">
        <v>0.10405272476338763</v>
      </c>
      <c r="M13" s="84">
        <v>259767.26408000005</v>
      </c>
      <c r="N13" s="84">
        <v>293741.03151999996</v>
      </c>
      <c r="O13" s="88">
        <v>113.07854073157466</v>
      </c>
      <c r="P13" s="89">
        <v>0.23991327865156795</v>
      </c>
      <c r="Q13" s="87">
        <v>0.25839781776325249</v>
      </c>
      <c r="R13" s="63"/>
      <c r="S13" s="261"/>
    </row>
    <row r="14" spans="1:19">
      <c r="A14" s="83" t="s">
        <v>1337</v>
      </c>
      <c r="B14" s="83" t="s">
        <v>1355</v>
      </c>
      <c r="C14" s="84">
        <v>128855.70405</v>
      </c>
      <c r="D14" s="84">
        <v>145548.97978999998</v>
      </c>
      <c r="E14" s="85">
        <v>112.95501496272334</v>
      </c>
      <c r="F14" s="86">
        <v>0.15746880037864755</v>
      </c>
      <c r="G14" s="87">
        <v>0.1547390501231749</v>
      </c>
      <c r="H14" s="84">
        <v>0</v>
      </c>
      <c r="I14" s="84">
        <v>0</v>
      </c>
      <c r="J14" s="85" t="s">
        <v>139</v>
      </c>
      <c r="K14" s="86">
        <v>0</v>
      </c>
      <c r="L14" s="87">
        <v>0</v>
      </c>
      <c r="M14" s="84">
        <v>128855.70405</v>
      </c>
      <c r="N14" s="84">
        <v>145548.97978999998</v>
      </c>
      <c r="O14" s="88">
        <v>112.95501496272334</v>
      </c>
      <c r="P14" s="89">
        <v>0.11900727576693818</v>
      </c>
      <c r="Q14" s="87">
        <v>0.12803638143703805</v>
      </c>
      <c r="R14" s="63"/>
      <c r="S14" s="261"/>
    </row>
    <row r="15" spans="1:19">
      <c r="A15" s="83" t="s">
        <v>1338</v>
      </c>
      <c r="B15" s="83" t="s">
        <v>1356</v>
      </c>
      <c r="C15" s="84">
        <v>63517.655299999991</v>
      </c>
      <c r="D15" s="84">
        <v>59558.285799999998</v>
      </c>
      <c r="E15" s="85">
        <v>93.766505578174275</v>
      </c>
      <c r="F15" s="86">
        <v>7.7622089427056631E-2</v>
      </c>
      <c r="G15" s="87">
        <v>6.3318840056134598E-2</v>
      </c>
      <c r="H15" s="84">
        <v>16865.895740000004</v>
      </c>
      <c r="I15" s="84">
        <v>22041.664219999999</v>
      </c>
      <c r="J15" s="85">
        <v>130.68777703709435</v>
      </c>
      <c r="K15" s="86">
        <v>6.3774534921689593E-2</v>
      </c>
      <c r="L15" s="87">
        <v>0.11236055284906538</v>
      </c>
      <c r="M15" s="84">
        <v>80383.551039999991</v>
      </c>
      <c r="N15" s="84">
        <v>81599.950019999989</v>
      </c>
      <c r="O15" s="88">
        <v>101.51324364781385</v>
      </c>
      <c r="P15" s="89">
        <v>7.4239844454468518E-2</v>
      </c>
      <c r="Q15" s="87">
        <v>7.1781762682762401E-2</v>
      </c>
      <c r="R15" s="63"/>
      <c r="S15" s="261"/>
    </row>
    <row r="16" spans="1:19">
      <c r="A16" s="83" t="s">
        <v>1339</v>
      </c>
      <c r="B16" s="83" t="s">
        <v>1357</v>
      </c>
      <c r="C16" s="84">
        <v>18592.859259999997</v>
      </c>
      <c r="D16" s="84">
        <v>22435.482479999999</v>
      </c>
      <c r="E16" s="85">
        <v>120.66719898357366</v>
      </c>
      <c r="F16" s="86">
        <v>2.2721502822608094E-2</v>
      </c>
      <c r="G16" s="87">
        <v>2.3852075452670769E-2</v>
      </c>
      <c r="H16" s="84">
        <v>23646.689439246136</v>
      </c>
      <c r="I16" s="84">
        <v>23078.55803</v>
      </c>
      <c r="J16" s="85">
        <v>97.597416709405366</v>
      </c>
      <c r="K16" s="86">
        <v>8.9414558507495592E-2</v>
      </c>
      <c r="L16" s="87">
        <v>0.11764626814599198</v>
      </c>
      <c r="M16" s="84">
        <v>42239.548699246137</v>
      </c>
      <c r="N16" s="84">
        <v>45514.040509999999</v>
      </c>
      <c r="O16" s="88">
        <v>107.75219412041754</v>
      </c>
      <c r="P16" s="89">
        <v>3.9011184311806953E-2</v>
      </c>
      <c r="Q16" s="87">
        <v>4.0037745780747411E-2</v>
      </c>
      <c r="R16" s="63"/>
      <c r="S16" s="261"/>
    </row>
    <row r="17" spans="1:19">
      <c r="A17" s="83" t="s">
        <v>1340</v>
      </c>
      <c r="B17" s="83" t="s">
        <v>1358</v>
      </c>
      <c r="C17" s="84">
        <v>0</v>
      </c>
      <c r="D17" s="84">
        <v>0</v>
      </c>
      <c r="E17" s="85" t="s">
        <v>139</v>
      </c>
      <c r="F17" s="86">
        <v>0</v>
      </c>
      <c r="G17" s="87">
        <v>0</v>
      </c>
      <c r="H17" s="84">
        <v>4228.6693662486114</v>
      </c>
      <c r="I17" s="84">
        <v>5780.6199000000006</v>
      </c>
      <c r="J17" s="85">
        <v>136.70068287055921</v>
      </c>
      <c r="K17" s="86">
        <v>1.5989747969952825E-2</v>
      </c>
      <c r="L17" s="87">
        <v>2.9467541166195533E-2</v>
      </c>
      <c r="M17" s="84">
        <v>4228.6693662486114</v>
      </c>
      <c r="N17" s="84">
        <v>5780.6199000000006</v>
      </c>
      <c r="O17" s="88">
        <v>136.70068287055921</v>
      </c>
      <c r="P17" s="89">
        <v>3.9054725990327797E-3</v>
      </c>
      <c r="Q17" s="87">
        <v>5.0850899506599207E-3</v>
      </c>
      <c r="R17" s="63"/>
      <c r="S17" s="261"/>
    </row>
    <row r="18" spans="1:19">
      <c r="A18" s="83" t="s">
        <v>1341</v>
      </c>
      <c r="B18" s="83" t="s">
        <v>1359</v>
      </c>
      <c r="C18" s="84">
        <v>23143.223200000004</v>
      </c>
      <c r="D18" s="84">
        <v>28926.97063</v>
      </c>
      <c r="E18" s="85">
        <v>124.99110594932168</v>
      </c>
      <c r="F18" s="86">
        <v>2.8282299344584469E-2</v>
      </c>
      <c r="G18" s="87">
        <v>3.0753440970080325E-2</v>
      </c>
      <c r="H18" s="84">
        <v>0</v>
      </c>
      <c r="I18" s="84">
        <v>0</v>
      </c>
      <c r="J18" s="85" t="s">
        <v>139</v>
      </c>
      <c r="K18" s="86">
        <v>0</v>
      </c>
      <c r="L18" s="87">
        <v>0</v>
      </c>
      <c r="M18" s="84">
        <v>23143.223200000004</v>
      </c>
      <c r="N18" s="84">
        <v>28926.97063</v>
      </c>
      <c r="O18" s="88">
        <v>124.99110594932168</v>
      </c>
      <c r="P18" s="89">
        <v>2.1374389017574904E-2</v>
      </c>
      <c r="Q18" s="87">
        <v>2.5446448685139747E-2</v>
      </c>
      <c r="R18" s="63"/>
      <c r="S18" s="261"/>
    </row>
    <row r="19" spans="1:19">
      <c r="A19" s="83" t="s">
        <v>1342</v>
      </c>
      <c r="B19" s="83" t="s">
        <v>1360</v>
      </c>
      <c r="C19" s="84">
        <v>1771.4603500000001</v>
      </c>
      <c r="D19" s="84">
        <v>1684.78603</v>
      </c>
      <c r="E19" s="85">
        <v>95.107182613486103</v>
      </c>
      <c r="F19" s="86">
        <v>2.1648225686974475E-3</v>
      </c>
      <c r="G19" s="87">
        <v>1.7911646671734799E-3</v>
      </c>
      <c r="H19" s="84">
        <v>0</v>
      </c>
      <c r="I19" s="84">
        <v>0</v>
      </c>
      <c r="J19" s="85" t="s">
        <v>139</v>
      </c>
      <c r="K19" s="86">
        <v>0</v>
      </c>
      <c r="L19" s="87">
        <v>0</v>
      </c>
      <c r="M19" s="84">
        <v>1771.4603500000001</v>
      </c>
      <c r="N19" s="84">
        <v>1684.78603</v>
      </c>
      <c r="O19" s="88">
        <v>95.107182613486103</v>
      </c>
      <c r="P19" s="89">
        <v>1.6360678166085954E-3</v>
      </c>
      <c r="Q19" s="87">
        <v>1.4820708952279016E-3</v>
      </c>
      <c r="R19" s="63"/>
      <c r="S19" s="261"/>
    </row>
    <row r="20" spans="1:19">
      <c r="A20" s="83" t="s">
        <v>1343</v>
      </c>
      <c r="B20" s="83" t="s">
        <v>1361</v>
      </c>
      <c r="C20" s="84">
        <v>2925.6248000000005</v>
      </c>
      <c r="D20" s="84">
        <v>3328.6692599999997</v>
      </c>
      <c r="E20" s="85">
        <v>113.77635505414088</v>
      </c>
      <c r="F20" s="86">
        <v>3.5752753904883944E-3</v>
      </c>
      <c r="G20" s="87">
        <v>3.5388439012748064E-3</v>
      </c>
      <c r="H20" s="84">
        <v>17891.829690000002</v>
      </c>
      <c r="I20" s="84">
        <v>20874.142350000002</v>
      </c>
      <c r="J20" s="85">
        <v>116.6685728160427</v>
      </c>
      <c r="K20" s="86">
        <v>6.7653869973337541E-2</v>
      </c>
      <c r="L20" s="87">
        <v>0.10640894223258833</v>
      </c>
      <c r="M20" s="84">
        <v>20817.454490000004</v>
      </c>
      <c r="N20" s="84">
        <v>24202.811610000001</v>
      </c>
      <c r="O20" s="88">
        <v>116.26210890301793</v>
      </c>
      <c r="P20" s="89">
        <v>1.9226378572234543E-2</v>
      </c>
      <c r="Q20" s="87">
        <v>2.1290705188162649E-2</v>
      </c>
      <c r="R20" s="63"/>
      <c r="S20" s="261"/>
    </row>
    <row r="21" spans="1:19">
      <c r="A21" s="83" t="s">
        <v>1344</v>
      </c>
      <c r="B21" s="83" t="s">
        <v>1362</v>
      </c>
      <c r="C21" s="84">
        <v>54879.488460000008</v>
      </c>
      <c r="D21" s="84">
        <v>55538.775700000006</v>
      </c>
      <c r="E21" s="85">
        <v>101.2013363435057</v>
      </c>
      <c r="F21" s="86">
        <v>6.70657715690781E-2</v>
      </c>
      <c r="G21" s="87">
        <v>5.9045535112795935E-2</v>
      </c>
      <c r="H21" s="84">
        <v>5322.2598799999996</v>
      </c>
      <c r="I21" s="84">
        <v>5368.0485899999994</v>
      </c>
      <c r="J21" s="85">
        <v>100.86032458076812</v>
      </c>
      <c r="K21" s="85">
        <v>2.0124910874100264E-2</v>
      </c>
      <c r="L21" s="87">
        <v>2.7364399587657174E-2</v>
      </c>
      <c r="M21" s="84">
        <v>60201.748340000013</v>
      </c>
      <c r="N21" s="84">
        <v>60906.824289999997</v>
      </c>
      <c r="O21" s="88">
        <v>101.17118849442367</v>
      </c>
      <c r="P21" s="89">
        <v>5.5600534870929481E-2</v>
      </c>
      <c r="Q21" s="87">
        <v>5.3578454470547099E-2</v>
      </c>
      <c r="R21" s="63"/>
      <c r="S21" s="261"/>
    </row>
    <row r="22" spans="1:19">
      <c r="A22" s="83" t="s">
        <v>1345</v>
      </c>
      <c r="B22" s="83" t="s">
        <v>1363</v>
      </c>
      <c r="C22" s="84">
        <v>41490.639380001063</v>
      </c>
      <c r="D22" s="84">
        <v>49754.253290000001</v>
      </c>
      <c r="E22" s="85">
        <v>119.91681505390849</v>
      </c>
      <c r="F22" s="86">
        <v>5.0703857142223578E-2</v>
      </c>
      <c r="G22" s="87">
        <v>5.2895773675573431E-2</v>
      </c>
      <c r="H22" s="84">
        <v>15039.661679999999</v>
      </c>
      <c r="I22" s="84">
        <v>14903.27209</v>
      </c>
      <c r="J22" s="85">
        <v>99.093133922145526</v>
      </c>
      <c r="K22" s="85">
        <v>5.6869047681042791E-2</v>
      </c>
      <c r="L22" s="87">
        <v>7.5971572499186096E-2</v>
      </c>
      <c r="M22" s="84">
        <v>56530.30106000106</v>
      </c>
      <c r="N22" s="84">
        <v>64657.525379999999</v>
      </c>
      <c r="O22" s="88">
        <v>114.37675753994787</v>
      </c>
      <c r="P22" s="89">
        <v>5.2209695931078839E-2</v>
      </c>
      <c r="Q22" s="87">
        <v>5.6877867466147834E-2</v>
      </c>
      <c r="R22" s="63"/>
      <c r="S22" s="261"/>
    </row>
    <row r="23" spans="1:19">
      <c r="A23" s="83" t="s">
        <v>1346</v>
      </c>
      <c r="B23" s="83" t="s">
        <v>1364</v>
      </c>
      <c r="C23" s="84">
        <v>57831.786609999879</v>
      </c>
      <c r="D23" s="84">
        <v>61974.335119999996</v>
      </c>
      <c r="E23" s="85">
        <v>107.16309965994344</v>
      </c>
      <c r="F23" s="86">
        <v>7.0673643269194591E-2</v>
      </c>
      <c r="G23" s="87">
        <v>6.5887440518789503E-2</v>
      </c>
      <c r="H23" s="84">
        <v>65866.369940000004</v>
      </c>
      <c r="I23" s="84">
        <v>30774.275839999998</v>
      </c>
      <c r="J23" s="85">
        <v>46.722289186474633</v>
      </c>
      <c r="K23" s="85">
        <v>0.24905864323239643</v>
      </c>
      <c r="L23" s="87">
        <v>0.156876296290482</v>
      </c>
      <c r="M23" s="84">
        <v>123698.1565499999</v>
      </c>
      <c r="N23" s="84">
        <v>92748.610959999991</v>
      </c>
      <c r="O23" s="88">
        <v>74.979784296551074</v>
      </c>
      <c r="P23" s="89">
        <v>0.11424391909492444</v>
      </c>
      <c r="Q23" s="87">
        <v>8.1589005623836725E-2</v>
      </c>
      <c r="R23" s="63"/>
      <c r="S23" s="261"/>
    </row>
    <row r="24" spans="1:19" s="261" customFormat="1">
      <c r="A24" s="83" t="s">
        <v>1347</v>
      </c>
      <c r="B24" s="83" t="s">
        <v>1365</v>
      </c>
      <c r="C24" s="84">
        <v>0</v>
      </c>
      <c r="D24" s="84" t="s">
        <v>139</v>
      </c>
      <c r="E24" s="85" t="s">
        <v>139</v>
      </c>
      <c r="F24" s="86">
        <v>0</v>
      </c>
      <c r="G24" s="87" t="s">
        <v>139</v>
      </c>
      <c r="H24" s="84">
        <v>4938.2052067157738</v>
      </c>
      <c r="I24" s="84" t="s">
        <v>139</v>
      </c>
      <c r="J24" s="85" t="s">
        <v>139</v>
      </c>
      <c r="K24" s="85">
        <v>1.8672695791617906E-2</v>
      </c>
      <c r="L24" s="87" t="s">
        <v>139</v>
      </c>
      <c r="M24" s="84">
        <v>4938.2052067157738</v>
      </c>
      <c r="N24" s="84" t="s">
        <v>139</v>
      </c>
      <c r="O24" s="88" t="s">
        <v>139</v>
      </c>
      <c r="P24" s="89">
        <v>4.5607786877740015E-3</v>
      </c>
      <c r="Q24" s="87" t="s">
        <v>139</v>
      </c>
      <c r="R24" s="63"/>
    </row>
    <row r="25" spans="1:19" ht="18.75" customHeight="1">
      <c r="A25" s="1096" t="s">
        <v>524</v>
      </c>
      <c r="B25" s="384"/>
      <c r="C25" s="385">
        <v>818293.55237453489</v>
      </c>
      <c r="D25" s="385">
        <v>940609.23647999985</v>
      </c>
      <c r="E25" s="386">
        <v>114.94765341246153</v>
      </c>
      <c r="F25" s="387">
        <v>1</v>
      </c>
      <c r="G25" s="388">
        <v>1</v>
      </c>
      <c r="H25" s="389">
        <v>264461.28945840336</v>
      </c>
      <c r="I25" s="385">
        <v>196169.06166000004</v>
      </c>
      <c r="J25" s="386">
        <v>74.176852900376971</v>
      </c>
      <c r="K25" s="387">
        <v>1</v>
      </c>
      <c r="L25" s="388">
        <v>1</v>
      </c>
      <c r="M25" s="390">
        <v>1082754.8418329381</v>
      </c>
      <c r="N25" s="391">
        <v>1136778.2981399999</v>
      </c>
      <c r="O25" s="392">
        <v>104.98944490662431</v>
      </c>
      <c r="P25" s="393">
        <v>1</v>
      </c>
      <c r="Q25" s="388">
        <v>1</v>
      </c>
      <c r="S25" s="261" t="str">
        <f t="shared" ref="S25:S26" si="0">IF(A25=R25,"OK","")</f>
        <v/>
      </c>
    </row>
    <row r="26" spans="1:19" ht="12.75" customHeight="1">
      <c r="A26" s="33" t="s">
        <v>525</v>
      </c>
      <c r="B26" s="33"/>
      <c r="S26" s="261" t="str">
        <f t="shared" si="0"/>
        <v/>
      </c>
    </row>
    <row r="27" spans="1:19" ht="12.75" customHeight="1">
      <c r="N27" s="76"/>
    </row>
    <row r="28" spans="1:19" ht="12.75" customHeight="1">
      <c r="A28" s="1087" t="s">
        <v>1518</v>
      </c>
      <c r="B28" s="286"/>
    </row>
    <row r="29" spans="1:19" ht="12.75" customHeight="1">
      <c r="A29" s="1088" t="s">
        <v>1519</v>
      </c>
      <c r="B29" s="873"/>
    </row>
    <row r="30" spans="1:19">
      <c r="A30" s="547"/>
      <c r="B30" s="953"/>
    </row>
    <row r="31" spans="1:19" ht="12.75" customHeight="1">
      <c r="A31" s="613" t="s">
        <v>81</v>
      </c>
      <c r="B31" s="547"/>
    </row>
    <row r="32" spans="1:19" ht="12.75" customHeight="1">
      <c r="B32" s="874"/>
    </row>
    <row r="33" spans="1:2" ht="12.75" customHeight="1">
      <c r="A33" s="874"/>
      <c r="B33" s="874"/>
    </row>
    <row r="34" spans="1:2" ht="12.75" customHeight="1">
      <c r="A34" s="874"/>
      <c r="B34" s="874"/>
    </row>
    <row r="35" spans="1:2" ht="12.75" customHeight="1"/>
    <row r="36" spans="1:2" ht="12.75" customHeight="1">
      <c r="B36" s="613"/>
    </row>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row r="50" spans="17:17" ht="12.75" customHeight="1"/>
    <row r="51" spans="17:17" ht="12.75" customHeight="1">
      <c r="Q51" s="24" t="s">
        <v>1049</v>
      </c>
    </row>
    <row r="103" spans="1:2">
      <c r="A103" s="643"/>
      <c r="B103" s="643"/>
    </row>
    <row r="105" spans="1:2">
      <c r="A105" s="644"/>
      <c r="B105" s="644"/>
    </row>
    <row r="107" spans="1:2">
      <c r="A107" s="644"/>
      <c r="B107" s="644"/>
    </row>
    <row r="109" spans="1:2">
      <c r="A109" s="644"/>
      <c r="B109" s="644"/>
    </row>
    <row r="111" spans="1:2">
      <c r="A111" s="644"/>
      <c r="B111" s="644"/>
    </row>
    <row r="113" spans="1:2">
      <c r="A113" s="644"/>
      <c r="B113" s="644"/>
    </row>
    <row r="115" spans="1:2">
      <c r="A115" s="644"/>
      <c r="B115" s="644"/>
    </row>
  </sheetData>
  <mergeCells count="9">
    <mergeCell ref="C7:G7"/>
    <mergeCell ref="H7:L7"/>
    <mergeCell ref="M7:Q7"/>
    <mergeCell ref="C8:E8"/>
    <mergeCell ref="F8:G8"/>
    <mergeCell ref="H8:J8"/>
    <mergeCell ref="K8:L8"/>
    <mergeCell ref="M8:O8"/>
    <mergeCell ref="P8:Q8"/>
  </mergeCells>
  <hyperlinks>
    <hyperlink ref="A31" location="'2 Sadržaj'!A1" display="Sadržaj / Contents" xr:uid="{00000000-0004-0000-1200-000000000000}"/>
  </hyperlinks>
  <pageMargins left="0.7" right="0.7" top="0.75" bottom="0.75" header="0.3" footer="0.3"/>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H180"/>
  <sheetViews>
    <sheetView showGridLines="0" zoomScaleNormal="100" workbookViewId="0"/>
  </sheetViews>
  <sheetFormatPr defaultRowHeight="15"/>
  <cols>
    <col min="1" max="1" width="106.28515625" style="20" bestFit="1" customWidth="1"/>
  </cols>
  <sheetData>
    <row r="1" spans="1:1">
      <c r="A1" s="1" t="s">
        <v>1001</v>
      </c>
    </row>
    <row r="2" spans="1:1">
      <c r="A2" s="1"/>
    </row>
    <row r="3" spans="1:1">
      <c r="A3" s="660" t="s">
        <v>618</v>
      </c>
    </row>
    <row r="4" spans="1:1">
      <c r="A4" s="630"/>
    </row>
    <row r="5" spans="1:1">
      <c r="A5" s="810" t="s">
        <v>756</v>
      </c>
    </row>
    <row r="6" spans="1:1">
      <c r="A6" s="811" t="s">
        <v>932</v>
      </c>
    </row>
    <row r="7" spans="1:1">
      <c r="A7" s="810" t="s">
        <v>636</v>
      </c>
    </row>
    <row r="8" spans="1:1">
      <c r="A8" s="811" t="s">
        <v>637</v>
      </c>
    </row>
    <row r="9" spans="1:1">
      <c r="A9" s="810" t="s">
        <v>725</v>
      </c>
    </row>
    <row r="10" spans="1:1">
      <c r="A10" s="811" t="s">
        <v>726</v>
      </c>
    </row>
    <row r="11" spans="1:1">
      <c r="A11" s="810" t="s">
        <v>638</v>
      </c>
    </row>
    <row r="12" spans="1:1" s="261" customFormat="1">
      <c r="A12" s="811" t="s">
        <v>766</v>
      </c>
    </row>
    <row r="13" spans="1:1">
      <c r="A13" s="810" t="s">
        <v>729</v>
      </c>
    </row>
    <row r="14" spans="1:1">
      <c r="A14" s="811" t="s">
        <v>933</v>
      </c>
    </row>
    <row r="15" spans="1:1">
      <c r="A15" s="810" t="s">
        <v>640</v>
      </c>
    </row>
    <row r="16" spans="1:1">
      <c r="A16" s="811" t="s">
        <v>934</v>
      </c>
    </row>
    <row r="17" spans="1:2">
      <c r="A17" s="810" t="s">
        <v>641</v>
      </c>
    </row>
    <row r="18" spans="1:2">
      <c r="A18" s="811" t="s">
        <v>642</v>
      </c>
      <c r="B18" s="150"/>
    </row>
    <row r="19" spans="1:2">
      <c r="A19" s="810" t="s">
        <v>643</v>
      </c>
      <c r="B19" s="551"/>
    </row>
    <row r="20" spans="1:2">
      <c r="A20" s="811" t="s">
        <v>644</v>
      </c>
      <c r="B20" s="338"/>
    </row>
    <row r="21" spans="1:2">
      <c r="A21" s="810" t="s">
        <v>645</v>
      </c>
      <c r="B21" s="150"/>
    </row>
    <row r="22" spans="1:2">
      <c r="A22" s="811" t="s">
        <v>917</v>
      </c>
      <c r="B22" s="551"/>
    </row>
    <row r="23" spans="1:2">
      <c r="A23" s="810" t="s">
        <v>646</v>
      </c>
      <c r="B23" s="150"/>
    </row>
    <row r="24" spans="1:2">
      <c r="A24" s="811" t="s">
        <v>918</v>
      </c>
      <c r="B24" s="551"/>
    </row>
    <row r="25" spans="1:2">
      <c r="A25" s="810" t="s">
        <v>775</v>
      </c>
      <c r="B25" s="306"/>
    </row>
    <row r="26" spans="1:2">
      <c r="A26" s="811" t="s">
        <v>935</v>
      </c>
      <c r="B26" s="556"/>
    </row>
    <row r="27" spans="1:2">
      <c r="A27" s="810" t="s">
        <v>649</v>
      </c>
      <c r="B27" s="136"/>
    </row>
    <row r="28" spans="1:2">
      <c r="A28" s="811" t="s">
        <v>648</v>
      </c>
      <c r="B28" s="527"/>
    </row>
    <row r="29" spans="1:2">
      <c r="A29" s="810" t="s">
        <v>727</v>
      </c>
      <c r="B29" s="151"/>
    </row>
    <row r="30" spans="1:2">
      <c r="A30" s="811" t="s">
        <v>936</v>
      </c>
      <c r="B30" s="554"/>
    </row>
    <row r="31" spans="1:2">
      <c r="A31" s="810" t="s">
        <v>651</v>
      </c>
      <c r="B31" s="150"/>
    </row>
    <row r="32" spans="1:2">
      <c r="A32" s="811" t="s">
        <v>921</v>
      </c>
      <c r="B32" s="551"/>
    </row>
    <row r="33" spans="1:2">
      <c r="A33" s="810" t="s">
        <v>652</v>
      </c>
      <c r="B33" s="136"/>
    </row>
    <row r="34" spans="1:2">
      <c r="A34" s="811" t="s">
        <v>922</v>
      </c>
      <c r="B34" s="527"/>
    </row>
    <row r="35" spans="1:2">
      <c r="A35" s="810" t="s">
        <v>728</v>
      </c>
      <c r="B35" s="136"/>
    </row>
    <row r="36" spans="1:2">
      <c r="A36" s="811" t="s">
        <v>937</v>
      </c>
      <c r="B36" s="527"/>
    </row>
    <row r="37" spans="1:2">
      <c r="A37" s="810" t="s">
        <v>653</v>
      </c>
      <c r="B37" s="150"/>
    </row>
    <row r="38" spans="1:2">
      <c r="A38" s="811" t="s">
        <v>923</v>
      </c>
      <c r="B38" s="553"/>
    </row>
    <row r="39" spans="1:2">
      <c r="A39" s="810" t="s">
        <v>1060</v>
      </c>
      <c r="B39" s="152"/>
    </row>
    <row r="40" spans="1:2">
      <c r="A40" s="811" t="s">
        <v>1061</v>
      </c>
      <c r="B40" s="553"/>
    </row>
    <row r="41" spans="1:2">
      <c r="A41" s="810" t="s">
        <v>1062</v>
      </c>
      <c r="B41" s="151"/>
    </row>
    <row r="42" spans="1:2">
      <c r="A42" s="811" t="s">
        <v>1063</v>
      </c>
      <c r="B42" s="527"/>
    </row>
    <row r="43" spans="1:2">
      <c r="A43" s="810" t="s">
        <v>1064</v>
      </c>
      <c r="B43" s="151"/>
    </row>
    <row r="44" spans="1:2">
      <c r="A44" s="811" t="s">
        <v>1065</v>
      </c>
      <c r="B44" s="527"/>
    </row>
    <row r="45" spans="1:2" s="261" customFormat="1">
      <c r="A45" s="810" t="s">
        <v>1066</v>
      </c>
      <c r="B45" s="527"/>
    </row>
    <row r="46" spans="1:2" s="261" customFormat="1">
      <c r="A46" s="811" t="s">
        <v>924</v>
      </c>
      <c r="B46" s="527"/>
    </row>
    <row r="47" spans="1:2" s="261" customFormat="1">
      <c r="A47" s="810" t="s">
        <v>1040</v>
      </c>
      <c r="B47" s="527"/>
    </row>
    <row r="48" spans="1:2" s="261" customFormat="1">
      <c r="A48" s="811" t="s">
        <v>1041</v>
      </c>
      <c r="B48" s="527"/>
    </row>
    <row r="49" spans="1:5" s="261" customFormat="1">
      <c r="A49" s="810" t="s">
        <v>1043</v>
      </c>
      <c r="B49" s="527"/>
    </row>
    <row r="50" spans="1:5" s="261" customFormat="1">
      <c r="A50" s="811" t="s">
        <v>1044</v>
      </c>
      <c r="B50" s="527"/>
    </row>
    <row r="51" spans="1:5" s="261" customFormat="1">
      <c r="A51" s="810" t="s">
        <v>1067</v>
      </c>
      <c r="B51" s="527"/>
    </row>
    <row r="52" spans="1:5" s="261" customFormat="1">
      <c r="A52" s="811" t="s">
        <v>1068</v>
      </c>
      <c r="B52" s="527"/>
    </row>
    <row r="53" spans="1:5">
      <c r="A53" s="632"/>
      <c r="B53" s="551"/>
    </row>
    <row r="54" spans="1:5">
      <c r="A54" s="640" t="s">
        <v>619</v>
      </c>
      <c r="B54" s="136"/>
    </row>
    <row r="55" spans="1:5">
      <c r="A55" s="631"/>
      <c r="B55" s="527"/>
    </row>
    <row r="56" spans="1:5">
      <c r="A56" s="812" t="s">
        <v>83</v>
      </c>
      <c r="B56" s="153"/>
    </row>
    <row r="57" spans="1:5">
      <c r="A57" s="813" t="s">
        <v>84</v>
      </c>
      <c r="B57" s="527"/>
    </row>
    <row r="58" spans="1:5" ht="15" customHeight="1">
      <c r="A58" s="857" t="s">
        <v>654</v>
      </c>
      <c r="C58" s="736"/>
      <c r="D58" s="58"/>
      <c r="E58" s="58"/>
    </row>
    <row r="59" spans="1:5">
      <c r="A59" s="813" t="s">
        <v>730</v>
      </c>
      <c r="C59" s="737"/>
    </row>
    <row r="60" spans="1:5">
      <c r="A60" s="857" t="s">
        <v>656</v>
      </c>
      <c r="C60" s="737"/>
    </row>
    <row r="61" spans="1:5">
      <c r="A61" s="813" t="s">
        <v>731</v>
      </c>
      <c r="C61" s="737"/>
    </row>
    <row r="62" spans="1:5">
      <c r="A62" s="857" t="s">
        <v>85</v>
      </c>
    </row>
    <row r="63" spans="1:5">
      <c r="A63" s="813" t="s">
        <v>86</v>
      </c>
    </row>
    <row r="64" spans="1:5">
      <c r="A64" s="857" t="s">
        <v>658</v>
      </c>
    </row>
    <row r="65" spans="1:1">
      <c r="A65" s="813" t="s">
        <v>732</v>
      </c>
    </row>
    <row r="66" spans="1:1">
      <c r="A66" s="857" t="s">
        <v>660</v>
      </c>
    </row>
    <row r="67" spans="1:1">
      <c r="A67" s="813" t="s">
        <v>733</v>
      </c>
    </row>
    <row r="68" spans="1:1" s="261" customFormat="1">
      <c r="A68" s="857" t="s">
        <v>941</v>
      </c>
    </row>
    <row r="69" spans="1:1" s="261" customFormat="1">
      <c r="A69" s="813" t="s">
        <v>942</v>
      </c>
    </row>
    <row r="70" spans="1:1" s="261" customFormat="1">
      <c r="A70" s="857" t="s">
        <v>991</v>
      </c>
    </row>
    <row r="71" spans="1:1" s="261" customFormat="1">
      <c r="A71" s="813" t="s">
        <v>992</v>
      </c>
    </row>
    <row r="72" spans="1:1" s="261" customFormat="1">
      <c r="A72" s="857" t="s">
        <v>994</v>
      </c>
    </row>
    <row r="73" spans="1:1" s="261" customFormat="1">
      <c r="A73" s="813" t="s">
        <v>995</v>
      </c>
    </row>
    <row r="74" spans="1:1" s="261" customFormat="1">
      <c r="A74" s="857" t="s">
        <v>996</v>
      </c>
    </row>
    <row r="75" spans="1:1" s="261" customFormat="1">
      <c r="A75" s="813" t="s">
        <v>997</v>
      </c>
    </row>
    <row r="76" spans="1:1" s="261" customFormat="1">
      <c r="A76" s="857" t="s">
        <v>998</v>
      </c>
    </row>
    <row r="77" spans="1:1" s="261" customFormat="1">
      <c r="A77" s="813" t="s">
        <v>999</v>
      </c>
    </row>
    <row r="78" spans="1:1">
      <c r="A78" s="631"/>
    </row>
    <row r="79" spans="1:1">
      <c r="A79" s="641" t="s">
        <v>620</v>
      </c>
    </row>
    <row r="80" spans="1:1">
      <c r="A80" s="633"/>
    </row>
    <row r="81" spans="1:1">
      <c r="A81" s="859" t="s">
        <v>1564</v>
      </c>
    </row>
    <row r="82" spans="1:1">
      <c r="A82" s="860" t="s">
        <v>1563</v>
      </c>
    </row>
    <row r="83" spans="1:1">
      <c r="A83" s="859" t="s">
        <v>734</v>
      </c>
    </row>
    <row r="84" spans="1:1">
      <c r="A84" s="860" t="s">
        <v>735</v>
      </c>
    </row>
    <row r="85" spans="1:1">
      <c r="A85" s="634"/>
    </row>
    <row r="86" spans="1:1">
      <c r="A86" s="642" t="s">
        <v>621</v>
      </c>
    </row>
    <row r="87" spans="1:1">
      <c r="A87" s="635"/>
    </row>
    <row r="88" spans="1:1">
      <c r="A88" s="815" t="s">
        <v>662</v>
      </c>
    </row>
    <row r="89" spans="1:1">
      <c r="A89" s="858" t="s">
        <v>663</v>
      </c>
    </row>
    <row r="90" spans="1:1" s="261" customFormat="1">
      <c r="A90" s="815" t="s">
        <v>664</v>
      </c>
    </row>
    <row r="91" spans="1:1" s="261" customFormat="1">
      <c r="A91" s="858" t="s">
        <v>665</v>
      </c>
    </row>
    <row r="92" spans="1:1">
      <c r="A92" s="815" t="s">
        <v>890</v>
      </c>
    </row>
    <row r="93" spans="1:1">
      <c r="A93" s="858" t="s">
        <v>891</v>
      </c>
    </row>
    <row r="94" spans="1:1">
      <c r="A94" s="815" t="s">
        <v>900</v>
      </c>
    </row>
    <row r="95" spans="1:1">
      <c r="A95" s="858" t="s">
        <v>901</v>
      </c>
    </row>
    <row r="96" spans="1:1">
      <c r="A96" s="815" t="s">
        <v>902</v>
      </c>
    </row>
    <row r="97" spans="1:5">
      <c r="A97" s="858" t="s">
        <v>903</v>
      </c>
    </row>
    <row r="98" spans="1:5">
      <c r="A98" s="815" t="s">
        <v>904</v>
      </c>
    </row>
    <row r="99" spans="1:5">
      <c r="A99" s="858" t="s">
        <v>905</v>
      </c>
    </row>
    <row r="100" spans="1:5">
      <c r="A100" s="815" t="s">
        <v>906</v>
      </c>
    </row>
    <row r="101" spans="1:5">
      <c r="A101" s="858" t="s">
        <v>907</v>
      </c>
    </row>
    <row r="102" spans="1:5" s="261" customFormat="1">
      <c r="A102" s="815" t="s">
        <v>1026</v>
      </c>
    </row>
    <row r="103" spans="1:5" s="261" customFormat="1">
      <c r="A103" s="858" t="s">
        <v>1027</v>
      </c>
    </row>
    <row r="104" spans="1:5">
      <c r="A104" s="636"/>
    </row>
    <row r="105" spans="1:5" s="261" customFormat="1">
      <c r="A105" s="738" t="s">
        <v>739</v>
      </c>
    </row>
    <row r="106" spans="1:5" s="261" customFormat="1">
      <c r="A106" s="636"/>
    </row>
    <row r="107" spans="1:5" s="261" customFormat="1">
      <c r="A107" s="861" t="s">
        <v>669</v>
      </c>
      <c r="E107" s="148"/>
    </row>
    <row r="108" spans="1:5" s="261" customFormat="1">
      <c r="A108" s="858" t="s">
        <v>670</v>
      </c>
      <c r="E108" s="148"/>
    </row>
    <row r="109" spans="1:5" s="261" customFormat="1">
      <c r="A109" s="861" t="s">
        <v>671</v>
      </c>
      <c r="E109" s="148"/>
    </row>
    <row r="110" spans="1:5" s="261" customFormat="1">
      <c r="A110" s="858" t="s">
        <v>672</v>
      </c>
      <c r="E110" s="148"/>
    </row>
    <row r="111" spans="1:5" s="261" customFormat="1">
      <c r="A111" s="861" t="s">
        <v>673</v>
      </c>
      <c r="E111" s="148"/>
    </row>
    <row r="112" spans="1:5" s="261" customFormat="1">
      <c r="A112" s="858" t="s">
        <v>674</v>
      </c>
      <c r="E112" s="715"/>
    </row>
    <row r="113" spans="1:5" s="261" customFormat="1">
      <c r="A113" s="861" t="s">
        <v>865</v>
      </c>
      <c r="E113" s="715"/>
    </row>
    <row r="114" spans="1:5" s="261" customFormat="1">
      <c r="A114" s="858" t="s">
        <v>866</v>
      </c>
      <c r="E114" s="715"/>
    </row>
    <row r="115" spans="1:5" s="261" customFormat="1">
      <c r="A115" s="636"/>
      <c r="E115" s="715"/>
    </row>
    <row r="116" spans="1:5">
      <c r="A116" s="659" t="s">
        <v>736</v>
      </c>
      <c r="E116" s="148"/>
    </row>
    <row r="117" spans="1:5">
      <c r="A117" s="633"/>
      <c r="E117" s="715"/>
    </row>
    <row r="118" spans="1:5">
      <c r="A118" s="862" t="s">
        <v>740</v>
      </c>
    </row>
    <row r="119" spans="1:5">
      <c r="A119" s="858" t="s">
        <v>741</v>
      </c>
    </row>
    <row r="120" spans="1:5">
      <c r="A120" s="862" t="s">
        <v>742</v>
      </c>
    </row>
    <row r="121" spans="1:5">
      <c r="A121" s="858" t="s">
        <v>743</v>
      </c>
      <c r="C121" s="645"/>
    </row>
    <row r="122" spans="1:5">
      <c r="A122" s="862" t="s">
        <v>708</v>
      </c>
    </row>
    <row r="123" spans="1:5">
      <c r="A123" s="858" t="s">
        <v>709</v>
      </c>
    </row>
    <row r="124" spans="1:5">
      <c r="A124" s="862" t="s">
        <v>744</v>
      </c>
    </row>
    <row r="125" spans="1:5">
      <c r="A125" s="858" t="s">
        <v>745</v>
      </c>
    </row>
    <row r="126" spans="1:5">
      <c r="A126" s="862" t="s">
        <v>746</v>
      </c>
    </row>
    <row r="127" spans="1:5">
      <c r="A127" s="858" t="s">
        <v>747</v>
      </c>
    </row>
    <row r="128" spans="1:5">
      <c r="A128" s="862" t="s">
        <v>748</v>
      </c>
    </row>
    <row r="129" spans="1:1">
      <c r="A129" s="858" t="s">
        <v>816</v>
      </c>
    </row>
    <row r="130" spans="1:1">
      <c r="A130" s="862" t="s">
        <v>715</v>
      </c>
    </row>
    <row r="131" spans="1:1">
      <c r="A131" s="858" t="s">
        <v>812</v>
      </c>
    </row>
    <row r="132" spans="1:1">
      <c r="A132" s="862" t="s">
        <v>716</v>
      </c>
    </row>
    <row r="133" spans="1:1">
      <c r="A133" s="858" t="s">
        <v>814</v>
      </c>
    </row>
    <row r="134" spans="1:1">
      <c r="A134" s="862" t="s">
        <v>717</v>
      </c>
    </row>
    <row r="135" spans="1:1">
      <c r="A135" s="858" t="s">
        <v>749</v>
      </c>
    </row>
    <row r="136" spans="1:1">
      <c r="A136" s="862" t="s">
        <v>750</v>
      </c>
    </row>
    <row r="137" spans="1:1">
      <c r="A137" s="858" t="s">
        <v>751</v>
      </c>
    </row>
    <row r="138" spans="1:1">
      <c r="A138" s="862" t="s">
        <v>752</v>
      </c>
    </row>
    <row r="139" spans="1:1">
      <c r="A139" s="858" t="s">
        <v>753</v>
      </c>
    </row>
    <row r="140" spans="1:1">
      <c r="A140" s="862" t="s">
        <v>754</v>
      </c>
    </row>
    <row r="141" spans="1:1">
      <c r="A141" s="858" t="s">
        <v>755</v>
      </c>
    </row>
    <row r="142" spans="1:1">
      <c r="A142" s="646"/>
    </row>
    <row r="143" spans="1:1">
      <c r="A143" s="647" t="s">
        <v>737</v>
      </c>
    </row>
    <row r="144" spans="1:1">
      <c r="A144" s="636"/>
    </row>
    <row r="145" spans="1:1">
      <c r="A145" s="863" t="s">
        <v>683</v>
      </c>
    </row>
    <row r="146" spans="1:1">
      <c r="A146" s="858" t="s">
        <v>684</v>
      </c>
    </row>
    <row r="147" spans="1:1">
      <c r="A147" s="863" t="s">
        <v>685</v>
      </c>
    </row>
    <row r="148" spans="1:1">
      <c r="A148" s="858" t="s">
        <v>686</v>
      </c>
    </row>
    <row r="149" spans="1:1">
      <c r="A149" s="863" t="s">
        <v>687</v>
      </c>
    </row>
    <row r="150" spans="1:1">
      <c r="A150" s="858" t="s">
        <v>688</v>
      </c>
    </row>
    <row r="151" spans="1:1">
      <c r="A151" s="863" t="s">
        <v>689</v>
      </c>
    </row>
    <row r="152" spans="1:1">
      <c r="A152" s="858" t="s">
        <v>1000</v>
      </c>
    </row>
    <row r="153" spans="1:1">
      <c r="A153" s="863" t="s">
        <v>690</v>
      </c>
    </row>
    <row r="154" spans="1:1">
      <c r="A154" s="858" t="s">
        <v>691</v>
      </c>
    </row>
    <row r="155" spans="1:1">
      <c r="A155" s="863" t="s">
        <v>692</v>
      </c>
    </row>
    <row r="156" spans="1:1">
      <c r="A156" s="858" t="s">
        <v>693</v>
      </c>
    </row>
    <row r="157" spans="1:1">
      <c r="A157" s="863" t="s">
        <v>694</v>
      </c>
    </row>
    <row r="158" spans="1:1">
      <c r="A158" s="858" t="s">
        <v>695</v>
      </c>
    </row>
    <row r="159" spans="1:1" s="261" customFormat="1">
      <c r="A159" s="863" t="s">
        <v>826</v>
      </c>
    </row>
    <row r="160" spans="1:1" s="261" customFormat="1">
      <c r="A160" s="858" t="s">
        <v>827</v>
      </c>
    </row>
    <row r="161" spans="1:8">
      <c r="A161" s="648"/>
    </row>
    <row r="162" spans="1:8">
      <c r="A162" s="629" t="s">
        <v>738</v>
      </c>
    </row>
    <row r="163" spans="1:8">
      <c r="A163" s="188"/>
      <c r="B163" s="188"/>
      <c r="C163" s="188"/>
      <c r="D163" s="188"/>
      <c r="E163" s="188"/>
    </row>
    <row r="164" spans="1:8">
      <c r="A164" s="62" t="s">
        <v>698</v>
      </c>
    </row>
    <row r="165" spans="1:8">
      <c r="A165" s="858" t="s">
        <v>699</v>
      </c>
    </row>
    <row r="166" spans="1:8">
      <c r="A166" s="62" t="s">
        <v>700</v>
      </c>
    </row>
    <row r="167" spans="1:8">
      <c r="A167" s="858" t="s">
        <v>701</v>
      </c>
      <c r="H167" s="234"/>
    </row>
    <row r="168" spans="1:8">
      <c r="A168" s="62" t="s">
        <v>702</v>
      </c>
    </row>
    <row r="169" spans="1:8">
      <c r="A169" s="858" t="s">
        <v>703</v>
      </c>
      <c r="F169" s="62"/>
    </row>
    <row r="170" spans="1:8">
      <c r="A170" s="62" t="s">
        <v>704</v>
      </c>
    </row>
    <row r="171" spans="1:8">
      <c r="A171" s="858" t="s">
        <v>705</v>
      </c>
    </row>
    <row r="172" spans="1:8">
      <c r="A172" s="62" t="s">
        <v>706</v>
      </c>
    </row>
    <row r="173" spans="1:8" s="261" customFormat="1">
      <c r="A173" s="858" t="s">
        <v>707</v>
      </c>
    </row>
    <row r="174" spans="1:8">
      <c r="A174" s="62" t="s">
        <v>831</v>
      </c>
    </row>
    <row r="175" spans="1:8" s="261" customFormat="1">
      <c r="A175" s="858" t="s">
        <v>832</v>
      </c>
    </row>
    <row r="176" spans="1:8" s="261" customFormat="1">
      <c r="A176" s="637"/>
    </row>
    <row r="177" spans="1:1">
      <c r="A177" s="638"/>
    </row>
    <row r="178" spans="1:1">
      <c r="A178" s="25" t="s">
        <v>4</v>
      </c>
    </row>
    <row r="179" spans="1:1">
      <c r="A179" s="639" t="s">
        <v>5</v>
      </c>
    </row>
    <row r="180" spans="1:1">
      <c r="A180" s="637"/>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81" location="'19 Tablica 3.1'!A4" display="Tablica 3.1: Zaračunata bruto premija osiguranja " xr:uid="{00000000-0004-0000-0100-000004000000}"/>
    <hyperlink ref="A82" location="'19 Tablica 3.1'!A5" display="Table 3.1: Written premium " xr:uid="{00000000-0004-0000-0100-000005000000}"/>
    <hyperlink ref="A83" location="'20 Tablica 3.2'!A1" display="Tablica 3.2: Podaci o osiguranju" xr:uid="{00000000-0004-0000-0100-000006000000}"/>
    <hyperlink ref="A84" location="'20 Tablica 3.2'!A2" display="Table 3.2: Insurance data" xr:uid="{00000000-0004-0000-0100-000007000000}"/>
    <hyperlink ref="A118" location="'24 Tablica 6.1'!A4" display="Tablica 6.1: Otvoreni investicijski fondovi / UCITS fondovi" xr:uid="{00000000-0004-0000-0100-000008000000}"/>
    <hyperlink ref="A119" location="'24 Tablica 6.1'!A5" display="Table 6.1: Open-ended Investment funds / UCITS funds" xr:uid="{00000000-0004-0000-0100-000009000000}"/>
    <hyperlink ref="A120" location="'25 Tablice 6.2, 6.3'!A1" display="Tablica 6.2: Struktura ulaganja UCITS fondova" xr:uid="{00000000-0004-0000-0100-00000A000000}"/>
    <hyperlink ref="A121" location="'25 Tablice 6.2, 6.3'!A2" display="Table 6.2: UCITS funds investment structure" xr:uid="{00000000-0004-0000-0100-00000B000000}"/>
    <hyperlink ref="A124" location="'26 Tablice 6.4 - 6.8'!A1" display="Tablica 6.4: Osnovni alternativni fondovi s privatnom ponudom" xr:uid="{00000000-0004-0000-0100-00000C000000}"/>
    <hyperlink ref="A125" location="'26 Tablice 6.4 - 6.8'!A2" display="Table 6.4: Base alternative funds with private offering" xr:uid="{00000000-0004-0000-0100-00000D000000}"/>
    <hyperlink ref="A130" location="'26 Tablice 6.4 - 6.8'!A58" display="Tablica 6.7: Alternativni investicijski fondovi rizičnog kapitala s privatnom ponudom" xr:uid="{00000000-0004-0000-0100-00000E000000}"/>
    <hyperlink ref="A131" location="'26 Tablice 6.4 - 6.8'!A59" display="Table 6.7: Private equity open-ended alternative investment funds with private offering" xr:uid="{00000000-0004-0000-0100-00000F000000}"/>
    <hyperlink ref="A132" location="'26 Tablice 6.4 - 6.8'!A68" display="Tablica 6.8: Alternativni investicijski fondovi rizičnog kapitala s privatnom ponudom - Fondovi za gospodarsku suradnju" xr:uid="{00000000-0004-0000-0100-000010000000}"/>
    <hyperlink ref="A133" location="'26 Tablice 6.4 - 6.8'!A69" display="Table 6.8: Private equity open-ended alternative investment funds with private offering - Funds for Economic Cooperation" xr:uid="{00000000-0004-0000-0100-000011000000}"/>
    <hyperlink ref="A136" location="'27 Tablice 6.9 - 6.12 '!A12" display="Tablica 6.10: Zatvoreni alternativni investicijski fondovi" xr:uid="{00000000-0004-0000-0100-000012000000}"/>
    <hyperlink ref="A137" location="'27 Tablice 6.9 - 6.12 '!A13" display="Table 6.10: Closed-ended alternative investment funds" xr:uid="{00000000-0004-0000-0100-000013000000}"/>
    <hyperlink ref="A138" location="'27 Tablice 6.9 - 6.12 '!A22" display="Tablica 6.11: Zatvoreni alternativni investicijski fondovi s javnom ponudom za ulaganje u nekretnine" xr:uid="{00000000-0004-0000-0100-000014000000}"/>
    <hyperlink ref="A139" location="'27 Tablice 6.9 - 6.12 '!A23" display="Table 6.11: Closed-ended alternative investment funds with public offering in real estate" xr:uid="{00000000-0004-0000-0100-000015000000}"/>
    <hyperlink ref="A140" location="'27 Tablice 6.9 - 6.12 '!A34" display="Tablica 6.12: Investicijski fondovi osnovani posebnim zakonom" xr:uid="{00000000-0004-0000-0100-000016000000}"/>
    <hyperlink ref="A141" location="'27 Tablice 6.9 - 6.12 '!A35" display="Table 6.12: Investment Funds established under special legal act" xr:uid="{00000000-0004-0000-0100-000017000000}"/>
    <hyperlink ref="A56" location="'16 Tablice 2.1 - 2.4'!A4" display="A / OBVEZNO MIROVINSKO OSIGURANJE" xr:uid="{00000000-0004-0000-0100-000018000000}"/>
    <hyperlink ref="A57" location="'16 Tablice 2.1 - 2.4'!A5" display="A / MANDATORY PENSION INSURANCE" xr:uid="{00000000-0004-0000-0100-000019000000}"/>
    <hyperlink ref="A58" location="'16 Tablice 2.1 - 2.4'!A7" display="Tablica 2.1: Broj korisnika i broj ugovora po godinama" xr:uid="{00000000-0004-0000-0100-00001A000000}"/>
    <hyperlink ref="A60" location="'16 Tablice 2.1 - 2.4'!E7" display="Tablica 2.2: Broj korisnika i broj ugovora u zadnjih godinu dana" xr:uid="{00000000-0004-0000-0100-00001B000000}"/>
    <hyperlink ref="A61" location="'16 Tablice 2.1 - 2.4'!E8" display="Table 2.2: Number of pensioners and contracts over the past year" xr:uid="{00000000-0004-0000-0100-00001C000000}"/>
    <hyperlink ref="A62" location="'16 Tablice 2.1 - 2.4'!A21" display="B / DOBROVOLJNO MIROVINSKO OSIGURANJE" xr:uid="{00000000-0004-0000-0100-00001D000000}"/>
    <hyperlink ref="A63" location="'16 Tablice 2.1 - 2.4'!A22" display="B / VOLUNTARY PENSION INSURANCE" xr:uid="{00000000-0004-0000-0100-00001E000000}"/>
    <hyperlink ref="A64" location="'16 Tablice 2.1 - 2.4'!A24" display="Tablica 2.3: Broj korisnika i broj ugovora po godinama" xr:uid="{00000000-0004-0000-0100-00001F000000}"/>
    <hyperlink ref="A65" location="'16 Tablice 2.1 - 2.4'!A25" display="Table 2.3: Number of pensioners and contracts per year" xr:uid="{00000000-0004-0000-0100-000020000000}"/>
    <hyperlink ref="A66" location="'16 Tablice 2.1 - 2.4'!E24" display="Tablica 2.4: Broj korisnika i broj ugovora u zadnjih godinu dana" xr:uid="{00000000-0004-0000-0100-000021000000}"/>
    <hyperlink ref="A59" location="'16 Tablice 2.1 - 2.4'!A8" display="Table 2.1: Number of pensioners and contracts per year" xr:uid="{00000000-0004-0000-0100-000022000000}"/>
    <hyperlink ref="A122" location="'25 Tablice 6.2, 6.3'!A41" display="Tablica 6.3: Izdavanje i otkup udjela UCITS fondova" xr:uid="{00000000-0004-0000-0100-000023000000}"/>
    <hyperlink ref="A123" location="'25 Tablice 6.2, 6.3'!A42" display="Table 6.3: Sales and redemptions in UCITS funds" xr:uid="{00000000-0004-0000-0100-000024000000}"/>
    <hyperlink ref="A134" location="'27 Tablice 6.9 - 6.12 '!A1" display="Tablica 6.9: Otvoreni alternativni investicijski fondovi s javnom ponudom " xr:uid="{00000000-0004-0000-0100-000025000000}"/>
    <hyperlink ref="A135" location="'27 Tablice 6.9 - 6.12 '!A2" display="Table 6.9: Opened-ended alternative investment funds with public offering " xr:uid="{00000000-0004-0000-0100-000026000000}"/>
    <hyperlink ref="A126" location="'26 Tablice 6.4 - 6.8'!A21" display="Tablica 6.5: Posebni alternativni investicijski fondovi s privatnom ponudom" xr:uid="{00000000-0004-0000-0100-000027000000}"/>
    <hyperlink ref="A127" location="'26 Tablice 6.4 - 6.8'!A22" display="Table 6.5: Special alternative Investment funds with private offering" xr:uid="{00000000-0004-0000-0100-000028000000}"/>
    <hyperlink ref="A128" location="'26 Tablice 6.4 - 6.8'!A47" display="Tablica 6.6: Zatvoreni alternativni investicijski fondovi s privatnom ponudom" xr:uid="{00000000-0004-0000-0100-000029000000}"/>
    <hyperlink ref="A129" location="'26 Tablice 6.4 - 6.8'!A48"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7" location="'23 Tablice 5.1 - 5.4'!A5" display="Tablica 5.1: Broj pravnih osoba ovlaštenih za pružanje investicijskih usluga i obavljanje investicijskih aktivnosti i pomoćnih usluga" xr:uid="{00000000-0004-0000-0100-00004D000000}"/>
    <hyperlink ref="A108" location="'23 Tablice 5.1 - 5.4'!A6" display="Table 5.1: Number of legal entities authorized to provide and performing investment activities and ancillary services" xr:uid="{00000000-0004-0000-0100-00004E000000}"/>
    <hyperlink ref="A109:A112" location="'19 Tablice 5.1 - 5.3'!A1" display="Tablica 5.2: Vrijednost imovine kojom upravljaju pravne osobe ovlaštene za pružanje investicijske usluge upravljanja portfeljem" xr:uid="{00000000-0004-0000-0100-00004F000000}"/>
    <hyperlink ref="A145" location="'28 Tablice 7.1, 7.2 '!A5" display="Tablica 7.1: Broj registriranih leasing društava na dan " xr:uid="{00000000-0004-0000-0100-000050000000}"/>
    <hyperlink ref="A146" location="'28 Tablice 7.1, 7.2 '!A6" display="Table 7.1: Number of registered leasing companies as at " xr:uid="{00000000-0004-0000-0100-000051000000}"/>
    <hyperlink ref="A147" location="'28 Tablice 7.1, 7.2 '!A12" display="Tablica 7.2: Izvještaj o strukturi portfelja po vrstama leasinga/zajma" xr:uid="{00000000-0004-0000-0100-000052000000}"/>
    <hyperlink ref="A148" location="'28 Tablice 7.1, 7.2 '!A13" display="Table 7.2: Report on the portfolio structure by type of leasing/loan" xr:uid="{00000000-0004-0000-0100-000053000000}"/>
    <hyperlink ref="A149" location="'29 Tablice 7.3, 7.4'!A1" display="Tablica 7.3: Skraćeni izvještaj o  agregiranom financijskom položaju leasing društava " xr:uid="{00000000-0004-0000-0100-000054000000}"/>
    <hyperlink ref="A150" location="'29 Tablice 7.3, 7.4'!A2" display="Table 7.3: Abbreviated report on the aggregate financial position of leasing companies " xr:uid="{00000000-0004-0000-0100-000055000000}"/>
    <hyperlink ref="A151" location="'29 Tablice 7.3, 7.4'!A32" display="Tablica 7.4: Skraćeni izvještaj o agregiranoj sveobuhvatnoj dobiti leasing društava " xr:uid="{00000000-0004-0000-0100-000056000000}"/>
    <hyperlink ref="A152" location="'29 Tablice 7.3, 7.4'!A33" display="Table 7.4: Abbreviated report on the aggregate comprehensive income of leasing companies " xr:uid="{00000000-0004-0000-0100-000057000000}"/>
    <hyperlink ref="A153" location="'30 Tablica 7.5'!A1" display="Tablica 7.5: Izvještaj o strukturi portfelja po leasing društvima" xr:uid="{00000000-0004-0000-0100-000058000000}"/>
    <hyperlink ref="A154" location="'30 Tablica 7.5'!A2" display="Table 7.5: Report on the portfolio structure by leasing companies" xr:uid="{00000000-0004-0000-0100-000059000000}"/>
    <hyperlink ref="A155" location="'31 Tablica 7.6 '!A1" display="Tablica 7.6: Izvještaj o strukturi portfelja prema objektu - aktivni ugovori" xr:uid="{00000000-0004-0000-0100-00005A000000}"/>
    <hyperlink ref="A156" location="'31 Tablica 7.6 '!A2" display="Table 7.6: Report on the portfolio structure by leased asset - active contracts" xr:uid="{00000000-0004-0000-0100-00005B000000}"/>
    <hyperlink ref="A157" location="'32 Tablica 7.7'!A1" display="Tablica 7.7: Izvještaj o kvaliteti portfelja" xr:uid="{00000000-0004-0000-0100-00005C000000}"/>
    <hyperlink ref="A158" location="'32 Tablica 7.7'!A2" display="Table 7.7: Portfolio Quality Report" xr:uid="{00000000-0004-0000-0100-00005D000000}"/>
    <hyperlink ref="A164:A173"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9" location="'33 Tablica 7.8'!A1" display="Tablica 7.8. Financijski leasing u kreditnim institucijama" xr:uid="{00000000-0004-0000-0100-000061000000}"/>
    <hyperlink ref="A160" location="'33 Tablica 7.8'!A2" display="Table 7.8: Financial leasing in credit institutions" xr:uid="{00000000-0004-0000-0100-000062000000}"/>
    <hyperlink ref="A174" location="'35 Tablica 8,6'!A1" display="Tablica 8.6. Faktoring u kreditnim institucijama" xr:uid="{00000000-0004-0000-0100-000063000000}"/>
    <hyperlink ref="A175" location="'35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13" location="'23 Tablice 5.1 - 5.4'!A53" display="Tablica 5.4: Podaci o distribuciji financijskih instrumenata " xr:uid="{00000000-0004-0000-0100-000067000000}"/>
    <hyperlink ref="A114" location="'23 Tablice 5.1 - 5.4'!A54" display="Table 5.4: Distribution of financial instruments" xr:uid="{00000000-0004-0000-0100-000068000000}"/>
    <hyperlink ref="A109" location="'23 Tablice 5.1 - 5.4'!A19" display="Tablica 5.2: Vrijednost imovine kojom upravljaju pravne osobe ovlaštene za pružanje investicijske usluge upravljanja portfeljem" xr:uid="{00000000-0004-0000-0100-000069000000}"/>
    <hyperlink ref="A110" location="'23 Tablice 5.1 - 5.4'!A20" display="Table 5.2: The value of assets managed by legal entities authorized to provide investment portfolio management services" xr:uid="{00000000-0004-0000-0100-00006A000000}"/>
    <hyperlink ref="A111" location="'23 Tablice 5.1 - 5.4'!A36" display="Tablica 5.3: Ukupna imovina vezana za uslugu skrbništva" xr:uid="{00000000-0004-0000-0100-00006B000000}"/>
    <hyperlink ref="A112" location="'23 Tablice 5.1 - 5.4'!A37" display="Table 5.3: Total assets related to custody services" xr:uid="{00000000-0004-0000-0100-00006C000000}"/>
    <hyperlink ref="A164" location="'34 Tablice 8.1 - 8.5'!A4" display="Tablica 8.1: Broj registriranih faktoring društava na dan " xr:uid="{00000000-0004-0000-0100-00006D000000}"/>
    <hyperlink ref="A165" location="'34 Tablice 8.1 - 8.5'!A5" display="Table 8.1: Number of registered factoring companies as at " xr:uid="{00000000-0004-0000-0100-00006E000000}"/>
    <hyperlink ref="A166" location="'34 Tablice 8.1 - 8.5'!A9" display="Tablica 8.2:  Skraćeni prikaz Izvještaja o financijskom položaju faktoring društava" xr:uid="{00000000-0004-0000-0100-00006F000000}"/>
    <hyperlink ref="A167" location="'34 Tablice 8.1 - 8.5'!A10" display="Table 8.2: Abbreviated overview of the report on the financial position of factoring companies " xr:uid="{00000000-0004-0000-0100-000070000000}"/>
    <hyperlink ref="A168" location="'34 Tablice 8.1 - 8.5'!A27" display="Tablica 8.3: Skraćeni prikaz Izvještaja o sveobuhvatnoj dobiti faktoring društava " xr:uid="{00000000-0004-0000-0100-000071000000}"/>
    <hyperlink ref="A169" location="'34 Tablice 8.1 - 8.5'!A28" display="Table 8.3: Abbreviated overview of the report on the comprehensive income of factoring companies" xr:uid="{00000000-0004-0000-0100-000072000000}"/>
    <hyperlink ref="A170" location="'34 Tablice 8.1 - 8.5'!A48" display="Tablica 8.4: Skraćeni prikaz Izvještaja o strukturi portfelja - volumena transakcija " xr:uid="{00000000-0004-0000-0100-000073000000}"/>
    <hyperlink ref="A171" location="'34 Tablice 8.1 - 8.5'!A49" display="Table 8.4: Abbreviated overview of the report on the portfolio structure - transactions volume " xr:uid="{00000000-0004-0000-0100-000074000000}"/>
    <hyperlink ref="A172" location="'34 Tablice 8.1 - 8.5'!A59" display="Tablica 8.5: Skraćeni prikaz Izvještaja o strukturi portfelja - potraživanja" xr:uid="{00000000-0004-0000-0100-000075000000}"/>
    <hyperlink ref="A173" location="'34 Tablice 8.1 - 8.5'!A60" display="Table 8.5: Abbreviated overview of the report on the portfolio structure - receivables " xr:uid="{00000000-0004-0000-0100-000076000000}"/>
    <hyperlink ref="A100" location="'22 Tablice 4.2 - 4.8'!A66" display="Tablica 4.7: Pregled trgovine zapisima" xr:uid="{00000000-0004-0000-0100-000077000000}"/>
    <hyperlink ref="A101" location="'22 Tablice 4.2 - 4.8'!A67" display="Table 4.7: Certificates trading summary" xr:uid="{00000000-0004-0000-0100-000078000000}"/>
    <hyperlink ref="A88" location="'21 Tablica 4.1'!A4" display="Tablica 4.1: Tržište kapitala " xr:uid="{00000000-0004-0000-0100-000079000000}"/>
    <hyperlink ref="A89" location="'21 Tablica 4.1'!A5" display="Table 4.1: Capital Market" xr:uid="{00000000-0004-0000-0100-00007A000000}"/>
    <hyperlink ref="A90" location="'22 Tablice 4.2 - 4.8'!A1" display="Tablica 4.2: Dionice s najvećim prometom - uređeno tržište" xr:uid="{00000000-0004-0000-0100-00007B000000}"/>
    <hyperlink ref="A94" location="'22 Tablice 4.2 - 4.8'!A19" display="Tablica 4.4: Obveznice s najvećim prometom" xr:uid="{00000000-0004-0000-0100-00007C000000}"/>
    <hyperlink ref="A95" location="'22 Tablice 4.2 - 4.8'!A20" display="Table 4.4: Bonds with highest turnover" xr:uid="{00000000-0004-0000-0100-00007D000000}"/>
    <hyperlink ref="A96" location="'22 Tablice 4.2 - 4.8'!A41" display="Tablica 4.5: OTC transakcije" xr:uid="{00000000-0004-0000-0100-00007E000000}"/>
    <hyperlink ref="A97" location="'22 Tablice 4.2 - 4.8'!A42" display="Table 4.5: OTC transactions" xr:uid="{00000000-0004-0000-0100-00007F000000}"/>
    <hyperlink ref="A98" location="'22 Tablice 4.2 - 4.8'!A58" display="Tablica 4.6: Pregled trgovine pravima" xr:uid="{00000000-0004-0000-0100-000080000000}"/>
    <hyperlink ref="A99" location="'22 Tablice 4.2 - 4.8'!A59" display="Table 4.6: Rights trading summary" xr:uid="{00000000-0004-0000-0100-000081000000}"/>
    <hyperlink ref="A91" location="'22 Tablice 4.2 - 4.8'!A2" display="Table 4.2: Stocks with the highest turnover - regulated market" xr:uid="{00000000-0004-0000-0100-000082000000}"/>
    <hyperlink ref="A92" location="'22 Tablice 4.2 - 4.8'!G1" display="Tablica 4.3: Dionice s najvećim prometom - alternativno tržište" xr:uid="{00000000-0004-0000-0100-000083000000}"/>
    <hyperlink ref="A93" location="'22 Tablice 4.2 - 4.8'!G2" display="Table 4.3: Stocks with the highest turnover - Progress market" xr:uid="{00000000-0004-0000-0100-000084000000}"/>
    <hyperlink ref="A68" location="'17 Tablice 2.5, 2.6'!A1" display="Tablica 2.5: Skraćeni izvještaj o agregiranom financijskom položaju mirovinskih osiguravajućih društava (MOD-a)" xr:uid="{00000000-0004-0000-0100-000085000000}"/>
    <hyperlink ref="A69" location="'17 Tablice 2.5, 2.6'!A2" display="Table 2.5: Abbreviated report on the aggregate financial position of pension insurance companies (MOD)" xr:uid="{00000000-0004-0000-0100-000086000000}"/>
    <hyperlink ref="A70" location="'17 Tablice 2.5, 2.6'!A31" display="Tablica 2.6: Skraćeni izvještaj o agregiranoj sveobuhvatnoj dobiti mirovinskih osiguravajućih društava (MOD-a)" xr:uid="{00000000-0004-0000-0100-000087000000}"/>
    <hyperlink ref="A71" location="'17 Tablice 2.5, 2.6'!A32" display="Table 2.6: Abbreviated report on the aggregate comprehensive income of pension insurance companies (MOD)" xr:uid="{00000000-0004-0000-0100-000088000000}"/>
    <hyperlink ref="A72" location="'18 Tablice 2.7 - 2.9'!A1" display="Tablica 2.7: Pregled ulaganja imovine za pokriće tehničkih pričuva mirovinskih osiguravajućih društava" xr:uid="{00000000-0004-0000-0100-000089000000}"/>
    <hyperlink ref="A73" location="'18 Tablice 2.7 - 2.9'!A2" display="Table 2.7: Overview of investment assets to cover the technical provisions of the pension insurance companies" xr:uid="{00000000-0004-0000-0100-00008A000000}"/>
    <hyperlink ref="A74" location="'18 Tablice 2.7 - 2.9'!A19" display="Tablica 2.8: Adekvatnost kapitala mirovinskih osiguravajućih društava" xr:uid="{00000000-0004-0000-0100-00008B000000}"/>
    <hyperlink ref="A75" location="'18 Tablice 2.7 - 2.9'!A20" display="Table 2.8: Capital adequacy of a pension insurance companies" xr:uid="{00000000-0004-0000-0100-00008C000000}"/>
    <hyperlink ref="A76" location="'18 Tablice 2.7 - 2.9'!A37" display="Tablica 2.9: Stanje tehničkih pričuva mirovinskih osiguravajućih društava prema vrsti mirovinskog programa" xr:uid="{00000000-0004-0000-0100-00008D000000}"/>
    <hyperlink ref="A77" location="'18 Tablice 2.7 - 2.9'!A38" display="Table 2.9: Balance of technical reserves of the pension insurance companies by type of pension program" xr:uid="{00000000-0004-0000-0100-00008E000000}"/>
    <hyperlink ref="A67" location="'16 Tablice 2.1 - 2.4'!E25" display="Table 2.4: Number of pensioners and contracts over the past year" xr:uid="{00000000-0004-0000-0100-00008F000000}"/>
    <hyperlink ref="A102" location="'22 Tablice 4.2 - 4.8'!A74" display="Tablica 4.8: Pregled trgovine ETF" xr:uid="{00000000-0004-0000-0100-000090000000}"/>
    <hyperlink ref="A103" location="'22 Tablice 4.2 - 4.8'!A75"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99FF"/>
  </sheetPr>
  <dimension ref="A1:H42"/>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47" t="s">
        <v>1627</v>
      </c>
      <c r="F1" s="197"/>
    </row>
    <row r="2" spans="1:8">
      <c r="A2" s="544" t="s">
        <v>1628</v>
      </c>
    </row>
    <row r="3" spans="1:8" ht="12.75" customHeight="1"/>
    <row r="4" spans="1:8" ht="12.75" customHeight="1">
      <c r="B4" s="800"/>
      <c r="C4" s="799"/>
      <c r="D4" s="799"/>
      <c r="E4" s="799"/>
      <c r="F4" s="24" t="s">
        <v>1517</v>
      </c>
    </row>
    <row r="5" spans="1:8">
      <c r="A5" s="1199" t="s">
        <v>487</v>
      </c>
      <c r="B5" s="1199" t="s">
        <v>488</v>
      </c>
      <c r="C5" s="1200" t="s">
        <v>868</v>
      </c>
      <c r="D5" s="1200"/>
      <c r="E5" s="1201" t="s">
        <v>869</v>
      </c>
      <c r="F5" s="1201"/>
    </row>
    <row r="6" spans="1:8" ht="65.25">
      <c r="A6" s="1199"/>
      <c r="B6" s="1199"/>
      <c r="C6" s="394" t="s">
        <v>489</v>
      </c>
      <c r="D6" s="394" t="s">
        <v>1516</v>
      </c>
      <c r="E6" s="394" t="s">
        <v>490</v>
      </c>
      <c r="F6" s="394" t="s">
        <v>491</v>
      </c>
    </row>
    <row r="7" spans="1:8" ht="22.5">
      <c r="A7" s="90">
        <v>1</v>
      </c>
      <c r="B7" s="91" t="s">
        <v>492</v>
      </c>
      <c r="C7" s="880">
        <v>2119543</v>
      </c>
      <c r="D7" s="880">
        <v>46247.009730000005</v>
      </c>
      <c r="E7" s="880">
        <v>8602</v>
      </c>
      <c r="F7" s="880">
        <v>7573.215079999999</v>
      </c>
      <c r="G7" s="52"/>
    </row>
    <row r="8" spans="1:8" ht="22.5">
      <c r="A8" s="90">
        <v>2</v>
      </c>
      <c r="B8" s="91" t="s">
        <v>494</v>
      </c>
      <c r="C8" s="880">
        <v>395311</v>
      </c>
      <c r="D8" s="880">
        <v>72644.227750000005</v>
      </c>
      <c r="E8" s="880">
        <v>3932992</v>
      </c>
      <c r="F8" s="880">
        <v>43388.585930000001</v>
      </c>
      <c r="G8" s="52"/>
    </row>
    <row r="9" spans="1:8" ht="22.5">
      <c r="A9" s="90">
        <v>3</v>
      </c>
      <c r="B9" s="91" t="s">
        <v>493</v>
      </c>
      <c r="C9" s="880">
        <v>583791</v>
      </c>
      <c r="D9" s="880">
        <v>168523.69588000001</v>
      </c>
      <c r="E9" s="880">
        <v>75471</v>
      </c>
      <c r="F9" s="880">
        <v>91771.704280000005</v>
      </c>
      <c r="G9" s="52"/>
    </row>
    <row r="10" spans="1:8" ht="22.5">
      <c r="A10" s="90">
        <v>4</v>
      </c>
      <c r="B10" s="91" t="s">
        <v>495</v>
      </c>
      <c r="C10" s="880">
        <v>39</v>
      </c>
      <c r="D10" s="880">
        <v>416.31905999999998</v>
      </c>
      <c r="E10" s="880">
        <v>109</v>
      </c>
      <c r="F10" s="880">
        <v>225.47832</v>
      </c>
    </row>
    <row r="11" spans="1:8" ht="22.5">
      <c r="A11" s="90">
        <v>5</v>
      </c>
      <c r="B11" s="91" t="s">
        <v>496</v>
      </c>
      <c r="C11" s="880">
        <v>184</v>
      </c>
      <c r="D11" s="880">
        <v>1493.3336499999998</v>
      </c>
      <c r="E11" s="880">
        <v>9</v>
      </c>
      <c r="F11" s="185">
        <v>462.20757999999995</v>
      </c>
    </row>
    <row r="12" spans="1:8" ht="22.5">
      <c r="A12" s="90">
        <v>6</v>
      </c>
      <c r="B12" s="91" t="s">
        <v>497</v>
      </c>
      <c r="C12" s="880">
        <v>22859</v>
      </c>
      <c r="D12" s="880">
        <v>24942.29264</v>
      </c>
      <c r="E12" s="880">
        <v>919</v>
      </c>
      <c r="F12" s="880">
        <v>10386.474190000001</v>
      </c>
    </row>
    <row r="13" spans="1:8" ht="22.5">
      <c r="A13" s="90">
        <v>7</v>
      </c>
      <c r="B13" s="91" t="s">
        <v>498</v>
      </c>
      <c r="C13" s="880">
        <v>12185</v>
      </c>
      <c r="D13" s="880">
        <v>4466.8195100000003</v>
      </c>
      <c r="E13" s="880">
        <v>1647</v>
      </c>
      <c r="F13" s="880">
        <v>1228.9844400000002</v>
      </c>
    </row>
    <row r="14" spans="1:8" ht="22.5">
      <c r="A14" s="90">
        <v>8</v>
      </c>
      <c r="B14" s="91" t="s">
        <v>499</v>
      </c>
      <c r="C14" s="880">
        <v>563491</v>
      </c>
      <c r="D14" s="880">
        <v>87152.292550000013</v>
      </c>
      <c r="E14" s="880">
        <v>19348</v>
      </c>
      <c r="F14" s="880">
        <v>34180.454789999996</v>
      </c>
      <c r="H14" s="261"/>
    </row>
    <row r="15" spans="1:8" ht="22.5">
      <c r="A15" s="90">
        <v>9</v>
      </c>
      <c r="B15" s="91" t="s">
        <v>500</v>
      </c>
      <c r="C15" s="880">
        <v>601782</v>
      </c>
      <c r="D15" s="880">
        <v>91807.492070000022</v>
      </c>
      <c r="E15" s="880">
        <v>34532</v>
      </c>
      <c r="F15" s="880">
        <v>38346.013559999992</v>
      </c>
    </row>
    <row r="16" spans="1:8" ht="22.5">
      <c r="A16" s="90">
        <v>10</v>
      </c>
      <c r="B16" s="91" t="s">
        <v>501</v>
      </c>
      <c r="C16" s="880">
        <v>2505982</v>
      </c>
      <c r="D16" s="880">
        <v>334082.40529000002</v>
      </c>
      <c r="E16" s="880">
        <v>77135</v>
      </c>
      <c r="F16" s="880">
        <v>183609.72144999998</v>
      </c>
    </row>
    <row r="17" spans="1:6" ht="22.5">
      <c r="A17" s="90">
        <v>11</v>
      </c>
      <c r="B17" s="91" t="s">
        <v>502</v>
      </c>
      <c r="C17" s="880">
        <v>1826</v>
      </c>
      <c r="D17" s="880">
        <v>810.42454999999995</v>
      </c>
      <c r="E17" s="880">
        <v>4</v>
      </c>
      <c r="F17" s="880">
        <v>43.171260000000004</v>
      </c>
    </row>
    <row r="18" spans="1:6" ht="22.5">
      <c r="A18" s="90">
        <v>12</v>
      </c>
      <c r="B18" s="91" t="s">
        <v>503</v>
      </c>
      <c r="C18" s="880">
        <v>61327</v>
      </c>
      <c r="D18" s="880">
        <v>5093.5735000000004</v>
      </c>
      <c r="E18" s="880">
        <v>260</v>
      </c>
      <c r="F18" s="880">
        <v>738.1252300000001</v>
      </c>
    </row>
    <row r="19" spans="1:6" ht="22.5">
      <c r="A19" s="90">
        <v>13</v>
      </c>
      <c r="B19" s="91" t="s">
        <v>504</v>
      </c>
      <c r="C19" s="880">
        <v>242771</v>
      </c>
      <c r="D19" s="880">
        <v>55645.137170000009</v>
      </c>
      <c r="E19" s="880">
        <v>5914</v>
      </c>
      <c r="F19" s="880">
        <v>16083.94765</v>
      </c>
    </row>
    <row r="20" spans="1:6" ht="22.5">
      <c r="A20" s="90">
        <v>14</v>
      </c>
      <c r="B20" s="91" t="s">
        <v>505</v>
      </c>
      <c r="C20" s="880">
        <v>33669</v>
      </c>
      <c r="D20" s="880">
        <v>12923.752449999998</v>
      </c>
      <c r="E20" s="880">
        <v>709</v>
      </c>
      <c r="F20" s="880">
        <v>-3107.3458999999998</v>
      </c>
    </row>
    <row r="21" spans="1:6" ht="22.5">
      <c r="A21" s="90">
        <v>15</v>
      </c>
      <c r="B21" s="91" t="s">
        <v>506</v>
      </c>
      <c r="C21" s="880">
        <v>1354</v>
      </c>
      <c r="D21" s="880">
        <v>949.40284999999994</v>
      </c>
      <c r="E21" s="880">
        <v>339</v>
      </c>
      <c r="F21" s="880">
        <v>350.56008999999995</v>
      </c>
    </row>
    <row r="22" spans="1:6" ht="22.5">
      <c r="A22" s="90">
        <v>16</v>
      </c>
      <c r="B22" s="91" t="s">
        <v>507</v>
      </c>
      <c r="C22" s="880">
        <v>250944</v>
      </c>
      <c r="D22" s="880">
        <v>17341.041450000001</v>
      </c>
      <c r="E22" s="880">
        <v>3787</v>
      </c>
      <c r="F22" s="880">
        <v>3308.6139400000002</v>
      </c>
    </row>
    <row r="23" spans="1:6" ht="22.5">
      <c r="A23" s="90">
        <v>17</v>
      </c>
      <c r="B23" s="91" t="s">
        <v>508</v>
      </c>
      <c r="C23" s="880">
        <v>14284</v>
      </c>
      <c r="D23" s="880">
        <v>314.29811999999998</v>
      </c>
      <c r="E23" s="880">
        <v>9</v>
      </c>
      <c r="F23" s="880">
        <v>58.741370000000003</v>
      </c>
    </row>
    <row r="24" spans="1:6" ht="22.5">
      <c r="A24" s="90">
        <v>18</v>
      </c>
      <c r="B24" s="91" t="s">
        <v>509</v>
      </c>
      <c r="C24" s="880">
        <v>774170</v>
      </c>
      <c r="D24" s="880">
        <v>15755.718250000002</v>
      </c>
      <c r="E24" s="880">
        <v>249937</v>
      </c>
      <c r="F24" s="880">
        <v>7108.9023799999995</v>
      </c>
    </row>
    <row r="25" spans="1:6" ht="22.5">
      <c r="A25" s="90">
        <v>19</v>
      </c>
      <c r="B25" s="91" t="s">
        <v>510</v>
      </c>
      <c r="C25" s="880">
        <v>766089</v>
      </c>
      <c r="D25" s="880">
        <v>160819.54422000001</v>
      </c>
      <c r="E25" s="880">
        <v>45662</v>
      </c>
      <c r="F25" s="880">
        <v>248727.75586</v>
      </c>
    </row>
    <row r="26" spans="1:6" ht="22.5">
      <c r="A26" s="90">
        <v>20</v>
      </c>
      <c r="B26" s="91" t="s">
        <v>511</v>
      </c>
      <c r="C26" s="880">
        <v>3276</v>
      </c>
      <c r="D26" s="880">
        <v>1508.7655199999999</v>
      </c>
      <c r="E26" s="880">
        <v>2204</v>
      </c>
      <c r="F26" s="880">
        <v>1998.7503100000001</v>
      </c>
    </row>
    <row r="27" spans="1:6" ht="33.75">
      <c r="A27" s="90">
        <v>21</v>
      </c>
      <c r="B27" s="91" t="s">
        <v>512</v>
      </c>
      <c r="C27" s="880">
        <v>519210</v>
      </c>
      <c r="D27" s="880">
        <v>10064.655339999999</v>
      </c>
      <c r="E27" s="880">
        <v>1278</v>
      </c>
      <c r="F27" s="880">
        <v>1281.5166900000002</v>
      </c>
    </row>
    <row r="28" spans="1:6" ht="22.5">
      <c r="A28" s="90">
        <v>22</v>
      </c>
      <c r="B28" s="91" t="s">
        <v>513</v>
      </c>
      <c r="C28" s="880">
        <v>1641</v>
      </c>
      <c r="D28" s="880">
        <v>234.97663000000003</v>
      </c>
      <c r="E28" s="880">
        <v>162</v>
      </c>
      <c r="F28" s="880">
        <v>899.79529000000002</v>
      </c>
    </row>
    <row r="29" spans="1:6" ht="45">
      <c r="A29" s="90">
        <v>23</v>
      </c>
      <c r="B29" s="91" t="s">
        <v>514</v>
      </c>
      <c r="C29" s="880">
        <v>77280</v>
      </c>
      <c r="D29" s="880">
        <v>23541.119949999997</v>
      </c>
      <c r="E29" s="880">
        <v>5730</v>
      </c>
      <c r="F29" s="880">
        <v>36681.219830000002</v>
      </c>
    </row>
    <row r="30" spans="1:6" ht="22.5">
      <c r="A30" s="90">
        <v>24</v>
      </c>
      <c r="B30" s="91" t="s">
        <v>515</v>
      </c>
      <c r="C30" s="880">
        <v>0</v>
      </c>
      <c r="D30" s="880">
        <v>0</v>
      </c>
      <c r="E30" s="880">
        <v>0</v>
      </c>
      <c r="F30" s="880">
        <v>0</v>
      </c>
    </row>
    <row r="31" spans="1:6" ht="22.5">
      <c r="A31" s="90">
        <v>25</v>
      </c>
      <c r="B31" s="91" t="s">
        <v>516</v>
      </c>
      <c r="C31" s="880">
        <v>0</v>
      </c>
      <c r="D31" s="880">
        <v>0</v>
      </c>
      <c r="E31" s="880">
        <v>0</v>
      </c>
      <c r="F31" s="880">
        <v>0</v>
      </c>
    </row>
    <row r="32" spans="1:6" ht="22.5">
      <c r="A32" s="397"/>
      <c r="B32" s="398" t="s">
        <v>517</v>
      </c>
      <c r="C32" s="881">
        <v>8185512</v>
      </c>
      <c r="D32" s="881">
        <v>940609.23647999985</v>
      </c>
      <c r="E32" s="881">
        <v>4411723</v>
      </c>
      <c r="F32" s="881">
        <v>435757.55565000005</v>
      </c>
    </row>
    <row r="33" spans="1:7" ht="22.5">
      <c r="A33" s="397"/>
      <c r="B33" s="398" t="s">
        <v>518</v>
      </c>
      <c r="C33" s="881">
        <v>1367496</v>
      </c>
      <c r="D33" s="881">
        <v>196169.06166000001</v>
      </c>
      <c r="E33" s="881">
        <v>55036</v>
      </c>
      <c r="F33" s="881">
        <v>289589.03798000002</v>
      </c>
    </row>
    <row r="34" spans="1:7">
      <c r="A34" s="395"/>
      <c r="B34" s="396" t="s">
        <v>278</v>
      </c>
      <c r="C34" s="882">
        <v>9553008</v>
      </c>
      <c r="D34" s="882">
        <v>1136778.2981400001</v>
      </c>
      <c r="E34" s="882">
        <v>4466759</v>
      </c>
      <c r="F34" s="882">
        <v>725346.59363000013</v>
      </c>
    </row>
    <row r="35" spans="1:7" ht="12.75" customHeight="1">
      <c r="A35" s="33" t="s">
        <v>486</v>
      </c>
      <c r="F35" s="261"/>
    </row>
    <row r="36" spans="1:7" ht="12.75" customHeight="1">
      <c r="G36" s="76"/>
    </row>
    <row r="37" spans="1:7" s="1077" customFormat="1" ht="12.75" customHeight="1">
      <c r="A37" s="286" t="s">
        <v>1520</v>
      </c>
      <c r="G37" s="76"/>
    </row>
    <row r="38" spans="1:7" s="1077" customFormat="1" ht="12.75" customHeight="1">
      <c r="A38" s="1089" t="s">
        <v>1521</v>
      </c>
      <c r="G38" s="76"/>
    </row>
    <row r="39" spans="1:7" ht="12.75" customHeight="1"/>
    <row r="40" spans="1:7" ht="12.75" customHeight="1">
      <c r="A40" s="613" t="s">
        <v>81</v>
      </c>
      <c r="F40" s="34" t="s">
        <v>1050</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98" t="s">
        <v>89</v>
      </c>
      <c r="B1" s="197"/>
      <c r="C1" s="197"/>
      <c r="D1" s="197"/>
      <c r="E1" s="197"/>
      <c r="F1" s="197"/>
      <c r="G1" s="197"/>
    </row>
    <row r="2" spans="1:7">
      <c r="A2" s="599" t="s">
        <v>90</v>
      </c>
      <c r="B2" s="197"/>
      <c r="C2" s="197"/>
      <c r="D2" s="197"/>
      <c r="E2" s="197"/>
      <c r="F2" s="197"/>
      <c r="G2" s="197"/>
    </row>
    <row r="3" spans="1:7" s="261" customFormat="1">
      <c r="A3" s="543"/>
      <c r="B3" s="197"/>
      <c r="C3" s="197"/>
      <c r="D3" s="197"/>
      <c r="E3" s="197"/>
      <c r="F3" s="197"/>
      <c r="G3" s="197"/>
    </row>
    <row r="4" spans="1:7" ht="12.75" customHeight="1">
      <c r="A4" s="23" t="s">
        <v>662</v>
      </c>
    </row>
    <row r="5" spans="1:7" ht="12.75" customHeight="1">
      <c r="A5" s="525" t="s">
        <v>663</v>
      </c>
      <c r="B5" s="197"/>
    </row>
    <row r="6" spans="1:7" ht="53.25" customHeight="1">
      <c r="A6" s="804" t="s">
        <v>1489</v>
      </c>
      <c r="B6" s="1207" t="s">
        <v>468</v>
      </c>
      <c r="C6" s="1208"/>
      <c r="D6" s="1209"/>
      <c r="E6" s="1207" t="s">
        <v>842</v>
      </c>
      <c r="F6" s="1208"/>
      <c r="G6" s="1209"/>
    </row>
    <row r="7" spans="1:7" s="261" customFormat="1">
      <c r="A7" s="1203" t="s">
        <v>853</v>
      </c>
      <c r="B7" s="406" t="str">
        <f>Naslovnica!A20</f>
        <v>Kolovoz 2023.</v>
      </c>
      <c r="C7" s="1210" t="s">
        <v>854</v>
      </c>
      <c r="D7" s="1211" t="s">
        <v>849</v>
      </c>
      <c r="E7" s="406" t="str">
        <f>$B$7</f>
        <v>Kolovoz 2023.</v>
      </c>
      <c r="F7" s="1210" t="s">
        <v>854</v>
      </c>
      <c r="G7" s="1211" t="s">
        <v>849</v>
      </c>
    </row>
    <row r="8" spans="1:7" s="261" customFormat="1">
      <c r="A8" s="1203"/>
      <c r="B8" s="790" t="str">
        <f>Naslovnica!A24</f>
        <v>August 2023</v>
      </c>
      <c r="C8" s="1202"/>
      <c r="D8" s="1203"/>
      <c r="E8" s="790" t="str">
        <f>$B$8</f>
        <v>August 2023</v>
      </c>
      <c r="F8" s="1202"/>
      <c r="G8" s="1203"/>
    </row>
    <row r="9" spans="1:7" ht="25.5">
      <c r="A9" s="241" t="s">
        <v>472</v>
      </c>
      <c r="B9" s="249">
        <v>39798371.350000001</v>
      </c>
      <c r="C9" s="245">
        <v>198333219.31</v>
      </c>
      <c r="D9" s="252">
        <v>0.37339339633182167</v>
      </c>
      <c r="E9" s="249">
        <v>68418</v>
      </c>
      <c r="F9" s="244">
        <v>923451.44</v>
      </c>
      <c r="G9" s="255">
        <v>-0.58173570694967469</v>
      </c>
    </row>
    <row r="10" spans="1:7">
      <c r="A10" s="92" t="s">
        <v>474</v>
      </c>
      <c r="B10" s="250">
        <v>35265231.200000003</v>
      </c>
      <c r="C10" s="190">
        <v>171017382.81999999</v>
      </c>
      <c r="D10" s="253">
        <v>0.55373833301283026</v>
      </c>
      <c r="E10" s="250">
        <v>68418</v>
      </c>
      <c r="F10" s="191">
        <v>883634.6</v>
      </c>
      <c r="G10" s="253">
        <v>-0.58173570694967469</v>
      </c>
    </row>
    <row r="11" spans="1:7">
      <c r="A11" s="92" t="s">
        <v>473</v>
      </c>
      <c r="B11" s="250">
        <v>3246777.75</v>
      </c>
      <c r="C11" s="190">
        <v>18350435.880000003</v>
      </c>
      <c r="D11" s="253">
        <v>-9.7097739450177412E-2</v>
      </c>
      <c r="E11" s="250">
        <v>0</v>
      </c>
      <c r="F11" s="191">
        <v>39816.839999999997</v>
      </c>
      <c r="G11" s="253" t="s">
        <v>139</v>
      </c>
    </row>
    <row r="12" spans="1:7">
      <c r="A12" s="92" t="s">
        <v>475</v>
      </c>
      <c r="B12" s="250" t="s">
        <v>139</v>
      </c>
      <c r="C12" s="191" t="s">
        <v>139</v>
      </c>
      <c r="D12" s="254" t="s">
        <v>139</v>
      </c>
      <c r="E12" s="250" t="s">
        <v>139</v>
      </c>
      <c r="F12" s="191" t="s">
        <v>139</v>
      </c>
      <c r="G12" s="253" t="s">
        <v>139</v>
      </c>
    </row>
    <row r="13" spans="1:7">
      <c r="A13" s="92" t="s">
        <v>843</v>
      </c>
      <c r="B13" s="250" t="s">
        <v>139</v>
      </c>
      <c r="C13" s="191" t="s">
        <v>139</v>
      </c>
      <c r="D13" s="254" t="s">
        <v>139</v>
      </c>
      <c r="E13" s="250" t="s">
        <v>139</v>
      </c>
      <c r="F13" s="191" t="s">
        <v>139</v>
      </c>
      <c r="G13" s="253" t="s">
        <v>139</v>
      </c>
    </row>
    <row r="14" spans="1:7">
      <c r="A14" s="92" t="s">
        <v>476</v>
      </c>
      <c r="B14" s="250" t="s">
        <v>139</v>
      </c>
      <c r="C14" s="191" t="s">
        <v>139</v>
      </c>
      <c r="D14" s="254" t="s">
        <v>139</v>
      </c>
      <c r="E14" s="250" t="s">
        <v>139</v>
      </c>
      <c r="F14" s="191" t="s">
        <v>139</v>
      </c>
      <c r="G14" s="253" t="s">
        <v>139</v>
      </c>
    </row>
    <row r="15" spans="1:7" s="261" customFormat="1">
      <c r="A15" s="92" t="s">
        <v>1022</v>
      </c>
      <c r="B15" s="250">
        <v>1286362.3999999999</v>
      </c>
      <c r="C15" s="191">
        <v>8965400.6099999994</v>
      </c>
      <c r="D15" s="254">
        <v>-0.52093883062509938</v>
      </c>
      <c r="E15" s="250" t="s">
        <v>139</v>
      </c>
      <c r="F15" s="191" t="s">
        <v>139</v>
      </c>
      <c r="G15" s="253" t="s">
        <v>139</v>
      </c>
    </row>
    <row r="16" spans="1:7">
      <c r="A16" s="883" t="s">
        <v>1018</v>
      </c>
      <c r="B16" s="884">
        <v>5317178.5</v>
      </c>
      <c r="C16" s="885">
        <v>13470241.5</v>
      </c>
      <c r="D16" s="886">
        <v>7.1027993873958994</v>
      </c>
      <c r="E16" s="250" t="s">
        <v>139</v>
      </c>
      <c r="F16" s="191" t="s">
        <v>139</v>
      </c>
      <c r="G16" s="253" t="s">
        <v>139</v>
      </c>
    </row>
    <row r="17" spans="1:10">
      <c r="A17" s="883" t="s">
        <v>1019</v>
      </c>
      <c r="B17" s="884" t="s">
        <v>139</v>
      </c>
      <c r="C17" s="885" t="s">
        <v>139</v>
      </c>
      <c r="D17" s="886" t="s">
        <v>139</v>
      </c>
      <c r="E17" s="250" t="s">
        <v>139</v>
      </c>
      <c r="F17" s="191" t="s">
        <v>139</v>
      </c>
      <c r="G17" s="253" t="s">
        <v>139</v>
      </c>
    </row>
    <row r="18" spans="1:10" ht="18.75" customHeight="1">
      <c r="A18" s="399" t="s">
        <v>477</v>
      </c>
      <c r="B18" s="400">
        <v>45115549.850000001</v>
      </c>
      <c r="C18" s="401">
        <v>211803460.81</v>
      </c>
      <c r="D18" s="402">
        <v>0.52240756432462643</v>
      </c>
      <c r="E18" s="400">
        <v>68418</v>
      </c>
      <c r="F18" s="760">
        <v>923451.44000000006</v>
      </c>
      <c r="G18" s="402">
        <v>-0.58173570694967469</v>
      </c>
      <c r="J18" s="76"/>
    </row>
    <row r="19" spans="1:10" ht="15" customHeight="1">
      <c r="A19" s="1206" t="s">
        <v>852</v>
      </c>
      <c r="B19" s="403" t="str">
        <f>B7</f>
        <v>Kolovoz 2023.</v>
      </c>
      <c r="C19" s="1202" t="s">
        <v>854</v>
      </c>
      <c r="D19" s="1203" t="s">
        <v>849</v>
      </c>
      <c r="E19" s="791" t="str">
        <f>E7</f>
        <v>Kolovoz 2023.</v>
      </c>
      <c r="F19" s="1202" t="s">
        <v>854</v>
      </c>
      <c r="G19" s="1203" t="s">
        <v>849</v>
      </c>
    </row>
    <row r="20" spans="1:10" s="261" customFormat="1">
      <c r="A20" s="1206"/>
      <c r="B20" s="790" t="str">
        <f>B8</f>
        <v>August 2023</v>
      </c>
      <c r="C20" s="1202"/>
      <c r="D20" s="1203"/>
      <c r="E20" s="793" t="str">
        <f>E8</f>
        <v>August 2023</v>
      </c>
      <c r="F20" s="1202"/>
      <c r="G20" s="1203"/>
    </row>
    <row r="21" spans="1:10" ht="25.5">
      <c r="A21" s="242" t="s">
        <v>478</v>
      </c>
      <c r="B21" s="249">
        <v>10826207</v>
      </c>
      <c r="C21" s="244">
        <v>52057058</v>
      </c>
      <c r="D21" s="255">
        <v>0.15905777877129812</v>
      </c>
      <c r="E21" s="249">
        <v>920</v>
      </c>
      <c r="F21" s="244">
        <v>310073</v>
      </c>
      <c r="G21" s="255">
        <v>-0.4757834757834758</v>
      </c>
    </row>
    <row r="22" spans="1:10">
      <c r="A22" s="92" t="s">
        <v>474</v>
      </c>
      <c r="B22" s="250">
        <v>1654830</v>
      </c>
      <c r="C22" s="191">
        <v>9561333</v>
      </c>
      <c r="D22" s="253">
        <v>0.65891590988604931</v>
      </c>
      <c r="E22" s="250">
        <v>920</v>
      </c>
      <c r="F22" s="191">
        <v>10073</v>
      </c>
      <c r="G22" s="253">
        <v>-0.4757834757834758</v>
      </c>
    </row>
    <row r="23" spans="1:10">
      <c r="A23" s="92" t="s">
        <v>473</v>
      </c>
      <c r="B23" s="250">
        <v>9077376</v>
      </c>
      <c r="C23" s="191">
        <v>41802555</v>
      </c>
      <c r="D23" s="253">
        <v>0.11829870902646622</v>
      </c>
      <c r="E23" s="250">
        <v>0</v>
      </c>
      <c r="F23" s="191">
        <v>300000</v>
      </c>
      <c r="G23" s="253" t="s">
        <v>139</v>
      </c>
    </row>
    <row r="24" spans="1:10">
      <c r="A24" s="92" t="s">
        <v>475</v>
      </c>
      <c r="B24" s="250" t="s">
        <v>139</v>
      </c>
      <c r="C24" s="191" t="s">
        <v>139</v>
      </c>
      <c r="D24" s="254" t="s">
        <v>139</v>
      </c>
      <c r="E24" s="250" t="s">
        <v>139</v>
      </c>
      <c r="F24" s="191" t="s">
        <v>139</v>
      </c>
      <c r="G24" s="253" t="s">
        <v>139</v>
      </c>
    </row>
    <row r="25" spans="1:10">
      <c r="A25" s="92" t="s">
        <v>843</v>
      </c>
      <c r="B25" s="250" t="s">
        <v>139</v>
      </c>
      <c r="C25" s="191" t="s">
        <v>139</v>
      </c>
      <c r="D25" s="254" t="s">
        <v>139</v>
      </c>
      <c r="E25" s="250" t="s">
        <v>139</v>
      </c>
      <c r="F25" s="191" t="s">
        <v>139</v>
      </c>
      <c r="G25" s="253" t="s">
        <v>139</v>
      </c>
    </row>
    <row r="26" spans="1:10">
      <c r="A26" s="92" t="s">
        <v>476</v>
      </c>
      <c r="B26" s="250" t="s">
        <v>139</v>
      </c>
      <c r="C26" s="191" t="s">
        <v>139</v>
      </c>
      <c r="D26" s="254" t="s">
        <v>139</v>
      </c>
      <c r="E26" s="250" t="s">
        <v>139</v>
      </c>
      <c r="F26" s="191" t="s">
        <v>139</v>
      </c>
      <c r="G26" s="253" t="s">
        <v>139</v>
      </c>
    </row>
    <row r="27" spans="1:10" s="261" customFormat="1">
      <c r="A27" s="92" t="s">
        <v>1022</v>
      </c>
      <c r="B27" s="250">
        <v>94001</v>
      </c>
      <c r="C27" s="191">
        <v>693170</v>
      </c>
      <c r="D27" s="254">
        <v>-0.58380302580836552</v>
      </c>
      <c r="E27" s="250" t="s">
        <v>139</v>
      </c>
      <c r="F27" s="191" t="s">
        <v>139</v>
      </c>
      <c r="G27" s="253" t="s">
        <v>139</v>
      </c>
    </row>
    <row r="28" spans="1:10">
      <c r="A28" s="883" t="s">
        <v>1020</v>
      </c>
      <c r="B28" s="884">
        <v>571237</v>
      </c>
      <c r="C28" s="885">
        <v>913780</v>
      </c>
      <c r="D28" s="932">
        <v>8.1251916932907342</v>
      </c>
      <c r="E28" s="250" t="s">
        <v>139</v>
      </c>
      <c r="F28" s="191" t="s">
        <v>139</v>
      </c>
      <c r="G28" s="253" t="s">
        <v>139</v>
      </c>
    </row>
    <row r="29" spans="1:10">
      <c r="A29" s="883" t="s">
        <v>1021</v>
      </c>
      <c r="B29" s="884" t="s">
        <v>139</v>
      </c>
      <c r="C29" s="885" t="s">
        <v>139</v>
      </c>
      <c r="D29" s="886" t="s">
        <v>139</v>
      </c>
      <c r="E29" s="250" t="s">
        <v>139</v>
      </c>
      <c r="F29" s="191" t="s">
        <v>139</v>
      </c>
      <c r="G29" s="253" t="s">
        <v>139</v>
      </c>
    </row>
    <row r="30" spans="1:10" ht="18.75" customHeight="1">
      <c r="A30" s="399" t="s">
        <v>479</v>
      </c>
      <c r="B30" s="400">
        <v>11397444</v>
      </c>
      <c r="C30" s="404">
        <v>52970838</v>
      </c>
      <c r="D30" s="402">
        <v>0.2120912156428012</v>
      </c>
      <c r="E30" s="400">
        <v>920</v>
      </c>
      <c r="F30" s="404">
        <v>310073</v>
      </c>
      <c r="G30" s="402">
        <v>-0.4757834757834758</v>
      </c>
    </row>
    <row r="31" spans="1:10" ht="18.75" customHeight="1">
      <c r="A31" s="407" t="s">
        <v>480</v>
      </c>
      <c r="B31" s="249">
        <v>7554</v>
      </c>
      <c r="C31" s="408">
        <v>52486</v>
      </c>
      <c r="D31" s="409">
        <v>0.14419872765828545</v>
      </c>
      <c r="E31" s="249">
        <v>32</v>
      </c>
      <c r="F31" s="408">
        <v>366</v>
      </c>
      <c r="G31" s="409">
        <v>-0.57894736842105265</v>
      </c>
    </row>
    <row r="32" spans="1:10" ht="15" customHeight="1">
      <c r="A32" s="1206" t="s">
        <v>851</v>
      </c>
      <c r="B32" s="403" t="str">
        <f>B7</f>
        <v>Kolovoz 2023.</v>
      </c>
      <c r="C32" s="1202" t="s">
        <v>854</v>
      </c>
      <c r="D32" s="1203" t="s">
        <v>849</v>
      </c>
      <c r="E32" s="403" t="str">
        <f>E7</f>
        <v>Kolovoz 2023.</v>
      </c>
      <c r="F32" s="1202" t="s">
        <v>854</v>
      </c>
      <c r="G32" s="1203" t="s">
        <v>849</v>
      </c>
    </row>
    <row r="33" spans="1:7" s="261" customFormat="1">
      <c r="A33" s="1206"/>
      <c r="B33" s="790" t="str">
        <f>B8</f>
        <v>August 2023</v>
      </c>
      <c r="C33" s="1202"/>
      <c r="D33" s="1203"/>
      <c r="E33" s="790" t="str">
        <f>E8</f>
        <v>August 2023</v>
      </c>
      <c r="F33" s="1202"/>
      <c r="G33" s="1203"/>
    </row>
    <row r="34" spans="1:7" ht="17.25" customHeight="1">
      <c r="A34" s="243" t="s">
        <v>481</v>
      </c>
      <c r="B34" s="250">
        <v>44718610.969999999</v>
      </c>
      <c r="C34" s="191">
        <v>973024417.16000009</v>
      </c>
      <c r="D34" s="253">
        <v>-0.88364336021370837</v>
      </c>
      <c r="E34" s="250" t="s">
        <v>139</v>
      </c>
      <c r="F34" s="191" t="s">
        <v>139</v>
      </c>
      <c r="G34" s="253" t="s">
        <v>139</v>
      </c>
    </row>
    <row r="35" spans="1:7" ht="17.25" customHeight="1">
      <c r="A35" s="243" t="s">
        <v>482</v>
      </c>
      <c r="B35" s="250">
        <v>52997276.049999997</v>
      </c>
      <c r="C35" s="259">
        <v>1234934023.6600001</v>
      </c>
      <c r="D35" s="253">
        <v>-0.90319874205662498</v>
      </c>
      <c r="E35" s="250" t="s">
        <v>139</v>
      </c>
      <c r="F35" s="191" t="s">
        <v>139</v>
      </c>
      <c r="G35" s="253" t="s">
        <v>139</v>
      </c>
    </row>
    <row r="36" spans="1:7">
      <c r="A36" s="1206" t="s">
        <v>847</v>
      </c>
      <c r="B36" s="792" t="str">
        <f>B7</f>
        <v>Kolovoz 2023.</v>
      </c>
      <c r="C36" s="1204" t="s">
        <v>848</v>
      </c>
      <c r="D36" s="1203" t="s">
        <v>849</v>
      </c>
      <c r="E36" s="405"/>
      <c r="F36" s="1204"/>
      <c r="G36" s="1203"/>
    </row>
    <row r="37" spans="1:7" s="261" customFormat="1" ht="21" customHeight="1">
      <c r="A37" s="1206"/>
      <c r="B37" s="790" t="str">
        <f>B8</f>
        <v>August 2023</v>
      </c>
      <c r="C37" s="1204"/>
      <c r="D37" s="1203"/>
      <c r="E37" s="405"/>
      <c r="F37" s="1204"/>
      <c r="G37" s="1203"/>
    </row>
    <row r="38" spans="1:7">
      <c r="A38" s="192" t="s">
        <v>62</v>
      </c>
      <c r="B38" s="251">
        <v>2450.42</v>
      </c>
      <c r="C38" s="93">
        <v>0.23766086833545463</v>
      </c>
      <c r="D38" s="253">
        <v>1.7645861798308182E-2</v>
      </c>
      <c r="E38" s="251"/>
      <c r="F38" s="93"/>
      <c r="G38" s="253"/>
    </row>
    <row r="39" spans="1:7">
      <c r="A39" s="94" t="s">
        <v>111</v>
      </c>
      <c r="B39" s="251">
        <v>1819.36</v>
      </c>
      <c r="C39" s="93">
        <v>0.2848950535325856</v>
      </c>
      <c r="D39" s="253">
        <v>1.6976059117155495E-2</v>
      </c>
      <c r="E39" s="251"/>
      <c r="F39" s="93"/>
      <c r="G39" s="253"/>
    </row>
    <row r="40" spans="1:7">
      <c r="A40" s="94" t="s">
        <v>63</v>
      </c>
      <c r="B40" s="251">
        <v>1485.21</v>
      </c>
      <c r="C40" s="93">
        <v>0.2846170479609047</v>
      </c>
      <c r="D40" s="253">
        <v>4.9158672525112745E-2</v>
      </c>
      <c r="E40" s="251"/>
      <c r="F40" s="93"/>
      <c r="G40" s="253"/>
    </row>
    <row r="41" spans="1:7" s="261" customFormat="1">
      <c r="A41" s="94" t="s">
        <v>1008</v>
      </c>
      <c r="B41" s="251">
        <v>1614.67</v>
      </c>
      <c r="C41" s="93">
        <v>0.32091231112819973</v>
      </c>
      <c r="D41" s="253">
        <v>4.7718232725337817E-2</v>
      </c>
      <c r="E41" s="251"/>
      <c r="F41" s="93"/>
      <c r="G41" s="253"/>
    </row>
    <row r="42" spans="1:7">
      <c r="A42" s="94" t="s">
        <v>810</v>
      </c>
      <c r="B42" s="251">
        <v>1529.2</v>
      </c>
      <c r="C42" s="93">
        <v>0.33015552694756622</v>
      </c>
      <c r="D42" s="253">
        <v>7.5727199183989402E-2</v>
      </c>
      <c r="E42" s="251"/>
      <c r="F42" s="93"/>
      <c r="G42" s="253"/>
    </row>
    <row r="43" spans="1:7" s="261" customFormat="1">
      <c r="A43" s="94" t="s">
        <v>91</v>
      </c>
      <c r="B43" s="251">
        <v>1750.87</v>
      </c>
      <c r="C43" s="93">
        <v>0.28659083226783055</v>
      </c>
      <c r="D43" s="253">
        <v>-1.4429109159348474E-3</v>
      </c>
      <c r="E43" s="251"/>
      <c r="F43" s="93"/>
      <c r="G43" s="253"/>
    </row>
    <row r="44" spans="1:7">
      <c r="A44" s="94" t="s">
        <v>92</v>
      </c>
      <c r="B44" s="251">
        <v>1603.87</v>
      </c>
      <c r="C44" s="93">
        <v>0.52965131804829646</v>
      </c>
      <c r="D44" s="253">
        <v>-1.3027371633929086E-2</v>
      </c>
      <c r="E44" s="251"/>
      <c r="F44" s="93"/>
      <c r="G44" s="253"/>
    </row>
    <row r="45" spans="1:7">
      <c r="A45" s="94" t="s">
        <v>93</v>
      </c>
      <c r="B45" s="251">
        <v>544.73</v>
      </c>
      <c r="C45" s="93">
        <v>-1.7105429349885459E-2</v>
      </c>
      <c r="D45" s="253">
        <v>-1.7991382884750662E-2</v>
      </c>
      <c r="E45" s="251"/>
      <c r="F45" s="93"/>
      <c r="G45" s="253"/>
    </row>
    <row r="46" spans="1:7">
      <c r="A46" s="94" t="s">
        <v>94</v>
      </c>
      <c r="B46" s="251">
        <v>870.13</v>
      </c>
      <c r="C46" s="93">
        <v>0.19770130763936677</v>
      </c>
      <c r="D46" s="253">
        <v>5.4230224020742179E-2</v>
      </c>
      <c r="E46" s="251"/>
      <c r="F46" s="93"/>
      <c r="G46" s="253"/>
    </row>
    <row r="47" spans="1:7">
      <c r="A47" s="94" t="s">
        <v>95</v>
      </c>
      <c r="B47" s="251">
        <v>1449.61</v>
      </c>
      <c r="C47" s="93">
        <v>0.17468639590288793</v>
      </c>
      <c r="D47" s="253">
        <v>-2.8619867052642856E-2</v>
      </c>
      <c r="E47" s="251"/>
      <c r="F47" s="93"/>
      <c r="G47" s="253"/>
    </row>
    <row r="48" spans="1:7">
      <c r="A48" s="94" t="s">
        <v>96</v>
      </c>
      <c r="B48" s="251">
        <v>4232.1899999999996</v>
      </c>
      <c r="C48" s="93">
        <v>0.20008676986420215</v>
      </c>
      <c r="D48" s="253">
        <v>1.1329149919470094E-2</v>
      </c>
      <c r="E48" s="251"/>
      <c r="F48" s="93"/>
      <c r="G48" s="253"/>
    </row>
    <row r="49" spans="1:7">
      <c r="A49" s="192" t="s">
        <v>64</v>
      </c>
      <c r="B49" s="251">
        <v>93.998500000000007</v>
      </c>
      <c r="C49" s="93">
        <v>-2.719851469471124E-2</v>
      </c>
      <c r="D49" s="253">
        <v>-5.3226668359760421E-3</v>
      </c>
      <c r="E49" s="251"/>
      <c r="F49" s="93"/>
      <c r="G49" s="253"/>
    </row>
    <row r="50" spans="1:7">
      <c r="A50" s="192" t="s">
        <v>82</v>
      </c>
      <c r="B50" s="251">
        <v>166.76429999999999</v>
      </c>
      <c r="C50" s="93">
        <v>-1.0245675426403644E-2</v>
      </c>
      <c r="D50" s="253">
        <v>-3.1180153258583143E-3</v>
      </c>
      <c r="E50" s="251"/>
      <c r="F50" s="93"/>
      <c r="G50" s="253"/>
    </row>
    <row r="51" spans="1:7" ht="15" customHeight="1">
      <c r="A51" s="1206" t="s">
        <v>850</v>
      </c>
      <c r="B51" s="403" t="str">
        <f>B7</f>
        <v>Kolovoz 2023.</v>
      </c>
      <c r="C51" s="1205"/>
      <c r="D51" s="1203" t="s">
        <v>849</v>
      </c>
      <c r="E51" s="403" t="str">
        <f>E7</f>
        <v>Kolovoz 2023.</v>
      </c>
      <c r="F51" s="1205"/>
      <c r="G51" s="1203" t="s">
        <v>849</v>
      </c>
    </row>
    <row r="52" spans="1:7" s="261" customFormat="1">
      <c r="A52" s="1206"/>
      <c r="B52" s="790" t="str">
        <f>B8</f>
        <v>August 2023</v>
      </c>
      <c r="C52" s="1205"/>
      <c r="D52" s="1203"/>
      <c r="E52" s="790" t="str">
        <f>E8</f>
        <v>August 2023</v>
      </c>
      <c r="F52" s="1205"/>
      <c r="G52" s="1203"/>
    </row>
    <row r="53" spans="1:7">
      <c r="A53" s="92" t="s">
        <v>474</v>
      </c>
      <c r="B53" s="250">
        <v>21263.08767311</v>
      </c>
      <c r="C53" s="191"/>
      <c r="D53" s="253">
        <v>2.1748416620122057E-2</v>
      </c>
      <c r="E53" s="250">
        <v>43.713059999999999</v>
      </c>
      <c r="F53" s="191"/>
      <c r="G53" s="253">
        <v>2.1912420451405401E-2</v>
      </c>
    </row>
    <row r="54" spans="1:7">
      <c r="A54" s="92" t="s">
        <v>473</v>
      </c>
      <c r="B54" s="250">
        <v>17835.590147139999</v>
      </c>
      <c r="C54" s="191"/>
      <c r="D54" s="253">
        <v>-3.9923099789802574E-3</v>
      </c>
      <c r="E54" s="250">
        <v>1.32722808</v>
      </c>
      <c r="F54" s="191"/>
      <c r="G54" s="253">
        <v>0</v>
      </c>
    </row>
    <row r="55" spans="1:7">
      <c r="A55" s="92" t="s">
        <v>475</v>
      </c>
      <c r="B55" s="250" t="s">
        <v>139</v>
      </c>
      <c r="C55" s="191"/>
      <c r="D55" s="254" t="s">
        <v>139</v>
      </c>
      <c r="E55" s="250" t="s">
        <v>139</v>
      </c>
      <c r="F55" s="191"/>
      <c r="G55" s="253" t="s">
        <v>139</v>
      </c>
    </row>
    <row r="56" spans="1:7">
      <c r="A56" s="92" t="s">
        <v>483</v>
      </c>
      <c r="B56" s="250" t="s">
        <v>139</v>
      </c>
      <c r="C56" s="191"/>
      <c r="D56" s="254" t="s">
        <v>139</v>
      </c>
      <c r="E56" s="250" t="s">
        <v>139</v>
      </c>
      <c r="F56" s="191"/>
      <c r="G56" s="253" t="s">
        <v>139</v>
      </c>
    </row>
    <row r="57" spans="1:7" s="261" customFormat="1">
      <c r="A57" s="92" t="s">
        <v>1022</v>
      </c>
      <c r="B57" s="250">
        <v>14.93892617</v>
      </c>
      <c r="C57" s="191"/>
      <c r="D57" s="253">
        <v>-1.9167045935111315E-2</v>
      </c>
      <c r="E57" s="250" t="s">
        <v>139</v>
      </c>
      <c r="F57" s="191"/>
      <c r="G57" s="253" t="s">
        <v>139</v>
      </c>
    </row>
    <row r="58" spans="1:7" ht="18.75" customHeight="1">
      <c r="A58" s="399" t="s">
        <v>484</v>
      </c>
      <c r="B58" s="400">
        <v>39113.616746419997</v>
      </c>
      <c r="C58" s="404"/>
      <c r="D58" s="402">
        <v>9.8317878298974648E-3</v>
      </c>
      <c r="E58" s="400">
        <v>45.040288079999996</v>
      </c>
      <c r="F58" s="404"/>
      <c r="G58" s="402">
        <v>2.1252991370099172E-2</v>
      </c>
    </row>
    <row r="59" spans="1:7" s="197" customFormat="1">
      <c r="A59" s="19" t="s">
        <v>485</v>
      </c>
      <c r="B59" s="256"/>
      <c r="C59" s="237"/>
      <c r="D59" s="237"/>
    </row>
    <row r="60" spans="1:7" s="197" customFormat="1">
      <c r="A60" s="287"/>
      <c r="B60" s="257"/>
      <c r="C60" s="239"/>
      <c r="D60" s="240"/>
    </row>
    <row r="61" spans="1:7" s="197" customFormat="1">
      <c r="B61" s="238"/>
      <c r="C61" s="239"/>
      <c r="D61" s="240"/>
    </row>
    <row r="62" spans="1:7" s="197" customFormat="1">
      <c r="A62" s="613" t="s">
        <v>81</v>
      </c>
      <c r="B62" s="238"/>
      <c r="C62" s="239"/>
      <c r="D62" s="240"/>
    </row>
    <row r="63" spans="1:7" ht="12.75" customHeight="1">
      <c r="B63" s="35"/>
      <c r="C63" s="35"/>
      <c r="D63" s="35"/>
    </row>
    <row r="64" spans="1:7" ht="12.75" customHeight="1">
      <c r="B64" s="51"/>
      <c r="C64" s="51"/>
      <c r="G64" s="13" t="s">
        <v>1051</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43"/>
    </row>
    <row r="118" spans="1:1">
      <c r="A118" s="644"/>
    </row>
    <row r="120" spans="1:1">
      <c r="A120" s="644"/>
    </row>
    <row r="122" spans="1:1">
      <c r="A122" s="644"/>
    </row>
    <row r="124" spans="1:1">
      <c r="A124" s="644"/>
    </row>
    <row r="126" spans="1:1">
      <c r="A126" s="644"/>
    </row>
    <row r="128" spans="1:1">
      <c r="A128" s="644"/>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9933"/>
  </sheetPr>
  <dimension ref="A1:R85"/>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39" t="s">
        <v>664</v>
      </c>
      <c r="E1" s="137" t="str">
        <f>Naslovnica!A20</f>
        <v>Kolovoz 2023.</v>
      </c>
      <c r="G1" s="139" t="s">
        <v>890</v>
      </c>
      <c r="H1" s="261"/>
      <c r="I1" s="261"/>
      <c r="J1" s="261"/>
      <c r="K1" s="137" t="str">
        <f>E1</f>
        <v>Kolovoz 2023.</v>
      </c>
    </row>
    <row r="2" spans="1:18" ht="12.75" customHeight="1">
      <c r="A2" s="531" t="s">
        <v>665</v>
      </c>
      <c r="E2" s="541" t="str">
        <f>Naslovnica!A24</f>
        <v>August 2023</v>
      </c>
      <c r="G2" s="531" t="s">
        <v>891</v>
      </c>
      <c r="H2" s="261"/>
      <c r="I2" s="261"/>
      <c r="J2" s="261"/>
      <c r="K2" s="529" t="str">
        <f>E2</f>
        <v>August 2023</v>
      </c>
    </row>
    <row r="3" spans="1:18" ht="12.75" customHeight="1">
      <c r="A3" s="38" t="s">
        <v>1487</v>
      </c>
      <c r="G3" s="38" t="s">
        <v>1487</v>
      </c>
      <c r="H3" s="261"/>
      <c r="I3" s="261"/>
      <c r="J3" s="261"/>
      <c r="K3" s="261"/>
    </row>
    <row r="4" spans="1:18" ht="45" customHeight="1">
      <c r="A4" s="410" t="s">
        <v>455</v>
      </c>
      <c r="B4" s="410" t="s">
        <v>456</v>
      </c>
      <c r="C4" s="410" t="s">
        <v>457</v>
      </c>
      <c r="D4" s="410" t="s">
        <v>458</v>
      </c>
      <c r="E4" s="410" t="s">
        <v>459</v>
      </c>
      <c r="G4" s="410" t="s">
        <v>455</v>
      </c>
      <c r="H4" s="410" t="s">
        <v>456</v>
      </c>
      <c r="I4" s="410" t="s">
        <v>457</v>
      </c>
      <c r="J4" s="410" t="s">
        <v>458</v>
      </c>
      <c r="K4" s="410" t="s">
        <v>463</v>
      </c>
    </row>
    <row r="5" spans="1:18" ht="12.75" customHeight="1">
      <c r="A5" s="95" t="s">
        <v>1594</v>
      </c>
      <c r="B5" s="96">
        <v>11577278</v>
      </c>
      <c r="C5" s="97">
        <v>0.32829156668055531</v>
      </c>
      <c r="D5" s="98">
        <v>145.5</v>
      </c>
      <c r="E5" s="246">
        <v>22.27</v>
      </c>
      <c r="F5" s="52"/>
      <c r="G5" s="95" t="s">
        <v>1618</v>
      </c>
      <c r="H5" s="96">
        <v>42053</v>
      </c>
      <c r="I5" s="97">
        <v>0.61464819199625831</v>
      </c>
      <c r="J5" s="98">
        <v>140</v>
      </c>
      <c r="K5" s="246">
        <v>3.6999999999999997</v>
      </c>
      <c r="P5" s="76"/>
      <c r="R5" s="789"/>
    </row>
    <row r="6" spans="1:18" ht="12.75" customHeight="1">
      <c r="A6" s="95" t="s">
        <v>1595</v>
      </c>
      <c r="B6" s="96">
        <v>4223663.4000000004</v>
      </c>
      <c r="C6" s="97">
        <v>0.11976848743869854</v>
      </c>
      <c r="D6" s="98">
        <v>58.2</v>
      </c>
      <c r="E6" s="246">
        <v>-12.08</v>
      </c>
      <c r="F6" s="52"/>
      <c r="G6" s="95" t="s">
        <v>1619</v>
      </c>
      <c r="H6" s="96">
        <v>26365</v>
      </c>
      <c r="I6" s="97">
        <v>0.38535180800374169</v>
      </c>
      <c r="J6" s="98">
        <v>46</v>
      </c>
      <c r="K6" s="246">
        <v>9.5200000000000014</v>
      </c>
      <c r="P6" s="76"/>
      <c r="R6" s="789"/>
    </row>
    <row r="7" spans="1:18" ht="12.75" customHeight="1">
      <c r="A7" s="95" t="s">
        <v>1596</v>
      </c>
      <c r="B7" s="96">
        <v>3426948.2</v>
      </c>
      <c r="C7" s="97">
        <v>9.7176399626156429E-2</v>
      </c>
      <c r="D7" s="98">
        <v>4.33</v>
      </c>
      <c r="E7" s="246">
        <v>-0.69</v>
      </c>
      <c r="F7" s="52"/>
      <c r="G7" s="95" t="s">
        <v>1620</v>
      </c>
      <c r="H7" s="96">
        <v>0</v>
      </c>
      <c r="I7" s="97">
        <v>0</v>
      </c>
      <c r="J7" s="98">
        <v>2100</v>
      </c>
      <c r="K7" s="96">
        <v>0</v>
      </c>
      <c r="P7" s="76"/>
      <c r="R7" s="789"/>
    </row>
    <row r="8" spans="1:18" ht="12.75" customHeight="1">
      <c r="A8" s="95" t="s">
        <v>1597</v>
      </c>
      <c r="B8" s="96">
        <v>2929285.45</v>
      </c>
      <c r="C8" s="97">
        <v>8.3064405090303217E-2</v>
      </c>
      <c r="D8" s="98">
        <v>12.75</v>
      </c>
      <c r="E8" s="246">
        <v>2.82</v>
      </c>
      <c r="G8" s="95"/>
      <c r="H8" s="96"/>
      <c r="I8" s="97"/>
      <c r="J8" s="98"/>
      <c r="K8" s="246"/>
      <c r="P8" s="76"/>
      <c r="R8" s="789"/>
    </row>
    <row r="9" spans="1:18" ht="12.75" customHeight="1">
      <c r="A9" s="95" t="s">
        <v>1598</v>
      </c>
      <c r="B9" s="96">
        <v>1739534</v>
      </c>
      <c r="C9" s="97">
        <v>4.932716845480372E-2</v>
      </c>
      <c r="D9" s="98">
        <v>190</v>
      </c>
      <c r="E9" s="246">
        <v>0</v>
      </c>
      <c r="G9" s="95"/>
      <c r="H9" s="96"/>
      <c r="I9" s="97"/>
      <c r="J9" s="98"/>
      <c r="K9" s="246"/>
      <c r="P9" s="76"/>
      <c r="R9" s="789"/>
    </row>
    <row r="10" spans="1:18" ht="12.75" customHeight="1">
      <c r="A10" s="95" t="s">
        <v>1599</v>
      </c>
      <c r="B10" s="96">
        <v>1212309.3999999999</v>
      </c>
      <c r="C10" s="97">
        <v>3.437690208592762E-2</v>
      </c>
      <c r="D10" s="98">
        <v>26.2</v>
      </c>
      <c r="E10" s="247">
        <v>0</v>
      </c>
      <c r="G10" s="95"/>
      <c r="H10" s="96"/>
      <c r="I10" s="97"/>
      <c r="J10" s="98"/>
      <c r="K10" s="247"/>
    </row>
    <row r="11" spans="1:18" ht="12.75" customHeight="1">
      <c r="A11" s="95" t="s">
        <v>1600</v>
      </c>
      <c r="B11" s="96">
        <v>915372</v>
      </c>
      <c r="C11" s="97">
        <v>2.5956784312816301E-2</v>
      </c>
      <c r="D11" s="98">
        <v>180</v>
      </c>
      <c r="E11" s="246">
        <v>1.69</v>
      </c>
      <c r="G11" s="95"/>
      <c r="H11" s="96"/>
      <c r="I11" s="97"/>
      <c r="J11" s="98"/>
      <c r="K11" s="246"/>
    </row>
    <row r="12" spans="1:18" ht="12.75" customHeight="1">
      <c r="A12" s="95" t="s">
        <v>1601</v>
      </c>
      <c r="B12" s="96">
        <v>893549</v>
      </c>
      <c r="C12" s="97">
        <v>2.5337959502729702E-2</v>
      </c>
      <c r="D12" s="98">
        <v>57.8</v>
      </c>
      <c r="E12" s="246">
        <v>-1.03</v>
      </c>
      <c r="G12" s="95"/>
      <c r="H12" s="96"/>
      <c r="I12" s="97"/>
      <c r="J12" s="98"/>
      <c r="K12" s="246"/>
    </row>
    <row r="13" spans="1:18" ht="12.75" customHeight="1">
      <c r="A13" s="95" t="s">
        <v>1602</v>
      </c>
      <c r="B13" s="96">
        <v>859219</v>
      </c>
      <c r="C13" s="97">
        <v>2.4364479425275962E-2</v>
      </c>
      <c r="D13" s="98">
        <v>209</v>
      </c>
      <c r="E13" s="246">
        <v>0</v>
      </c>
      <c r="G13" s="95"/>
      <c r="H13" s="96"/>
      <c r="I13" s="97"/>
      <c r="J13" s="98"/>
      <c r="K13" s="246"/>
    </row>
    <row r="14" spans="1:18" ht="12.75" customHeight="1">
      <c r="A14" s="95" t="s">
        <v>1603</v>
      </c>
      <c r="B14" s="96">
        <v>838102</v>
      </c>
      <c r="C14" s="97">
        <v>2.3765674333647922E-2</v>
      </c>
      <c r="D14" s="98">
        <v>348</v>
      </c>
      <c r="E14" s="246">
        <v>7.41</v>
      </c>
      <c r="G14" s="95"/>
      <c r="H14" s="96"/>
      <c r="I14" s="97"/>
      <c r="J14" s="98"/>
      <c r="K14" s="246"/>
    </row>
    <row r="15" spans="1:18" ht="12.75" customHeight="1">
      <c r="A15" s="95" t="s">
        <v>460</v>
      </c>
      <c r="B15" s="96">
        <v>6649970.7500000037</v>
      </c>
      <c r="C15" s="97">
        <v>0.18857017304908533</v>
      </c>
      <c r="D15" s="99"/>
      <c r="E15" s="248"/>
      <c r="G15" s="95" t="s">
        <v>464</v>
      </c>
      <c r="H15" s="96"/>
      <c r="I15" s="97"/>
      <c r="J15" s="99"/>
      <c r="K15" s="248"/>
    </row>
    <row r="16" spans="1:18" ht="15.75" customHeight="1">
      <c r="A16" s="412" t="s">
        <v>461</v>
      </c>
      <c r="B16" s="413">
        <f>SUM(B5:B15)</f>
        <v>35265231.200000003</v>
      </c>
      <c r="C16" s="981">
        <f>SUM(C5:C15)</f>
        <v>1</v>
      </c>
      <c r="D16" s="414"/>
      <c r="E16" s="414"/>
      <c r="G16" s="412" t="s">
        <v>461</v>
      </c>
      <c r="H16" s="413">
        <f>SUM(H5:H15)</f>
        <v>68418</v>
      </c>
      <c r="I16" s="981">
        <f>SUM(I5:I15)</f>
        <v>1</v>
      </c>
      <c r="J16" s="414"/>
      <c r="K16" s="414"/>
    </row>
    <row r="17" spans="1:11" ht="12.75" customHeight="1">
      <c r="A17" s="37" t="s">
        <v>462</v>
      </c>
      <c r="G17" s="37" t="s">
        <v>462</v>
      </c>
      <c r="H17" s="261"/>
      <c r="I17" s="261"/>
      <c r="J17" s="261"/>
      <c r="K17" s="261"/>
    </row>
    <row r="18" spans="1:11" ht="12.75" customHeight="1"/>
    <row r="19" spans="1:11" ht="12.75" customHeight="1">
      <c r="A19" s="139" t="s">
        <v>892</v>
      </c>
      <c r="G19" s="139" t="s">
        <v>1566</v>
      </c>
    </row>
    <row r="20" spans="1:11" ht="12.75" customHeight="1">
      <c r="A20" s="531" t="s">
        <v>893</v>
      </c>
      <c r="G20" s="531" t="s">
        <v>1567</v>
      </c>
    </row>
    <row r="21" spans="1:11" ht="12.75" customHeight="1">
      <c r="A21" s="38" t="s">
        <v>1488</v>
      </c>
      <c r="G21" s="38" t="s">
        <v>1488</v>
      </c>
    </row>
    <row r="22" spans="1:11" ht="43.5">
      <c r="A22" s="410" t="s">
        <v>465</v>
      </c>
      <c r="B22" s="410" t="s">
        <v>456</v>
      </c>
      <c r="C22" s="410" t="s">
        <v>457</v>
      </c>
      <c r="D22" s="410" t="s">
        <v>466</v>
      </c>
      <c r="G22" s="410" t="s">
        <v>465</v>
      </c>
      <c r="H22" s="410" t="s">
        <v>456</v>
      </c>
      <c r="I22" s="410" t="s">
        <v>457</v>
      </c>
      <c r="J22" s="410" t="s">
        <v>466</v>
      </c>
    </row>
    <row r="23" spans="1:11" ht="15" customHeight="1">
      <c r="A23" s="101" t="s">
        <v>1604</v>
      </c>
      <c r="B23" s="96">
        <v>2344205.7400000002</v>
      </c>
      <c r="C23" s="102">
        <v>0.72200991891114208</v>
      </c>
      <c r="D23" s="134">
        <v>100</v>
      </c>
      <c r="E23" s="52"/>
      <c r="F23" s="52"/>
      <c r="G23" s="101" t="s">
        <v>1621</v>
      </c>
      <c r="H23" s="96">
        <v>0</v>
      </c>
      <c r="I23" s="96">
        <v>0</v>
      </c>
      <c r="J23" s="134">
        <v>0</v>
      </c>
    </row>
    <row r="24" spans="1:11" ht="12.75" customHeight="1">
      <c r="A24" s="101" t="s">
        <v>1605</v>
      </c>
      <c r="B24" s="96">
        <v>750467.8</v>
      </c>
      <c r="C24" s="102">
        <v>0.23114233796877537</v>
      </c>
      <c r="D24" s="134">
        <v>99.2</v>
      </c>
      <c r="E24" s="52"/>
      <c r="F24" s="52"/>
      <c r="G24" s="101" t="s">
        <v>1621</v>
      </c>
      <c r="H24" s="96">
        <v>0</v>
      </c>
      <c r="I24" s="96">
        <v>0</v>
      </c>
      <c r="J24" s="134">
        <v>0</v>
      </c>
    </row>
    <row r="25" spans="1:11" ht="12.75" customHeight="1">
      <c r="A25" s="101" t="s">
        <v>1606</v>
      </c>
      <c r="B25" s="96">
        <v>119450.52</v>
      </c>
      <c r="C25" s="102">
        <v>3.6790482502228557E-2</v>
      </c>
      <c r="D25" s="134">
        <v>90</v>
      </c>
      <c r="E25" s="52"/>
      <c r="F25" s="52"/>
      <c r="G25" s="101"/>
      <c r="H25" s="96"/>
      <c r="I25" s="102"/>
      <c r="J25" s="134"/>
    </row>
    <row r="26" spans="1:11" ht="12.75" customHeight="1">
      <c r="A26" s="101" t="s">
        <v>1607</v>
      </c>
      <c r="B26" s="96">
        <v>17353.689999999999</v>
      </c>
      <c r="C26" s="102">
        <v>5.3448961820685139E-3</v>
      </c>
      <c r="D26" s="134">
        <v>78</v>
      </c>
      <c r="E26" s="52"/>
      <c r="G26" s="101"/>
      <c r="H26" s="96"/>
      <c r="I26" s="102"/>
      <c r="J26" s="134"/>
    </row>
    <row r="27" spans="1:11" ht="12.75" customHeight="1">
      <c r="A27" s="101" t="s">
        <v>1608</v>
      </c>
      <c r="B27" s="96">
        <v>15300</v>
      </c>
      <c r="C27" s="102">
        <v>4.7123644357856031E-3</v>
      </c>
      <c r="D27" s="134">
        <v>102</v>
      </c>
      <c r="G27" s="101"/>
      <c r="H27" s="96"/>
      <c r="I27" s="102"/>
      <c r="J27" s="134"/>
    </row>
    <row r="28" spans="1:11" ht="12.75" customHeight="1">
      <c r="A28" s="101"/>
      <c r="B28" s="96"/>
      <c r="C28" s="102"/>
      <c r="D28" s="134"/>
      <c r="G28" s="101"/>
      <c r="H28" s="96"/>
      <c r="I28" s="102"/>
      <c r="J28" s="134"/>
    </row>
    <row r="29" spans="1:11" ht="12.75" customHeight="1">
      <c r="A29" s="101"/>
      <c r="B29" s="96"/>
      <c r="C29" s="102"/>
      <c r="D29" s="135"/>
      <c r="G29" s="101"/>
      <c r="H29" s="96"/>
      <c r="I29" s="102"/>
      <c r="J29" s="135"/>
    </row>
    <row r="30" spans="1:11" ht="12.75" customHeight="1">
      <c r="A30" s="101"/>
      <c r="B30" s="96"/>
      <c r="C30" s="102"/>
      <c r="D30" s="134"/>
      <c r="G30" s="101"/>
      <c r="H30" s="96"/>
      <c r="I30" s="102"/>
      <c r="J30" s="134"/>
    </row>
    <row r="31" spans="1:11" ht="12.75" customHeight="1">
      <c r="A31" s="101"/>
      <c r="B31" s="96"/>
      <c r="C31" s="102"/>
      <c r="D31" s="134"/>
      <c r="G31" s="101"/>
      <c r="H31" s="96"/>
      <c r="I31" s="102"/>
      <c r="J31" s="134"/>
    </row>
    <row r="32" spans="1:11" ht="12.75" customHeight="1">
      <c r="A32" s="101"/>
      <c r="B32" s="96"/>
      <c r="C32" s="102"/>
      <c r="D32" s="134"/>
      <c r="G32" s="101"/>
      <c r="H32" s="96"/>
      <c r="I32" s="102"/>
      <c r="J32" s="134"/>
    </row>
    <row r="33" spans="1:10" ht="15" customHeight="1">
      <c r="A33" s="95" t="s">
        <v>464</v>
      </c>
      <c r="B33" s="263">
        <v>0</v>
      </c>
      <c r="C33" s="102"/>
      <c r="D33" s="103"/>
      <c r="G33" s="95" t="s">
        <v>464</v>
      </c>
      <c r="H33" s="263">
        <v>0</v>
      </c>
      <c r="I33" s="102"/>
      <c r="J33" s="103"/>
    </row>
    <row r="34" spans="1:10" ht="15" customHeight="1">
      <c r="A34" s="419" t="s">
        <v>461</v>
      </c>
      <c r="B34" s="420">
        <f>SUM(B23:B33)</f>
        <v>3246777.75</v>
      </c>
      <c r="C34" s="421"/>
      <c r="D34" s="422"/>
      <c r="G34" s="419" t="s">
        <v>461</v>
      </c>
      <c r="H34" s="420">
        <f>SUM(H23:H33)</f>
        <v>0</v>
      </c>
      <c r="I34" s="421"/>
      <c r="J34" s="422"/>
    </row>
    <row r="35" spans="1:10" ht="15" customHeight="1">
      <c r="A35" s="100" t="s">
        <v>467</v>
      </c>
      <c r="B35" s="96"/>
      <c r="C35" s="102"/>
      <c r="D35" s="103"/>
    </row>
    <row r="36" spans="1:10" ht="12.75" customHeight="1">
      <c r="A36" s="187"/>
      <c r="B36" s="263"/>
      <c r="C36" s="102"/>
      <c r="D36" s="103"/>
    </row>
    <row r="37" spans="1:10" ht="12.75" customHeight="1">
      <c r="A37" s="95" t="s">
        <v>464</v>
      </c>
      <c r="B37" s="264">
        <v>0</v>
      </c>
      <c r="C37" s="102"/>
      <c r="D37" s="103"/>
    </row>
    <row r="38" spans="1:10" ht="15" customHeight="1">
      <c r="A38" s="104" t="s">
        <v>461</v>
      </c>
      <c r="B38" s="96"/>
      <c r="C38" s="102"/>
      <c r="D38" s="103"/>
    </row>
    <row r="39" spans="1:10" ht="26.25" customHeight="1">
      <c r="A39" s="415" t="s">
        <v>468</v>
      </c>
      <c r="B39" s="416">
        <f>B34+B38</f>
        <v>3246777.75</v>
      </c>
      <c r="C39" s="417"/>
      <c r="D39" s="418"/>
    </row>
    <row r="40" spans="1:10" ht="12.75" customHeight="1"/>
    <row r="41" spans="1:10" ht="12.75" customHeight="1">
      <c r="A41" s="139" t="s">
        <v>894</v>
      </c>
      <c r="G41" s="144"/>
      <c r="H41" s="197"/>
      <c r="I41" s="197"/>
      <c r="J41" s="197"/>
    </row>
    <row r="42" spans="1:10" ht="12.75" customHeight="1">
      <c r="A42" s="531" t="s">
        <v>895</v>
      </c>
      <c r="B42" s="44"/>
      <c r="G42" s="163"/>
      <c r="H42" s="197"/>
      <c r="I42" s="197"/>
      <c r="J42" s="197"/>
    </row>
    <row r="43" spans="1:10" ht="12.75" customHeight="1">
      <c r="A43" s="38" t="s">
        <v>1490</v>
      </c>
      <c r="G43" s="210"/>
      <c r="H43" s="197"/>
      <c r="I43" s="197"/>
      <c r="J43" s="197"/>
    </row>
    <row r="44" spans="1:10" ht="43.5">
      <c r="A44" s="410" t="s">
        <v>940</v>
      </c>
      <c r="B44" s="410" t="s">
        <v>456</v>
      </c>
      <c r="C44" s="410" t="s">
        <v>457</v>
      </c>
      <c r="D44" s="200"/>
      <c r="G44" s="200"/>
      <c r="H44" s="211"/>
      <c r="I44" s="200"/>
      <c r="J44" s="200"/>
    </row>
    <row r="45" spans="1:10" ht="12.75" customHeight="1">
      <c r="A45" s="101" t="s">
        <v>1609</v>
      </c>
      <c r="B45" s="96">
        <v>13733080</v>
      </c>
      <c r="C45" s="102">
        <v>0.30709987859893495</v>
      </c>
      <c r="D45" s="202"/>
      <c r="E45" s="52"/>
      <c r="F45" s="52"/>
      <c r="G45" s="199"/>
      <c r="H45" s="196"/>
      <c r="I45" s="201"/>
      <c r="J45" s="202"/>
    </row>
    <row r="46" spans="1:10" ht="12.75" customHeight="1">
      <c r="A46" s="101" t="s">
        <v>1610</v>
      </c>
      <c r="B46" s="96">
        <v>9920814.2599999998</v>
      </c>
      <c r="C46" s="102">
        <v>0.22184978568890465</v>
      </c>
      <c r="D46" s="202"/>
      <c r="E46" s="52"/>
      <c r="F46" s="52"/>
      <c r="G46" s="207"/>
      <c r="H46" s="208"/>
      <c r="I46" s="201"/>
      <c r="J46" s="202"/>
    </row>
    <row r="47" spans="1:10" ht="12.75" customHeight="1">
      <c r="A47" s="101" t="s">
        <v>1611</v>
      </c>
      <c r="B47" s="96">
        <v>5708112.3200000003</v>
      </c>
      <c r="C47" s="102">
        <v>0.12764511679106835</v>
      </c>
      <c r="D47" s="202"/>
      <c r="E47" s="52"/>
      <c r="G47" s="207"/>
      <c r="H47" s="208"/>
      <c r="I47" s="201"/>
      <c r="J47" s="202"/>
    </row>
    <row r="48" spans="1:10" ht="12.75" customHeight="1">
      <c r="A48" s="101" t="s">
        <v>1612</v>
      </c>
      <c r="B48" s="96">
        <v>3482400</v>
      </c>
      <c r="C48" s="102">
        <v>7.7873617370096945E-2</v>
      </c>
      <c r="D48" s="202"/>
      <c r="G48" s="207"/>
      <c r="H48" s="208"/>
      <c r="I48" s="201"/>
      <c r="J48" s="202"/>
    </row>
    <row r="49" spans="1:10" ht="12.75" customHeight="1">
      <c r="A49" s="101" t="s">
        <v>1613</v>
      </c>
      <c r="B49" s="96">
        <v>2796000</v>
      </c>
      <c r="C49" s="102">
        <v>6.2524303401904166E-2</v>
      </c>
      <c r="D49" s="202"/>
      <c r="G49" s="207"/>
      <c r="H49" s="208"/>
      <c r="I49" s="201"/>
      <c r="J49" s="202"/>
    </row>
    <row r="50" spans="1:10" ht="12.75" customHeight="1">
      <c r="A50" s="101" t="s">
        <v>1614</v>
      </c>
      <c r="B50" s="96">
        <v>1808100</v>
      </c>
      <c r="C50" s="102">
        <v>4.0432830107647685E-2</v>
      </c>
      <c r="D50" s="203"/>
      <c r="G50" s="207"/>
      <c r="H50" s="208"/>
      <c r="I50" s="201"/>
      <c r="J50" s="203"/>
    </row>
    <row r="51" spans="1:10" ht="12.75" customHeight="1">
      <c r="A51" s="101" t="s">
        <v>1615</v>
      </c>
      <c r="B51" s="96">
        <v>1787000</v>
      </c>
      <c r="C51" s="102">
        <v>3.9960990765093976E-2</v>
      </c>
      <c r="D51" s="202"/>
      <c r="G51" s="207"/>
      <c r="H51" s="208"/>
      <c r="I51" s="201"/>
      <c r="J51" s="202"/>
    </row>
    <row r="52" spans="1:10" ht="12.75" customHeight="1">
      <c r="A52" s="101" t="s">
        <v>1616</v>
      </c>
      <c r="B52" s="96">
        <v>1463700</v>
      </c>
      <c r="C52" s="102">
        <v>3.2731338658571939E-2</v>
      </c>
      <c r="D52" s="202"/>
      <c r="G52" s="207"/>
      <c r="H52" s="208"/>
      <c r="I52" s="201"/>
      <c r="J52" s="202"/>
    </row>
    <row r="53" spans="1:10" ht="12.75" customHeight="1">
      <c r="A53" s="101" t="s">
        <v>1617</v>
      </c>
      <c r="B53" s="96">
        <v>1444419.82</v>
      </c>
      <c r="C53" s="102">
        <v>3.2300194229400503E-2</v>
      </c>
      <c r="D53" s="202"/>
      <c r="G53" s="207"/>
      <c r="H53" s="208"/>
      <c r="I53" s="201"/>
      <c r="J53" s="202"/>
    </row>
    <row r="54" spans="1:10" ht="12.75" customHeight="1">
      <c r="A54" s="105" t="s">
        <v>1606</v>
      </c>
      <c r="B54" s="96">
        <v>954768.07</v>
      </c>
      <c r="C54" s="102">
        <v>2.13505752815202E-2</v>
      </c>
      <c r="D54" s="202"/>
      <c r="G54" s="207"/>
      <c r="H54" s="208"/>
      <c r="I54" s="201"/>
      <c r="J54" s="202"/>
    </row>
    <row r="55" spans="1:10" ht="24">
      <c r="A55" s="106" t="s">
        <v>469</v>
      </c>
      <c r="B55" s="96">
        <v>1620216.5</v>
      </c>
      <c r="C55" s="102">
        <v>3.6231369106856676E-2</v>
      </c>
      <c r="D55" s="204"/>
      <c r="G55" s="209"/>
      <c r="H55" s="208"/>
      <c r="I55" s="201"/>
      <c r="J55" s="204"/>
    </row>
    <row r="56" spans="1:10">
      <c r="A56" s="412" t="s">
        <v>461</v>
      </c>
      <c r="B56" s="416">
        <f>SUM(B45:B55)</f>
        <v>44718610.969999999</v>
      </c>
      <c r="C56" s="980">
        <f>SUM(C45:C55)</f>
        <v>0.99999999999999989</v>
      </c>
      <c r="D56" s="206"/>
      <c r="G56" s="199"/>
      <c r="H56" s="196"/>
      <c r="I56" s="205"/>
      <c r="J56" s="206"/>
    </row>
    <row r="57" spans="1:10" ht="12.75" customHeight="1">
      <c r="G57" s="197"/>
      <c r="H57" s="197"/>
      <c r="I57" s="197"/>
      <c r="J57" s="197"/>
    </row>
    <row r="58" spans="1:10" ht="12.75" customHeight="1">
      <c r="A58" s="140" t="s">
        <v>896</v>
      </c>
      <c r="G58" s="212"/>
      <c r="H58" s="197"/>
      <c r="I58" s="197"/>
      <c r="J58" s="197"/>
    </row>
    <row r="59" spans="1:10" ht="12.75" customHeight="1">
      <c r="A59" s="542" t="s">
        <v>897</v>
      </c>
      <c r="G59" s="213"/>
      <c r="H59" s="197"/>
      <c r="I59" s="197"/>
      <c r="J59" s="197"/>
    </row>
    <row r="60" spans="1:10" ht="12.75" customHeight="1">
      <c r="A60" s="38" t="s">
        <v>1487</v>
      </c>
      <c r="G60" s="210"/>
      <c r="H60" s="197"/>
      <c r="I60" s="197"/>
      <c r="J60" s="197"/>
    </row>
    <row r="61" spans="1:10" ht="12.75" customHeight="1">
      <c r="A61" s="411"/>
      <c r="B61" s="887" t="s">
        <v>65</v>
      </c>
      <c r="C61" s="887" t="s">
        <v>66</v>
      </c>
      <c r="D61" s="887" t="s">
        <v>67</v>
      </c>
      <c r="E61" s="887" t="s">
        <v>68</v>
      </c>
      <c r="F61" s="887" t="s">
        <v>69</v>
      </c>
      <c r="G61" s="214"/>
      <c r="H61" s="194"/>
      <c r="I61" s="194"/>
      <c r="J61" s="194"/>
    </row>
    <row r="62" spans="1:10" ht="12.75" customHeight="1">
      <c r="A62" s="411"/>
      <c r="B62" s="888" t="s">
        <v>70</v>
      </c>
      <c r="C62" s="888" t="s">
        <v>71</v>
      </c>
      <c r="D62" s="888" t="s">
        <v>195</v>
      </c>
      <c r="E62" s="888" t="s">
        <v>72</v>
      </c>
      <c r="F62" s="888" t="s">
        <v>73</v>
      </c>
      <c r="G62" s="214"/>
      <c r="H62" s="195"/>
      <c r="I62" s="195"/>
      <c r="J62" s="195"/>
    </row>
    <row r="63" spans="1:10" ht="12.75" customHeight="1">
      <c r="A63" s="107" t="s">
        <v>139</v>
      </c>
      <c r="B63" s="108" t="s">
        <v>139</v>
      </c>
      <c r="C63" s="108" t="s">
        <v>139</v>
      </c>
      <c r="D63" s="108" t="s">
        <v>139</v>
      </c>
      <c r="E63" s="109" t="s">
        <v>139</v>
      </c>
      <c r="F63" s="109" t="s">
        <v>139</v>
      </c>
      <c r="G63" s="199"/>
      <c r="H63" s="196"/>
      <c r="I63" s="196"/>
      <c r="J63" s="198"/>
    </row>
    <row r="64" spans="1:10" ht="15" customHeight="1">
      <c r="A64" s="412" t="s">
        <v>461</v>
      </c>
      <c r="B64" s="423"/>
      <c r="C64" s="423"/>
      <c r="D64" s="423"/>
      <c r="E64" s="424" t="str">
        <f>IF(SUM(E63:E63)=0,"",SUM(E63:E63))</f>
        <v/>
      </c>
      <c r="F64" s="424" t="str">
        <f>IF(SUM(F63:F63)=0,"",SUM(F63:F63))</f>
        <v/>
      </c>
      <c r="G64" s="199"/>
      <c r="H64" s="196"/>
      <c r="I64" s="196"/>
      <c r="J64" s="198"/>
    </row>
    <row r="65" spans="1:7" ht="12.75" customHeight="1"/>
    <row r="66" spans="1:7" ht="12.75" customHeight="1">
      <c r="A66" s="140" t="s">
        <v>898</v>
      </c>
    </row>
    <row r="67" spans="1:7" ht="12.75" customHeight="1">
      <c r="A67" s="542" t="s">
        <v>899</v>
      </c>
    </row>
    <row r="68" spans="1:7" ht="12.75" customHeight="1">
      <c r="A68" s="38" t="s">
        <v>1487</v>
      </c>
    </row>
    <row r="69" spans="1:7" ht="12.75" customHeight="1">
      <c r="A69" s="411"/>
      <c r="B69" s="887" t="s">
        <v>65</v>
      </c>
      <c r="C69" s="887" t="s">
        <v>66</v>
      </c>
      <c r="D69" s="887" t="s">
        <v>67</v>
      </c>
      <c r="E69" s="887" t="s">
        <v>68</v>
      </c>
      <c r="F69" s="887" t="s">
        <v>69</v>
      </c>
    </row>
    <row r="70" spans="1:7" ht="12.75" customHeight="1">
      <c r="A70" s="411"/>
      <c r="B70" s="888" t="s">
        <v>70</v>
      </c>
      <c r="C70" s="888" t="s">
        <v>71</v>
      </c>
      <c r="D70" s="888" t="s">
        <v>195</v>
      </c>
      <c r="E70" s="888" t="s">
        <v>72</v>
      </c>
      <c r="F70" s="888" t="s">
        <v>73</v>
      </c>
    </row>
    <row r="71" spans="1:7" ht="12.75" customHeight="1">
      <c r="A71" s="107" t="s">
        <v>139</v>
      </c>
      <c r="B71" s="110" t="s">
        <v>139</v>
      </c>
      <c r="C71" s="110" t="s">
        <v>139</v>
      </c>
      <c r="D71" s="110" t="s">
        <v>139</v>
      </c>
      <c r="E71" s="111" t="s">
        <v>139</v>
      </c>
      <c r="F71" s="111" t="s">
        <v>139</v>
      </c>
      <c r="G71" s="52"/>
    </row>
    <row r="72" spans="1:7" ht="15" customHeight="1">
      <c r="A72" s="412" t="s">
        <v>461</v>
      </c>
      <c r="B72" s="425"/>
      <c r="C72" s="425"/>
      <c r="D72" s="425"/>
      <c r="E72" s="424" t="str">
        <f>IF(SUM(E71)=0,"",SUM(E71))</f>
        <v/>
      </c>
      <c r="F72" s="424" t="str">
        <f>IF(SUM(F71)=0,"",SUM(F71))</f>
        <v/>
      </c>
    </row>
    <row r="73" spans="1:7" ht="12.75" customHeight="1">
      <c r="A73" s="16"/>
    </row>
    <row r="74" spans="1:7" s="261" customFormat="1" ht="12.75" customHeight="1">
      <c r="A74" s="140" t="s">
        <v>1024</v>
      </c>
    </row>
    <row r="75" spans="1:7" s="261" customFormat="1" ht="12.75" customHeight="1">
      <c r="A75" s="542" t="s">
        <v>1025</v>
      </c>
    </row>
    <row r="76" spans="1:7" ht="12.75" customHeight="1">
      <c r="A76" s="38" t="s">
        <v>1487</v>
      </c>
    </row>
    <row r="77" spans="1:7" ht="43.5">
      <c r="A77" s="410" t="s">
        <v>1023</v>
      </c>
      <c r="B77" s="410" t="s">
        <v>456</v>
      </c>
      <c r="C77" s="410" t="s">
        <v>457</v>
      </c>
      <c r="D77" s="410" t="s">
        <v>458</v>
      </c>
      <c r="E77" s="410" t="s">
        <v>459</v>
      </c>
    </row>
    <row r="78" spans="1:7" ht="12.75" customHeight="1">
      <c r="A78" s="95" t="s">
        <v>1558</v>
      </c>
      <c r="B78" s="96">
        <v>747359.24</v>
      </c>
      <c r="C78" s="97">
        <v>0.58098654002946604</v>
      </c>
      <c r="D78" s="98">
        <v>10.91</v>
      </c>
      <c r="E78" s="246">
        <v>-1</v>
      </c>
    </row>
    <row r="79" spans="1:7" s="1077" customFormat="1" ht="12.75" customHeight="1">
      <c r="A79" s="95" t="s">
        <v>1107</v>
      </c>
      <c r="B79" s="96">
        <v>463515.62</v>
      </c>
      <c r="C79" s="97">
        <v>0.36033051028232793</v>
      </c>
      <c r="D79" s="98">
        <v>21.27</v>
      </c>
      <c r="E79" s="246">
        <v>-6.3</v>
      </c>
    </row>
    <row r="80" spans="1:7" ht="12.75" customHeight="1">
      <c r="A80" s="95" t="s">
        <v>1016</v>
      </c>
      <c r="B80" s="96">
        <v>75487.539999999994</v>
      </c>
      <c r="C80" s="97">
        <v>5.868294968820606E-2</v>
      </c>
      <c r="D80" s="98">
        <v>19.920000000000002</v>
      </c>
      <c r="E80" s="246">
        <v>4.84</v>
      </c>
    </row>
    <row r="81" spans="1:11" ht="12.75" customHeight="1">
      <c r="A81" s="412" t="s">
        <v>461</v>
      </c>
      <c r="B81" s="413">
        <f>SUM(B78:B80)</f>
        <v>1286362.3999999999</v>
      </c>
      <c r="C81" s="981">
        <f>SUM(C78:C80)</f>
        <v>1</v>
      </c>
      <c r="D81" s="414"/>
      <c r="E81" s="414"/>
    </row>
    <row r="82" spans="1:11" ht="12.75" customHeight="1">
      <c r="A82" s="16" t="s">
        <v>471</v>
      </c>
      <c r="B82" s="261"/>
      <c r="C82" s="261"/>
      <c r="D82" s="261"/>
      <c r="E82" s="261"/>
    </row>
    <row r="83" spans="1:11" ht="12.75" customHeight="1">
      <c r="A83" s="261"/>
      <c r="B83" s="261"/>
      <c r="C83" s="261"/>
      <c r="D83" s="261"/>
      <c r="E83" s="261"/>
    </row>
    <row r="84" spans="1:11" ht="12.75" customHeight="1">
      <c r="A84" s="613" t="s">
        <v>81</v>
      </c>
      <c r="K84" s="34" t="s">
        <v>1052</v>
      </c>
    </row>
    <row r="85" spans="1:11" ht="12.75" customHeight="1"/>
  </sheetData>
  <sortState xmlns:xlrd2="http://schemas.microsoft.com/office/spreadsheetml/2017/richdata2" ref="N5:R9">
    <sortCondition descending="1" ref="O5"/>
  </sortState>
  <hyperlinks>
    <hyperlink ref="A84" location="'2 Sadržaj'!A1" display="Sadržaj / Contents" xr:uid="{00000000-0004-0000-1500-000000000000}"/>
  </hyperlinks>
  <pageMargins left="0.7" right="0.7" top="0.75" bottom="0.75" header="0.3" footer="0.3"/>
  <pageSetup paperSize="9" scale="48" orientation="portrait" r:id="rId1"/>
  <rowBreaks count="1" manualBreakCount="1">
    <brk id="91"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CFFFF"/>
  </sheetPr>
  <dimension ref="A1:K107"/>
  <sheetViews>
    <sheetView showGridLines="0" zoomScaleNormal="100" zoomScaleSheetLayoutView="50" workbookViewId="0"/>
  </sheetViews>
  <sheetFormatPr defaultColWidth="9.140625" defaultRowHeight="12.75"/>
  <cols>
    <col min="1" max="1" width="9.140625" style="314"/>
    <col min="2" max="2" width="13.42578125" style="314" customWidth="1"/>
    <col min="3" max="4" width="14.85546875" style="314" bestFit="1" customWidth="1"/>
    <col min="5" max="5" width="14.42578125" style="314" bestFit="1" customWidth="1"/>
    <col min="6" max="6" width="10.5703125" style="314" bestFit="1" customWidth="1"/>
    <col min="7" max="7" width="11.140625" style="314" bestFit="1" customWidth="1"/>
    <col min="8" max="8" width="13.5703125" style="314" customWidth="1"/>
    <col min="9" max="9" width="12.7109375" style="314" bestFit="1" customWidth="1"/>
    <col min="10" max="10" width="12.85546875" style="314" bestFit="1" customWidth="1"/>
    <col min="11" max="11" width="10.7109375" style="314" bestFit="1" customWidth="1"/>
    <col min="12" max="16384" width="9.140625" style="314"/>
  </cols>
  <sheetData>
    <row r="1" spans="1:7" ht="15">
      <c r="A1" s="713" t="s">
        <v>666</v>
      </c>
      <c r="B1" s="712"/>
      <c r="C1" s="712"/>
      <c r="D1" s="712"/>
    </row>
    <row r="2" spans="1:7">
      <c r="A2" s="714" t="s">
        <v>667</v>
      </c>
      <c r="B2" s="712"/>
      <c r="C2" s="712"/>
      <c r="D2" s="712"/>
    </row>
    <row r="3" spans="1:7">
      <c r="A3" s="41" t="s">
        <v>844</v>
      </c>
    </row>
    <row r="4" spans="1:7">
      <c r="A4" s="1212"/>
      <c r="B4" s="1212"/>
      <c r="C4" s="1212"/>
      <c r="D4" s="1212"/>
      <c r="E4" s="1212"/>
      <c r="F4" s="1212"/>
      <c r="G4" s="1212"/>
    </row>
    <row r="5" spans="1:7">
      <c r="A5" s="148" t="s">
        <v>669</v>
      </c>
    </row>
    <row r="6" spans="1:7" s="716" customFormat="1">
      <c r="A6" s="715" t="s">
        <v>670</v>
      </c>
    </row>
    <row r="8" spans="1:7" ht="63.75">
      <c r="A8" s="735" t="s">
        <v>668</v>
      </c>
      <c r="B8" s="719" t="s">
        <v>623</v>
      </c>
      <c r="C8" s="719" t="s">
        <v>624</v>
      </c>
      <c r="D8" s="719" t="s">
        <v>625</v>
      </c>
      <c r="E8" s="711"/>
    </row>
    <row r="9" spans="1:7">
      <c r="A9" s="720" t="s">
        <v>1314</v>
      </c>
      <c r="B9" s="721">
        <v>7</v>
      </c>
      <c r="C9" s="721">
        <v>13</v>
      </c>
      <c r="D9" s="721">
        <v>6</v>
      </c>
    </row>
    <row r="10" spans="1:7">
      <c r="A10" s="720" t="s">
        <v>1332</v>
      </c>
      <c r="B10" s="721">
        <v>7</v>
      </c>
      <c r="C10" s="721">
        <v>13</v>
      </c>
      <c r="D10" s="721">
        <v>6</v>
      </c>
    </row>
    <row r="11" spans="1:7">
      <c r="A11" s="720" t="s">
        <v>1390</v>
      </c>
      <c r="B11" s="721">
        <v>6</v>
      </c>
      <c r="C11" s="721">
        <v>13</v>
      </c>
      <c r="D11" s="721">
        <v>6</v>
      </c>
    </row>
    <row r="12" spans="1:7">
      <c r="A12" s="720" t="s">
        <v>1397</v>
      </c>
      <c r="B12" s="721">
        <v>6</v>
      </c>
      <c r="C12" s="721">
        <v>13</v>
      </c>
      <c r="D12" s="721">
        <v>6</v>
      </c>
    </row>
    <row r="13" spans="1:7">
      <c r="A13" s="720" t="s">
        <v>1430</v>
      </c>
      <c r="B13" s="721">
        <v>5</v>
      </c>
      <c r="C13" s="721">
        <v>12</v>
      </c>
      <c r="D13" s="721">
        <v>6</v>
      </c>
    </row>
    <row r="14" spans="1:7">
      <c r="A14" s="720" t="s">
        <v>1449</v>
      </c>
      <c r="B14" s="721">
        <v>5</v>
      </c>
      <c r="C14" s="721">
        <v>12</v>
      </c>
      <c r="D14" s="721">
        <v>6</v>
      </c>
    </row>
    <row r="15" spans="1:7">
      <c r="A15" s="720" t="s">
        <v>1501</v>
      </c>
      <c r="B15" s="721">
        <v>5</v>
      </c>
      <c r="C15" s="721">
        <v>12</v>
      </c>
      <c r="D15" s="721">
        <v>6</v>
      </c>
    </row>
    <row r="16" spans="1:7">
      <c r="A16" s="314" t="s">
        <v>1553</v>
      </c>
      <c r="B16" s="314">
        <v>5</v>
      </c>
      <c r="C16" s="314">
        <v>12</v>
      </c>
      <c r="D16" s="314">
        <v>6</v>
      </c>
    </row>
    <row r="17" spans="1:9">
      <c r="A17" s="803" t="s">
        <v>1591</v>
      </c>
      <c r="B17" s="314">
        <v>5</v>
      </c>
      <c r="C17" s="314">
        <v>12</v>
      </c>
      <c r="D17" s="314">
        <v>6</v>
      </c>
    </row>
    <row r="18" spans="1:9">
      <c r="A18" s="33" t="s">
        <v>486</v>
      </c>
    </row>
    <row r="19" spans="1:9">
      <c r="A19" s="33"/>
    </row>
    <row r="20" spans="1:9">
      <c r="A20" s="148" t="s">
        <v>671</v>
      </c>
    </row>
    <row r="21" spans="1:9" s="716" customFormat="1">
      <c r="A21" s="715" t="s">
        <v>672</v>
      </c>
    </row>
    <row r="23" spans="1:9" s="717" customFormat="1">
      <c r="D23" s="137" t="s">
        <v>1505</v>
      </c>
    </row>
    <row r="24" spans="1:9" s="717" customFormat="1" ht="63.75">
      <c r="A24" s="735" t="s">
        <v>668</v>
      </c>
      <c r="B24" s="719" t="s">
        <v>623</v>
      </c>
      <c r="C24" s="719" t="s">
        <v>624</v>
      </c>
      <c r="D24" s="719" t="s">
        <v>625</v>
      </c>
      <c r="H24" s="614"/>
    </row>
    <row r="25" spans="1:9">
      <c r="A25" s="720" t="s">
        <v>1314</v>
      </c>
      <c r="B25" s="722">
        <v>3960436.956666003</v>
      </c>
      <c r="C25" s="722">
        <v>65663601.305992424</v>
      </c>
      <c r="D25" s="722">
        <v>623857737</v>
      </c>
      <c r="H25" s="615"/>
    </row>
    <row r="26" spans="1:9">
      <c r="A26" s="720" t="s">
        <v>1332</v>
      </c>
      <c r="B26" s="722">
        <v>4000581.7307054214</v>
      </c>
      <c r="C26" s="722">
        <v>68543719.106775492</v>
      </c>
      <c r="D26" s="722">
        <v>646288216.64742184</v>
      </c>
    </row>
    <row r="27" spans="1:9">
      <c r="A27" s="720" t="s">
        <v>1390</v>
      </c>
      <c r="B27" s="722">
        <v>4387805.8889110088</v>
      </c>
      <c r="C27" s="722">
        <v>66403194.984405071</v>
      </c>
      <c r="D27" s="722">
        <v>633065761.44933295</v>
      </c>
      <c r="E27" s="1082"/>
      <c r="F27" s="1082"/>
      <c r="G27" s="1082"/>
      <c r="I27" s="1082"/>
    </row>
    <row r="28" spans="1:9">
      <c r="A28" s="720" t="s">
        <v>1397</v>
      </c>
      <c r="B28" s="722">
        <v>4408457.3707611645</v>
      </c>
      <c r="C28" s="722">
        <v>60338443.762691617</v>
      </c>
      <c r="D28" s="722">
        <v>602210908.87915587</v>
      </c>
    </row>
    <row r="29" spans="1:9">
      <c r="A29" s="720" t="s">
        <v>1430</v>
      </c>
      <c r="B29" s="722">
        <v>4117766.5405799984</v>
      </c>
      <c r="C29" s="722">
        <v>55102178.512177311</v>
      </c>
      <c r="D29" s="722">
        <v>558811708.93888116</v>
      </c>
      <c r="E29" s="940"/>
      <c r="F29" s="940"/>
      <c r="G29" s="940"/>
    </row>
    <row r="30" spans="1:9">
      <c r="A30" s="720" t="s">
        <v>1449</v>
      </c>
      <c r="B30" s="722">
        <v>4085669.1220386219</v>
      </c>
      <c r="C30" s="722">
        <v>51583037.228747755</v>
      </c>
      <c r="D30" s="722">
        <v>552721271.08633614</v>
      </c>
    </row>
    <row r="31" spans="1:9">
      <c r="A31" s="720" t="s">
        <v>1501</v>
      </c>
      <c r="B31" s="722">
        <v>3958593.9345676554</v>
      </c>
      <c r="C31" s="722">
        <v>50289952.219788969</v>
      </c>
      <c r="D31" s="722">
        <v>577498269.5600239</v>
      </c>
    </row>
    <row r="32" spans="1:9">
      <c r="A32" s="314" t="s">
        <v>1553</v>
      </c>
      <c r="B32" s="722">
        <v>4622276</v>
      </c>
      <c r="C32" s="722">
        <v>50920135</v>
      </c>
      <c r="D32" s="722">
        <v>591068571</v>
      </c>
    </row>
    <row r="33" spans="1:11">
      <c r="A33" s="803" t="s">
        <v>1591</v>
      </c>
      <c r="B33" s="722">
        <v>4990328.72</v>
      </c>
      <c r="C33" s="722">
        <v>48373007.909999996</v>
      </c>
      <c r="D33" s="722">
        <v>596464408.23999989</v>
      </c>
      <c r="E33" s="722"/>
      <c r="F33" s="722"/>
      <c r="G33" s="722"/>
      <c r="I33" s="794"/>
      <c r="J33" s="794"/>
      <c r="K33" s="794"/>
    </row>
    <row r="34" spans="1:11">
      <c r="A34" s="33" t="s">
        <v>486</v>
      </c>
      <c r="E34" s="940"/>
      <c r="F34" s="940"/>
      <c r="G34" s="940"/>
      <c r="I34" s="940"/>
      <c r="J34" s="940"/>
      <c r="K34" s="940"/>
    </row>
    <row r="35" spans="1:11">
      <c r="A35" s="555"/>
    </row>
    <row r="36" spans="1:11" s="716" customFormat="1">
      <c r="A36" s="148" t="s">
        <v>673</v>
      </c>
      <c r="B36" s="314"/>
      <c r="C36" s="314"/>
      <c r="D36" s="314"/>
      <c r="E36" s="314"/>
      <c r="F36" s="314"/>
      <c r="G36" s="314"/>
      <c r="H36" s="314"/>
      <c r="I36" s="314"/>
      <c r="J36" s="314"/>
    </row>
    <row r="37" spans="1:11">
      <c r="A37" s="715" t="s">
        <v>674</v>
      </c>
      <c r="B37" s="716"/>
      <c r="C37" s="716"/>
      <c r="D37" s="716"/>
      <c r="E37" s="716"/>
      <c r="F37" s="716"/>
      <c r="G37" s="716"/>
      <c r="H37" s="716"/>
      <c r="I37" s="716"/>
      <c r="J37" s="716"/>
    </row>
    <row r="38" spans="1:11" s="717" customFormat="1">
      <c r="A38" s="314"/>
      <c r="B38" s="314"/>
      <c r="C38" s="314"/>
      <c r="D38" s="314"/>
      <c r="E38" s="314"/>
      <c r="F38" s="314"/>
      <c r="G38" s="314"/>
      <c r="H38" s="314"/>
      <c r="I38" s="314"/>
      <c r="J38" s="314"/>
    </row>
    <row r="39" spans="1:11" s="717" customFormat="1">
      <c r="C39" s="137" t="s">
        <v>1505</v>
      </c>
    </row>
    <row r="40" spans="1:11" ht="51">
      <c r="A40" s="735" t="s">
        <v>668</v>
      </c>
      <c r="B40" s="719" t="s">
        <v>623</v>
      </c>
      <c r="C40" s="719" t="s">
        <v>624</v>
      </c>
      <c r="D40" s="717"/>
      <c r="E40" s="717"/>
      <c r="F40" s="717"/>
      <c r="G40" s="717"/>
      <c r="H40" s="717"/>
      <c r="I40" s="717"/>
      <c r="J40" s="717"/>
    </row>
    <row r="41" spans="1:11">
      <c r="A41" s="720" t="s">
        <v>1314</v>
      </c>
      <c r="B41" s="722">
        <v>388066264.09848028</v>
      </c>
      <c r="C41" s="722">
        <v>11109678135.506004</v>
      </c>
      <c r="D41" s="1082"/>
      <c r="E41" s="1082"/>
      <c r="F41" s="1082"/>
      <c r="G41" s="1082"/>
      <c r="I41" s="1082"/>
    </row>
    <row r="42" spans="1:11">
      <c r="A42" s="720" t="s">
        <v>1332</v>
      </c>
      <c r="B42" s="722">
        <v>442620905.20538855</v>
      </c>
      <c r="C42" s="722">
        <v>10944975711.955669</v>
      </c>
    </row>
    <row r="43" spans="1:11">
      <c r="A43" s="720" t="s">
        <v>1390</v>
      </c>
      <c r="B43" s="722">
        <v>581119452.9696728</v>
      </c>
      <c r="C43" s="722">
        <v>10943368654.43095</v>
      </c>
    </row>
    <row r="44" spans="1:11">
      <c r="A44" s="720" t="s">
        <v>1397</v>
      </c>
      <c r="B44" s="722">
        <v>602349878.31972933</v>
      </c>
      <c r="C44" s="722">
        <v>10927899032.193243</v>
      </c>
      <c r="D44" s="709"/>
      <c r="E44" s="709"/>
      <c r="F44" s="709"/>
      <c r="G44" s="709"/>
      <c r="H44" s="709"/>
      <c r="I44" s="709"/>
      <c r="J44" s="709"/>
    </row>
    <row r="45" spans="1:11">
      <c r="A45" s="720" t="s">
        <v>1430</v>
      </c>
      <c r="B45" s="722">
        <v>659002849.42597377</v>
      </c>
      <c r="C45" s="722">
        <v>10459325564.80191</v>
      </c>
      <c r="H45" s="615"/>
    </row>
    <row r="46" spans="1:11">
      <c r="A46" s="720" t="s">
        <v>1449</v>
      </c>
      <c r="B46" s="722">
        <v>575836870.92706883</v>
      </c>
      <c r="C46" s="722">
        <v>9797711106.6427765</v>
      </c>
    </row>
    <row r="47" spans="1:11">
      <c r="A47" s="720" t="s">
        <v>1501</v>
      </c>
      <c r="B47" s="722">
        <v>659669627.4470768</v>
      </c>
      <c r="C47" s="722">
        <v>10772312419.669519</v>
      </c>
    </row>
    <row r="48" spans="1:11">
      <c r="A48" s="314" t="s">
        <v>1553</v>
      </c>
      <c r="B48" s="722">
        <v>748991921</v>
      </c>
      <c r="C48" s="722">
        <v>12434586514</v>
      </c>
    </row>
    <row r="49" spans="1:10">
      <c r="A49" s="803" t="s">
        <v>1591</v>
      </c>
      <c r="B49" s="722">
        <v>843540092.06000006</v>
      </c>
      <c r="C49" s="722">
        <v>12545109063.289999</v>
      </c>
    </row>
    <row r="50" spans="1:10">
      <c r="A50" s="275" t="s">
        <v>824</v>
      </c>
    </row>
    <row r="51" spans="1:10">
      <c r="A51" s="764" t="s">
        <v>825</v>
      </c>
    </row>
    <row r="52" spans="1:10">
      <c r="A52" s="33" t="s">
        <v>486</v>
      </c>
    </row>
    <row r="53" spans="1:10">
      <c r="A53" s="33"/>
    </row>
    <row r="54" spans="1:10">
      <c r="A54" s="148" t="s">
        <v>865</v>
      </c>
    </row>
    <row r="55" spans="1:10" ht="15" customHeight="1">
      <c r="A55" s="715" t="s">
        <v>866</v>
      </c>
    </row>
    <row r="56" spans="1:10" ht="15" customHeight="1">
      <c r="J56" s="137" t="s">
        <v>1505</v>
      </c>
    </row>
    <row r="57" spans="1:10" ht="15">
      <c r="A57" s="712"/>
      <c r="B57" s="1213" t="s">
        <v>880</v>
      </c>
      <c r="C57" s="1213"/>
      <c r="D57" s="1213"/>
      <c r="E57" s="1213"/>
      <c r="F57" s="1213"/>
      <c r="G57" s="1213"/>
      <c r="H57" s="1213"/>
      <c r="I57" s="1213"/>
      <c r="J57" s="1213"/>
    </row>
    <row r="58" spans="1:10" ht="84">
      <c r="A58" s="735" t="s">
        <v>668</v>
      </c>
      <c r="B58" s="796" t="s">
        <v>881</v>
      </c>
      <c r="C58" s="796" t="s">
        <v>882</v>
      </c>
      <c r="D58" s="796" t="s">
        <v>883</v>
      </c>
      <c r="E58" s="796" t="s">
        <v>884</v>
      </c>
      <c r="F58" s="796" t="s">
        <v>885</v>
      </c>
      <c r="G58" s="796" t="s">
        <v>886</v>
      </c>
      <c r="H58" s="802" t="s">
        <v>887</v>
      </c>
      <c r="I58" s="802" t="s">
        <v>888</v>
      </c>
      <c r="J58" s="796" t="s">
        <v>867</v>
      </c>
    </row>
    <row r="59" spans="1:10">
      <c r="A59" s="803" t="s">
        <v>1314</v>
      </c>
      <c r="B59" s="1081">
        <v>235320295.33279106</v>
      </c>
      <c r="C59" s="1081">
        <v>7006355.3737182291</v>
      </c>
      <c r="D59" s="1081">
        <v>0</v>
      </c>
      <c r="E59" s="1081">
        <v>0</v>
      </c>
      <c r="F59" s="1081">
        <v>0</v>
      </c>
      <c r="G59" s="1081">
        <v>16240128.718318934</v>
      </c>
      <c r="H59" s="1081">
        <v>0</v>
      </c>
      <c r="I59" s="1081">
        <v>3199980.3145530559</v>
      </c>
      <c r="J59" s="1081">
        <v>261766759.73938128</v>
      </c>
    </row>
    <row r="60" spans="1:10">
      <c r="A60" s="803" t="s">
        <v>1332</v>
      </c>
      <c r="B60" s="1081">
        <v>256391169.86185077</v>
      </c>
      <c r="C60" s="1081">
        <v>3691898.7907890375</v>
      </c>
      <c r="D60" s="1081">
        <v>0</v>
      </c>
      <c r="E60" s="1081">
        <v>0</v>
      </c>
      <c r="F60" s="1081">
        <v>0</v>
      </c>
      <c r="G60" s="1081">
        <v>5402938.6772844912</v>
      </c>
      <c r="H60" s="1081">
        <v>0</v>
      </c>
      <c r="I60" s="1081">
        <v>284870.38954144268</v>
      </c>
      <c r="J60" s="1081">
        <v>265770877.71946573</v>
      </c>
    </row>
    <row r="61" spans="1:10">
      <c r="A61" s="803" t="s">
        <v>1390</v>
      </c>
      <c r="B61" s="1081">
        <v>232220164.178114</v>
      </c>
      <c r="C61" s="1081">
        <v>5508367.1112880744</v>
      </c>
      <c r="D61" s="1081">
        <v>0</v>
      </c>
      <c r="E61" s="1081">
        <v>0</v>
      </c>
      <c r="F61" s="1081">
        <v>0</v>
      </c>
      <c r="G61" s="1081">
        <v>25228932.775897536</v>
      </c>
      <c r="H61" s="1081">
        <v>0</v>
      </c>
      <c r="I61" s="1081">
        <v>3902455.5046784789</v>
      </c>
      <c r="J61" s="1081">
        <v>266859919.56997809</v>
      </c>
    </row>
    <row r="62" spans="1:10">
      <c r="A62" s="803" t="s">
        <v>1397</v>
      </c>
      <c r="B62" s="1081">
        <v>250811442.98564461</v>
      </c>
      <c r="C62" s="1081">
        <v>8520307.3952886723</v>
      </c>
      <c r="D62" s="1081">
        <v>0</v>
      </c>
      <c r="E62" s="1081">
        <v>0</v>
      </c>
      <c r="F62" s="1081">
        <v>0</v>
      </c>
      <c r="G62" s="1081">
        <v>19573234.120445944</v>
      </c>
      <c r="H62" s="1081">
        <v>0</v>
      </c>
      <c r="I62" s="1081">
        <v>8085611.7486230005</v>
      </c>
      <c r="J62" s="1081">
        <v>286990596.25000226</v>
      </c>
    </row>
    <row r="63" spans="1:10">
      <c r="A63" s="803" t="s">
        <v>1430</v>
      </c>
      <c r="B63" s="1081">
        <v>143497241.62187272</v>
      </c>
      <c r="C63" s="1081">
        <v>1445306.1251576082</v>
      </c>
      <c r="D63" s="1081">
        <v>181830247.5280377</v>
      </c>
      <c r="E63" s="1081">
        <v>0</v>
      </c>
      <c r="F63" s="1081">
        <v>0</v>
      </c>
      <c r="G63" s="1081">
        <v>25294880.094233193</v>
      </c>
      <c r="H63" s="1081">
        <v>0</v>
      </c>
      <c r="I63" s="1081">
        <v>8127766.6733028069</v>
      </c>
      <c r="J63" s="1081">
        <v>360195442.04260409</v>
      </c>
    </row>
    <row r="64" spans="1:10">
      <c r="A64" s="803" t="s">
        <v>1449</v>
      </c>
      <c r="B64" s="1081">
        <v>173256581.45862365</v>
      </c>
      <c r="C64" s="1081">
        <v>1979222.9079567322</v>
      </c>
      <c r="D64" s="1081">
        <v>0</v>
      </c>
      <c r="E64" s="1081">
        <v>0</v>
      </c>
      <c r="F64" s="1081">
        <v>0</v>
      </c>
      <c r="G64" s="1081">
        <v>8319975.4462804431</v>
      </c>
      <c r="H64" s="1081">
        <v>0</v>
      </c>
      <c r="I64" s="1081">
        <v>3787286.216736346</v>
      </c>
      <c r="J64" s="1081">
        <v>187343066.02959716</v>
      </c>
    </row>
    <row r="65" spans="1:10">
      <c r="A65" s="803" t="s">
        <v>1501</v>
      </c>
      <c r="B65" s="1081">
        <v>148711049.57196894</v>
      </c>
      <c r="C65" s="1081">
        <v>26924559.161191851</v>
      </c>
      <c r="D65" s="1081">
        <v>0</v>
      </c>
      <c r="E65" s="1081">
        <v>0</v>
      </c>
      <c r="F65" s="1081">
        <v>0</v>
      </c>
      <c r="G65" s="1081">
        <v>18415374.875572365</v>
      </c>
      <c r="H65" s="1081">
        <v>0</v>
      </c>
      <c r="I65" s="1081">
        <v>2139229.1459287279</v>
      </c>
      <c r="J65" s="1081">
        <v>196190212.75466189</v>
      </c>
    </row>
    <row r="66" spans="1:10">
      <c r="A66" s="803" t="s">
        <v>1553</v>
      </c>
      <c r="B66" s="1081">
        <v>248972818</v>
      </c>
      <c r="C66" s="1081">
        <v>33219541</v>
      </c>
      <c r="D66" s="1081">
        <v>0</v>
      </c>
      <c r="E66" s="1081">
        <v>0</v>
      </c>
      <c r="F66" s="1081">
        <v>0</v>
      </c>
      <c r="G66" s="1081">
        <v>9737234</v>
      </c>
      <c r="H66" s="1081">
        <v>0</v>
      </c>
      <c r="I66" s="1081">
        <v>12861896</v>
      </c>
      <c r="J66" s="1081">
        <v>304791489</v>
      </c>
    </row>
    <row r="67" spans="1:10">
      <c r="A67" s="803" t="s">
        <v>1591</v>
      </c>
      <c r="B67" s="1081">
        <v>192578298.73612595</v>
      </c>
      <c r="C67" s="1081">
        <v>19248480.18</v>
      </c>
      <c r="D67" s="1081">
        <v>0</v>
      </c>
      <c r="E67" s="1081">
        <v>0</v>
      </c>
      <c r="F67" s="1081">
        <v>0</v>
      </c>
      <c r="G67" s="1081">
        <v>20068584.364</v>
      </c>
      <c r="H67" s="1081">
        <v>13157</v>
      </c>
      <c r="I67" s="1081">
        <v>8798086.5</v>
      </c>
      <c r="J67" s="1081">
        <v>240706606.78012595</v>
      </c>
    </row>
    <row r="68" spans="1:10">
      <c r="A68" s="33" t="s">
        <v>486</v>
      </c>
    </row>
    <row r="70" spans="1:10">
      <c r="A70" s="613" t="s">
        <v>81</v>
      </c>
    </row>
    <row r="75" spans="1:10">
      <c r="J75" s="34" t="s">
        <v>1053</v>
      </c>
    </row>
    <row r="106" spans="2:2">
      <c r="B106" s="718"/>
    </row>
    <row r="107" spans="2:2">
      <c r="B107" s="723"/>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66"/>
  </sheetPr>
  <dimension ref="A1:S230"/>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 style="261"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00" t="s">
        <v>675</v>
      </c>
      <c r="B1" s="537"/>
      <c r="C1" s="537"/>
      <c r="D1" s="537"/>
      <c r="E1" s="538"/>
      <c r="F1" s="538"/>
      <c r="G1" s="538"/>
      <c r="H1" s="538"/>
      <c r="I1" s="538"/>
      <c r="J1" s="538"/>
      <c r="K1" s="538"/>
      <c r="L1" s="538"/>
    </row>
    <row r="2" spans="1:19" ht="15" customHeight="1">
      <c r="A2" s="601" t="s">
        <v>676</v>
      </c>
      <c r="B2" s="540"/>
      <c r="C2" s="540"/>
      <c r="D2" s="540"/>
      <c r="E2" s="540"/>
      <c r="F2" s="540"/>
      <c r="G2" s="540"/>
      <c r="H2" s="540"/>
      <c r="I2" s="540"/>
      <c r="J2" s="538"/>
      <c r="K2" s="538"/>
      <c r="L2" s="538"/>
    </row>
    <row r="3" spans="1:19" s="261" customFormat="1">
      <c r="A3" s="539"/>
      <c r="B3" s="540"/>
      <c r="C3" s="540"/>
      <c r="D3" s="540"/>
      <c r="E3" s="540"/>
      <c r="F3" s="540"/>
      <c r="G3" s="540"/>
      <c r="H3" s="540"/>
      <c r="I3" s="540"/>
      <c r="J3" s="538"/>
      <c r="K3" s="538"/>
      <c r="L3" s="538"/>
    </row>
    <row r="4" spans="1:19" ht="12.75" customHeight="1">
      <c r="A4" s="139" t="s">
        <v>677</v>
      </c>
    </row>
    <row r="5" spans="1:19" ht="12.75" customHeight="1">
      <c r="A5" s="531" t="s">
        <v>678</v>
      </c>
      <c r="H5" s="261"/>
      <c r="I5" s="261"/>
    </row>
    <row r="6" spans="1:19" ht="12.75" customHeight="1">
      <c r="F6" s="137"/>
      <c r="G6" s="137"/>
      <c r="H6" s="1215" t="str">
        <f>Naslovnica!A20</f>
        <v>Kolovoz 2023.</v>
      </c>
      <c r="I6" s="1215"/>
    </row>
    <row r="7" spans="1:19" ht="12.75" customHeight="1">
      <c r="F7" s="281"/>
      <c r="G7" s="281"/>
      <c r="H7" s="1216" t="str">
        <f>Naslovnica!A24</f>
        <v>August 2023</v>
      </c>
      <c r="I7" s="1216"/>
    </row>
    <row r="8" spans="1:19" ht="15" customHeight="1">
      <c r="A8" s="559"/>
      <c r="B8" s="560"/>
      <c r="C8" s="560"/>
      <c r="D8" s="560"/>
      <c r="E8" s="560"/>
      <c r="F8" s="560"/>
      <c r="G8" s="560"/>
      <c r="H8" s="739"/>
      <c r="I8" s="739"/>
      <c r="J8" s="561"/>
      <c r="K8" s="1214" t="s">
        <v>1103</v>
      </c>
      <c r="L8" s="1214"/>
    </row>
    <row r="9" spans="1:19" ht="33.75">
      <c r="A9" s="562" t="s">
        <v>74</v>
      </c>
      <c r="B9" s="563" t="s">
        <v>162</v>
      </c>
      <c r="C9" s="563" t="s">
        <v>163</v>
      </c>
      <c r="D9" s="564" t="s">
        <v>75</v>
      </c>
      <c r="E9" s="563" t="s">
        <v>104</v>
      </c>
      <c r="F9" s="563" t="s">
        <v>141</v>
      </c>
      <c r="G9" s="563" t="s">
        <v>632</v>
      </c>
      <c r="H9" s="563" t="s">
        <v>1491</v>
      </c>
      <c r="I9" s="563" t="s">
        <v>1493</v>
      </c>
      <c r="J9" s="563" t="s">
        <v>628</v>
      </c>
      <c r="K9" s="563" t="s">
        <v>630</v>
      </c>
      <c r="L9" s="563" t="s">
        <v>59</v>
      </c>
    </row>
    <row r="10" spans="1:19" ht="31.5">
      <c r="A10" s="565" t="s">
        <v>196</v>
      </c>
      <c r="B10" s="566" t="s">
        <v>165</v>
      </c>
      <c r="C10" s="566" t="s">
        <v>164</v>
      </c>
      <c r="D10" s="567" t="s">
        <v>76</v>
      </c>
      <c r="E10" s="566" t="s">
        <v>452</v>
      </c>
      <c r="F10" s="566" t="s">
        <v>142</v>
      </c>
      <c r="G10" s="568" t="s">
        <v>633</v>
      </c>
      <c r="H10" s="568" t="s">
        <v>1492</v>
      </c>
      <c r="I10" s="568" t="s">
        <v>1494</v>
      </c>
      <c r="J10" s="568" t="s">
        <v>770</v>
      </c>
      <c r="K10" s="568" t="s">
        <v>240</v>
      </c>
      <c r="L10" s="568" t="s">
        <v>241</v>
      </c>
    </row>
    <row r="11" spans="1:19" ht="12.75" customHeight="1">
      <c r="A11" s="133" t="s">
        <v>1140</v>
      </c>
      <c r="B11" s="189">
        <v>28508707379</v>
      </c>
      <c r="C11" s="426" t="s">
        <v>1141</v>
      </c>
      <c r="D11" s="426" t="s">
        <v>1142</v>
      </c>
      <c r="E11" s="427" t="s">
        <v>1143</v>
      </c>
      <c r="F11" s="427" t="s">
        <v>1139</v>
      </c>
      <c r="G11" s="427" t="s">
        <v>1144</v>
      </c>
      <c r="H11" s="428">
        <v>4462425.2</v>
      </c>
      <c r="I11" s="429">
        <v>245.27783067714563</v>
      </c>
      <c r="J11" s="430">
        <v>-5.0986764562040876E-2</v>
      </c>
      <c r="K11" s="430">
        <v>-2.3146807804197422E-3</v>
      </c>
      <c r="L11" s="430">
        <v>0.23094204954482356</v>
      </c>
      <c r="M11" s="288"/>
      <c r="N11" s="288"/>
      <c r="O11" s="288"/>
      <c r="P11" s="164"/>
      <c r="Q11" s="193"/>
      <c r="R11" s="76"/>
      <c r="S11" s="76"/>
    </row>
    <row r="12" spans="1:19" ht="12.75" customHeight="1">
      <c r="A12" s="133" t="s">
        <v>1145</v>
      </c>
      <c r="B12" s="189">
        <v>26655747081</v>
      </c>
      <c r="C12" s="426" t="s">
        <v>1146</v>
      </c>
      <c r="D12" s="426" t="s">
        <v>1142</v>
      </c>
      <c r="E12" s="427" t="s">
        <v>1147</v>
      </c>
      <c r="F12" s="427" t="s">
        <v>1139</v>
      </c>
      <c r="G12" s="427" t="s">
        <v>1144</v>
      </c>
      <c r="H12" s="428">
        <v>14587587.65</v>
      </c>
      <c r="I12" s="429">
        <v>26.830670783368635</v>
      </c>
      <c r="J12" s="430">
        <v>-6.6041201411607409E-3</v>
      </c>
      <c r="K12" s="430">
        <v>-3.1901331788696252E-3</v>
      </c>
      <c r="L12" s="430">
        <v>0.13622954445965951</v>
      </c>
      <c r="M12" s="288"/>
      <c r="N12" s="288"/>
      <c r="O12" s="288"/>
      <c r="P12" s="164"/>
      <c r="Q12" s="193"/>
      <c r="R12" s="76"/>
      <c r="S12" s="76"/>
    </row>
    <row r="13" spans="1:19" ht="12.75" customHeight="1">
      <c r="A13" s="133" t="s">
        <v>1148</v>
      </c>
      <c r="B13" s="189">
        <v>12916294683</v>
      </c>
      <c r="C13" s="426" t="s">
        <v>1149</v>
      </c>
      <c r="D13" s="426" t="s">
        <v>1142</v>
      </c>
      <c r="E13" s="113" t="s">
        <v>1150</v>
      </c>
      <c r="F13" s="113" t="s">
        <v>1139</v>
      </c>
      <c r="G13" s="113" t="s">
        <v>1144</v>
      </c>
      <c r="H13" s="428">
        <v>18930781.030000001</v>
      </c>
      <c r="I13" s="429">
        <v>15.970164081821913</v>
      </c>
      <c r="J13" s="430">
        <v>9.873478832995719E-4</v>
      </c>
      <c r="K13" s="430">
        <v>9.8734788329934986E-4</v>
      </c>
      <c r="L13" s="430">
        <v>7.5785735534861232E-3</v>
      </c>
      <c r="M13" s="288"/>
      <c r="N13" s="288"/>
      <c r="O13" s="288"/>
      <c r="P13" s="164"/>
      <c r="Q13" s="193"/>
      <c r="R13" s="76"/>
      <c r="S13" s="76"/>
    </row>
    <row r="14" spans="1:19" s="261" customFormat="1" ht="12.75" customHeight="1">
      <c r="A14" s="133" t="s">
        <v>1151</v>
      </c>
      <c r="B14" s="189">
        <v>37695515978</v>
      </c>
      <c r="C14" s="426" t="s">
        <v>1152</v>
      </c>
      <c r="D14" s="426" t="s">
        <v>77</v>
      </c>
      <c r="E14" s="113" t="s">
        <v>1143</v>
      </c>
      <c r="F14" s="113" t="s">
        <v>1139</v>
      </c>
      <c r="G14" s="113" t="s">
        <v>1144</v>
      </c>
      <c r="H14" s="428">
        <v>912328.02</v>
      </c>
      <c r="I14" s="429">
        <v>12.145832743400543</v>
      </c>
      <c r="J14" s="430">
        <v>-1.9721453213638163E-2</v>
      </c>
      <c r="K14" s="430">
        <v>-2.5055746045532068E-2</v>
      </c>
      <c r="L14" s="430">
        <v>0.18018659414743476</v>
      </c>
      <c r="M14" s="288"/>
      <c r="N14" s="288"/>
      <c r="O14" s="288"/>
      <c r="P14" s="164"/>
      <c r="Q14" s="193"/>
      <c r="R14" s="76"/>
      <c r="S14" s="76"/>
    </row>
    <row r="15" spans="1:19" s="261" customFormat="1" ht="12.75" customHeight="1">
      <c r="A15" s="133" t="s">
        <v>1153</v>
      </c>
      <c r="B15" s="189">
        <v>56499633647</v>
      </c>
      <c r="C15" s="426" t="s">
        <v>1154</v>
      </c>
      <c r="D15" s="426" t="s">
        <v>103</v>
      </c>
      <c r="E15" s="113" t="s">
        <v>1150</v>
      </c>
      <c r="F15" s="113" t="s">
        <v>1139</v>
      </c>
      <c r="G15" s="113" t="s">
        <v>1144</v>
      </c>
      <c r="H15" s="428">
        <v>85482640.579999998</v>
      </c>
      <c r="I15" s="429">
        <v>107.35973175768306</v>
      </c>
      <c r="J15" s="430">
        <v>-3.702785639924322E-3</v>
      </c>
      <c r="K15" s="430">
        <v>3.6145201462267629E-4</v>
      </c>
      <c r="L15" s="430">
        <v>1.6975810903531396E-2</v>
      </c>
      <c r="M15" s="288"/>
      <c r="N15" s="288"/>
      <c r="O15" s="288"/>
      <c r="P15" s="164"/>
      <c r="Q15" s="193"/>
      <c r="R15" s="76"/>
      <c r="S15" s="76"/>
    </row>
    <row r="16" spans="1:19" s="261" customFormat="1" ht="12.75" customHeight="1">
      <c r="A16" s="133" t="s">
        <v>1155</v>
      </c>
      <c r="B16" s="189">
        <v>29300390100</v>
      </c>
      <c r="C16" s="426" t="s">
        <v>1156</v>
      </c>
      <c r="D16" s="426" t="s">
        <v>103</v>
      </c>
      <c r="E16" s="113" t="s">
        <v>1143</v>
      </c>
      <c r="F16" s="113" t="s">
        <v>1139</v>
      </c>
      <c r="G16" s="113" t="s">
        <v>1144</v>
      </c>
      <c r="H16" s="428">
        <v>17719641.800000001</v>
      </c>
      <c r="I16" s="429">
        <v>102.78513388882372</v>
      </c>
      <c r="J16" s="430">
        <v>3.3500270603425975E-4</v>
      </c>
      <c r="K16" s="430">
        <v>-1.998087163830653E-3</v>
      </c>
      <c r="L16" s="430">
        <v>0.16827338491708144</v>
      </c>
      <c r="M16" s="288"/>
      <c r="N16" s="288"/>
      <c r="O16" s="288"/>
      <c r="P16" s="164"/>
      <c r="Q16" s="193"/>
      <c r="R16" s="76"/>
      <c r="S16" s="76"/>
    </row>
    <row r="17" spans="1:19" s="261" customFormat="1" ht="12.75" customHeight="1">
      <c r="A17" s="133" t="s">
        <v>1157</v>
      </c>
      <c r="B17" s="189" t="s">
        <v>1158</v>
      </c>
      <c r="C17" s="426" t="s">
        <v>1159</v>
      </c>
      <c r="D17" s="426" t="s">
        <v>103</v>
      </c>
      <c r="E17" s="113" t="s">
        <v>1160</v>
      </c>
      <c r="F17" s="113" t="s">
        <v>1139</v>
      </c>
      <c r="G17" s="113" t="s">
        <v>1144</v>
      </c>
      <c r="H17" s="428">
        <v>20676483.289999999</v>
      </c>
      <c r="I17" s="429">
        <v>90.575657293519413</v>
      </c>
      <c r="J17" s="430">
        <v>-3.9058014077523184E-3</v>
      </c>
      <c r="K17" s="430">
        <v>-4.2036444894778535E-3</v>
      </c>
      <c r="L17" s="430">
        <v>3.7439220469678069E-2</v>
      </c>
      <c r="M17" s="288"/>
      <c r="N17" s="288"/>
      <c r="O17" s="288"/>
      <c r="P17" s="164"/>
      <c r="Q17" s="193"/>
      <c r="R17" s="76"/>
      <c r="S17" s="76"/>
    </row>
    <row r="18" spans="1:19" s="261" customFormat="1" ht="12.75" customHeight="1">
      <c r="A18" s="133" t="s">
        <v>1161</v>
      </c>
      <c r="B18" s="189">
        <v>15448763136</v>
      </c>
      <c r="C18" s="426" t="s">
        <v>1162</v>
      </c>
      <c r="D18" s="426" t="s">
        <v>103</v>
      </c>
      <c r="E18" s="113" t="s">
        <v>1150</v>
      </c>
      <c r="F18" s="113" t="s">
        <v>1139</v>
      </c>
      <c r="G18" s="113" t="s">
        <v>1144</v>
      </c>
      <c r="H18" s="428">
        <v>45355894.57</v>
      </c>
      <c r="I18" s="429">
        <v>111.8198884291665</v>
      </c>
      <c r="J18" s="430">
        <v>7.046597957425238E-4</v>
      </c>
      <c r="K18" s="430">
        <v>1.5749449719728581E-3</v>
      </c>
      <c r="L18" s="430">
        <v>1.2443472783115972E-2</v>
      </c>
      <c r="M18" s="288"/>
      <c r="N18" s="288"/>
      <c r="O18" s="288"/>
      <c r="P18" s="164"/>
      <c r="Q18" s="193"/>
      <c r="R18" s="76"/>
      <c r="S18" s="76"/>
    </row>
    <row r="19" spans="1:19" s="261" customFormat="1" ht="12.75" customHeight="1">
      <c r="A19" s="133" t="s">
        <v>1383</v>
      </c>
      <c r="B19" s="189" t="s">
        <v>1384</v>
      </c>
      <c r="C19" s="426" t="s">
        <v>1385</v>
      </c>
      <c r="D19" s="426" t="s">
        <v>103</v>
      </c>
      <c r="E19" s="113" t="s">
        <v>1164</v>
      </c>
      <c r="F19" s="113" t="s">
        <v>1139</v>
      </c>
      <c r="G19" s="113" t="s">
        <v>1144</v>
      </c>
      <c r="H19" s="428">
        <v>1936935.09</v>
      </c>
      <c r="I19" s="429">
        <v>93.254181904149931</v>
      </c>
      <c r="J19" s="430">
        <v>-1.0190994979031975E-2</v>
      </c>
      <c r="K19" s="430">
        <v>-2.4961265312938963E-2</v>
      </c>
      <c r="L19" s="430">
        <v>0.11778603452863545</v>
      </c>
      <c r="M19" s="288"/>
      <c r="N19" s="288"/>
      <c r="O19" s="288"/>
      <c r="P19" s="164"/>
      <c r="Q19" s="193"/>
      <c r="R19" s="76"/>
      <c r="S19" s="76"/>
    </row>
    <row r="20" spans="1:19" s="261" customFormat="1" ht="12.75" customHeight="1">
      <c r="A20" s="133" t="s">
        <v>1163</v>
      </c>
      <c r="B20" s="189" t="s">
        <v>1307</v>
      </c>
      <c r="C20" s="426" t="s">
        <v>1308</v>
      </c>
      <c r="D20" s="426" t="s">
        <v>103</v>
      </c>
      <c r="E20" s="113" t="s">
        <v>1164</v>
      </c>
      <c r="F20" s="113" t="s">
        <v>1139</v>
      </c>
      <c r="G20" s="113" t="s">
        <v>1144</v>
      </c>
      <c r="H20" s="428">
        <v>6799472.9800000004</v>
      </c>
      <c r="I20" s="429">
        <v>88.950509420918081</v>
      </c>
      <c r="J20" s="430">
        <v>-5.8869824718164709E-2</v>
      </c>
      <c r="K20" s="430">
        <v>-6.5887170903908387E-2</v>
      </c>
      <c r="L20" s="430">
        <v>1.0353207615105164E-2</v>
      </c>
      <c r="M20" s="288"/>
      <c r="N20" s="288"/>
      <c r="O20" s="288"/>
      <c r="P20" s="164"/>
      <c r="Q20" s="193"/>
      <c r="R20" s="76"/>
      <c r="S20" s="76"/>
    </row>
    <row r="21" spans="1:19" s="261" customFormat="1" ht="12.75" customHeight="1">
      <c r="A21" s="133" t="s">
        <v>1386</v>
      </c>
      <c r="B21" s="189" t="s">
        <v>1387</v>
      </c>
      <c r="C21" s="426" t="s">
        <v>1388</v>
      </c>
      <c r="D21" s="426" t="s">
        <v>103</v>
      </c>
      <c r="E21" s="113" t="s">
        <v>1164</v>
      </c>
      <c r="F21" s="113" t="s">
        <v>1139</v>
      </c>
      <c r="G21" s="113" t="s">
        <v>1144</v>
      </c>
      <c r="H21" s="428">
        <v>3383037.76</v>
      </c>
      <c r="I21" s="429">
        <v>93.829454275707391</v>
      </c>
      <c r="J21" s="430">
        <v>-2.7537739788428772E-2</v>
      </c>
      <c r="K21" s="430">
        <v>-3.6677971195222536E-2</v>
      </c>
      <c r="L21" s="430">
        <v>1.5634990159961282E-2</v>
      </c>
      <c r="M21" s="288"/>
      <c r="N21" s="288"/>
      <c r="O21" s="288"/>
      <c r="P21" s="164"/>
      <c r="Q21" s="193"/>
      <c r="R21" s="76"/>
      <c r="S21" s="76"/>
    </row>
    <row r="22" spans="1:19" s="261" customFormat="1" ht="12.75" customHeight="1">
      <c r="A22" s="133" t="s">
        <v>1570</v>
      </c>
      <c r="B22" s="189" t="s">
        <v>1571</v>
      </c>
      <c r="C22" s="426" t="s">
        <v>1139</v>
      </c>
      <c r="D22" s="426" t="s">
        <v>103</v>
      </c>
      <c r="E22" s="113" t="s">
        <v>1160</v>
      </c>
      <c r="F22" s="113" t="s">
        <v>1139</v>
      </c>
      <c r="G22" s="113" t="s">
        <v>1144</v>
      </c>
      <c r="H22" s="428">
        <v>9674619</v>
      </c>
      <c r="I22" s="429">
        <v>100.52852623918592</v>
      </c>
      <c r="J22" s="430">
        <v>2.0018060605357935E-3</v>
      </c>
      <c r="K22" s="430">
        <v>3.0481874599119774E-3</v>
      </c>
      <c r="L22" s="430" t="s">
        <v>1139</v>
      </c>
      <c r="M22" s="288"/>
      <c r="N22" s="288"/>
      <c r="O22" s="288"/>
      <c r="P22" s="164"/>
      <c r="Q22" s="193"/>
      <c r="R22" s="76"/>
      <c r="S22" s="76"/>
    </row>
    <row r="23" spans="1:19" s="1077" customFormat="1" ht="12.75" customHeight="1">
      <c r="A23" s="133" t="s">
        <v>1531</v>
      </c>
      <c r="B23" s="189" t="s">
        <v>1534</v>
      </c>
      <c r="C23" s="426" t="s">
        <v>1535</v>
      </c>
      <c r="D23" s="426" t="s">
        <v>103</v>
      </c>
      <c r="E23" s="113" t="s">
        <v>1160</v>
      </c>
      <c r="F23" s="113" t="s">
        <v>1139</v>
      </c>
      <c r="G23" s="113" t="s">
        <v>1144</v>
      </c>
      <c r="H23" s="428">
        <v>14702823.720000001</v>
      </c>
      <c r="I23" s="429">
        <v>100.0611046321701</v>
      </c>
      <c r="J23" s="430">
        <v>3.1358390014359916E-3</v>
      </c>
      <c r="K23" s="430">
        <v>3.1358390014359916E-3</v>
      </c>
      <c r="L23" s="430" t="s">
        <v>1139</v>
      </c>
      <c r="M23" s="288"/>
      <c r="N23" s="288"/>
      <c r="O23" s="288"/>
      <c r="P23" s="164"/>
      <c r="Q23" s="193"/>
      <c r="R23" s="76"/>
      <c r="S23" s="76"/>
    </row>
    <row r="24" spans="1:19" s="1077" customFormat="1" ht="12.75" customHeight="1">
      <c r="A24" s="133" t="s">
        <v>1536</v>
      </c>
      <c r="B24" s="189" t="s">
        <v>1537</v>
      </c>
      <c r="C24" s="426" t="s">
        <v>1538</v>
      </c>
      <c r="D24" s="426" t="s">
        <v>103</v>
      </c>
      <c r="E24" s="113" t="s">
        <v>1160</v>
      </c>
      <c r="F24" s="113" t="s">
        <v>1139</v>
      </c>
      <c r="G24" s="113" t="s">
        <v>1144</v>
      </c>
      <c r="H24" s="428">
        <v>2721794.92</v>
      </c>
      <c r="I24" s="429">
        <v>100.69805510840656</v>
      </c>
      <c r="J24" s="430">
        <v>3.1343492107878124E-3</v>
      </c>
      <c r="K24" s="430">
        <v>3.1343492107878124E-3</v>
      </c>
      <c r="L24" s="430" t="s">
        <v>1139</v>
      </c>
      <c r="M24" s="288"/>
      <c r="N24" s="288"/>
      <c r="O24" s="288"/>
      <c r="P24" s="164"/>
      <c r="Q24" s="193"/>
      <c r="R24" s="76"/>
      <c r="S24" s="76"/>
    </row>
    <row r="25" spans="1:19" s="1077" customFormat="1" ht="12.75" customHeight="1">
      <c r="A25" s="133" t="s">
        <v>1165</v>
      </c>
      <c r="B25" s="189" t="s">
        <v>1309</v>
      </c>
      <c r="C25" s="426" t="s">
        <v>1310</v>
      </c>
      <c r="D25" s="426" t="s">
        <v>103</v>
      </c>
      <c r="E25" s="113" t="s">
        <v>1164</v>
      </c>
      <c r="F25" s="113" t="s">
        <v>1139</v>
      </c>
      <c r="G25" s="113" t="s">
        <v>1144</v>
      </c>
      <c r="H25" s="428">
        <v>10052349.58</v>
      </c>
      <c r="I25" s="429">
        <v>119.59976016251544</v>
      </c>
      <c r="J25" s="430">
        <v>1.7075191033886883E-2</v>
      </c>
      <c r="K25" s="430">
        <v>4.6426545013251719E-3</v>
      </c>
      <c r="L25" s="430">
        <v>0.15144856795445127</v>
      </c>
      <c r="M25" s="288"/>
      <c r="N25" s="288"/>
      <c r="O25" s="288"/>
      <c r="P25" s="164"/>
      <c r="Q25" s="193"/>
      <c r="R25" s="76"/>
      <c r="S25" s="76"/>
    </row>
    <row r="26" spans="1:19" s="1077" customFormat="1" ht="12.75" customHeight="1">
      <c r="A26" s="133" t="s">
        <v>1435</v>
      </c>
      <c r="B26" s="189" t="s">
        <v>1478</v>
      </c>
      <c r="C26" s="426" t="s">
        <v>1479</v>
      </c>
      <c r="D26" s="426" t="s">
        <v>1371</v>
      </c>
      <c r="E26" s="113" t="s">
        <v>1160</v>
      </c>
      <c r="F26" s="113" t="s">
        <v>1139</v>
      </c>
      <c r="G26" s="113" t="s">
        <v>1144</v>
      </c>
      <c r="H26" s="428">
        <v>12745770.9</v>
      </c>
      <c r="I26" s="429">
        <v>95.958794098444343</v>
      </c>
      <c r="J26" s="430">
        <v>-7.5602068006376255E-3</v>
      </c>
      <c r="K26" s="430">
        <v>-7.0431812660460835E-3</v>
      </c>
      <c r="L26" s="430">
        <v>2.6569700162484056E-2</v>
      </c>
      <c r="M26" s="288"/>
      <c r="N26" s="288"/>
      <c r="O26" s="288"/>
      <c r="P26" s="164"/>
      <c r="Q26" s="193"/>
      <c r="R26" s="76"/>
      <c r="S26" s="76"/>
    </row>
    <row r="27" spans="1:19" s="1077" customFormat="1" ht="12.75" customHeight="1">
      <c r="A27" s="133" t="s">
        <v>1406</v>
      </c>
      <c r="B27" s="189" t="s">
        <v>1407</v>
      </c>
      <c r="C27" s="426" t="s">
        <v>1408</v>
      </c>
      <c r="D27" s="426" t="s">
        <v>1371</v>
      </c>
      <c r="E27" s="113" t="s">
        <v>1160</v>
      </c>
      <c r="F27" s="113" t="s">
        <v>1139</v>
      </c>
      <c r="G27" s="113" t="s">
        <v>1144</v>
      </c>
      <c r="H27" s="428">
        <v>8757890.6199999992</v>
      </c>
      <c r="I27" s="429">
        <v>97.736031499446383</v>
      </c>
      <c r="J27" s="430">
        <v>-1.5881027776035173E-2</v>
      </c>
      <c r="K27" s="430">
        <v>-1.3980499252376433E-2</v>
      </c>
      <c r="L27" s="430">
        <v>1.9895061897580613E-2</v>
      </c>
      <c r="M27" s="288"/>
      <c r="N27" s="288"/>
      <c r="O27" s="288"/>
      <c r="P27" s="164"/>
      <c r="Q27" s="193"/>
      <c r="R27" s="76"/>
      <c r="S27" s="76"/>
    </row>
    <row r="28" spans="1:19" s="261" customFormat="1" ht="12.75" customHeight="1">
      <c r="A28" s="133" t="s">
        <v>1370</v>
      </c>
      <c r="B28" s="189" t="s">
        <v>1238</v>
      </c>
      <c r="C28" s="426" t="s">
        <v>1239</v>
      </c>
      <c r="D28" s="426" t="s">
        <v>1371</v>
      </c>
      <c r="E28" s="113" t="s">
        <v>1150</v>
      </c>
      <c r="F28" s="113" t="s">
        <v>1139</v>
      </c>
      <c r="G28" s="113" t="s">
        <v>1144</v>
      </c>
      <c r="H28" s="428">
        <v>57068561.57</v>
      </c>
      <c r="I28" s="429">
        <v>124.80852626511437</v>
      </c>
      <c r="J28" s="430">
        <v>7.7351390365605344E-3</v>
      </c>
      <c r="K28" s="430">
        <v>-1.2199195127563511E-3</v>
      </c>
      <c r="L28" s="430">
        <v>1.5969921211024252E-2</v>
      </c>
      <c r="M28" s="288"/>
      <c r="N28" s="288"/>
      <c r="O28" s="288"/>
      <c r="P28" s="164"/>
      <c r="Q28" s="193"/>
      <c r="R28" s="76"/>
      <c r="S28" s="76"/>
    </row>
    <row r="29" spans="1:19" s="261" customFormat="1" ht="12.75" customHeight="1">
      <c r="A29" s="133" t="s">
        <v>1372</v>
      </c>
      <c r="B29" s="189">
        <v>97407922886</v>
      </c>
      <c r="C29" s="426" t="s">
        <v>1240</v>
      </c>
      <c r="D29" s="426" t="s">
        <v>1371</v>
      </c>
      <c r="E29" s="113" t="s">
        <v>1150</v>
      </c>
      <c r="F29" s="113" t="s">
        <v>1139</v>
      </c>
      <c r="G29" s="113" t="s">
        <v>1144</v>
      </c>
      <c r="H29" s="428">
        <v>52388535.119999997</v>
      </c>
      <c r="I29" s="429">
        <v>110.15326216954114</v>
      </c>
      <c r="J29" s="430">
        <v>-7.424854418182969E-3</v>
      </c>
      <c r="K29" s="430">
        <v>-4.161108022732396E-3</v>
      </c>
      <c r="L29" s="430">
        <v>1.0740321906544503E-2</v>
      </c>
      <c r="M29" s="288"/>
      <c r="N29" s="288"/>
      <c r="O29" s="288"/>
      <c r="P29" s="164"/>
      <c r="Q29" s="193"/>
      <c r="R29" s="76"/>
      <c r="S29" s="76"/>
    </row>
    <row r="30" spans="1:19" s="261" customFormat="1" ht="12.75" customHeight="1">
      <c r="A30" s="133" t="s">
        <v>1532</v>
      </c>
      <c r="B30" s="189" t="s">
        <v>1480</v>
      </c>
      <c r="C30" s="426" t="s">
        <v>1481</v>
      </c>
      <c r="D30" s="426" t="s">
        <v>1371</v>
      </c>
      <c r="E30" s="113" t="s">
        <v>1160</v>
      </c>
      <c r="F30" s="113" t="s">
        <v>1139</v>
      </c>
      <c r="G30" s="113" t="s">
        <v>1185</v>
      </c>
      <c r="H30" s="428">
        <v>10428179.75</v>
      </c>
      <c r="I30" s="429">
        <v>94.068692740402639</v>
      </c>
      <c r="J30" s="430">
        <v>1.3944682420512278E-2</v>
      </c>
      <c r="K30" s="430">
        <v>7.1266879503177893E-3</v>
      </c>
      <c r="L30" s="430">
        <v>1.3266465209240241E-2</v>
      </c>
      <c r="M30" s="288"/>
      <c r="N30" s="288"/>
      <c r="O30" s="288"/>
      <c r="P30" s="164"/>
      <c r="Q30" s="193"/>
      <c r="R30" s="76"/>
      <c r="S30" s="76"/>
    </row>
    <row r="31" spans="1:19" s="1077" customFormat="1" ht="12.75" customHeight="1">
      <c r="A31" s="133" t="s">
        <v>1373</v>
      </c>
      <c r="B31" s="189" t="s">
        <v>1241</v>
      </c>
      <c r="C31" s="426" t="s">
        <v>1242</v>
      </c>
      <c r="D31" s="426" t="s">
        <v>1371</v>
      </c>
      <c r="E31" s="113" t="s">
        <v>1160</v>
      </c>
      <c r="F31" s="113" t="s">
        <v>1139</v>
      </c>
      <c r="G31" s="113" t="s">
        <v>1185</v>
      </c>
      <c r="H31" s="428">
        <v>6217730.4900000002</v>
      </c>
      <c r="I31" s="429">
        <v>89.078167633556006</v>
      </c>
      <c r="J31" s="430">
        <v>1.0268478868127984E-2</v>
      </c>
      <c r="K31" s="430">
        <v>-4.0563650592727596E-3</v>
      </c>
      <c r="L31" s="430">
        <v>6.2155224189814007E-2</v>
      </c>
      <c r="M31" s="288"/>
      <c r="N31" s="288"/>
      <c r="O31" s="288"/>
      <c r="P31" s="164"/>
      <c r="Q31" s="193"/>
      <c r="R31" s="76"/>
      <c r="S31" s="76"/>
    </row>
    <row r="32" spans="1:19" s="261" customFormat="1" ht="12.75" customHeight="1">
      <c r="A32" s="133" t="s">
        <v>1374</v>
      </c>
      <c r="B32" s="189">
        <v>30096106301</v>
      </c>
      <c r="C32" s="426" t="s">
        <v>1243</v>
      </c>
      <c r="D32" s="426" t="s">
        <v>1371</v>
      </c>
      <c r="E32" s="113" t="s">
        <v>1150</v>
      </c>
      <c r="F32" s="113" t="s">
        <v>1139</v>
      </c>
      <c r="G32" s="113" t="s">
        <v>1185</v>
      </c>
      <c r="H32" s="428">
        <v>37695896.259999998</v>
      </c>
      <c r="I32" s="429">
        <v>130.1097124072592</v>
      </c>
      <c r="J32" s="430">
        <v>1.6872050015440454E-2</v>
      </c>
      <c r="K32" s="430">
        <v>6.6609972830893316E-3</v>
      </c>
      <c r="L32" s="430">
        <v>2.3073762364709482E-2</v>
      </c>
      <c r="M32" s="288"/>
      <c r="N32" s="288"/>
      <c r="O32" s="288"/>
      <c r="P32" s="164"/>
      <c r="Q32" s="193"/>
      <c r="R32" s="76"/>
      <c r="S32" s="76"/>
    </row>
    <row r="33" spans="1:19" s="261" customFormat="1" ht="12.75" customHeight="1">
      <c r="A33" s="133" t="s">
        <v>1375</v>
      </c>
      <c r="B33" s="189">
        <v>18911840764</v>
      </c>
      <c r="C33" s="426" t="s">
        <v>1244</v>
      </c>
      <c r="D33" s="426" t="s">
        <v>1371</v>
      </c>
      <c r="E33" s="113" t="s">
        <v>1143</v>
      </c>
      <c r="F33" s="113" t="s">
        <v>1139</v>
      </c>
      <c r="G33" s="113" t="s">
        <v>1144</v>
      </c>
      <c r="H33" s="428">
        <v>65356752.840000004</v>
      </c>
      <c r="I33" s="429">
        <v>16.789948743818414</v>
      </c>
      <c r="J33" s="430">
        <v>8.2370641692359747E-3</v>
      </c>
      <c r="K33" s="430">
        <v>-9.5291475256509273E-4</v>
      </c>
      <c r="L33" s="430">
        <v>0.18288460896546721</v>
      </c>
      <c r="M33" s="288"/>
      <c r="N33" s="288"/>
      <c r="O33" s="288"/>
      <c r="P33" s="164"/>
      <c r="Q33" s="193"/>
      <c r="R33" s="76"/>
      <c r="S33" s="76"/>
    </row>
    <row r="34" spans="1:19" ht="12.75" customHeight="1">
      <c r="A34" s="133" t="s">
        <v>1376</v>
      </c>
      <c r="B34" s="189" t="s">
        <v>1319</v>
      </c>
      <c r="C34" s="426" t="s">
        <v>1320</v>
      </c>
      <c r="D34" s="426" t="s">
        <v>1371</v>
      </c>
      <c r="E34" s="427" t="s">
        <v>1160</v>
      </c>
      <c r="F34" s="427" t="s">
        <v>1139</v>
      </c>
      <c r="G34" s="427" t="s">
        <v>1144</v>
      </c>
      <c r="H34" s="428">
        <v>10778579.74</v>
      </c>
      <c r="I34" s="429">
        <v>101.67408651685449</v>
      </c>
      <c r="J34" s="430">
        <v>-4.1086835331498595E-3</v>
      </c>
      <c r="K34" s="430">
        <v>-1.1989146366178427E-2</v>
      </c>
      <c r="L34" s="430">
        <v>0.1022491729330437</v>
      </c>
      <c r="M34" s="288"/>
      <c r="N34" s="288"/>
      <c r="O34" s="288"/>
      <c r="P34" s="164"/>
      <c r="Q34" s="193"/>
      <c r="R34" s="76"/>
      <c r="S34" s="76"/>
    </row>
    <row r="35" spans="1:19" s="261" customFormat="1" ht="12.75" customHeight="1">
      <c r="A35" s="133" t="s">
        <v>1377</v>
      </c>
      <c r="B35" s="189" t="s">
        <v>1245</v>
      </c>
      <c r="C35" s="426" t="s">
        <v>1246</v>
      </c>
      <c r="D35" s="426" t="s">
        <v>1371</v>
      </c>
      <c r="E35" s="427" t="s">
        <v>1150</v>
      </c>
      <c r="F35" s="427" t="s">
        <v>1139</v>
      </c>
      <c r="G35" s="427" t="s">
        <v>1144</v>
      </c>
      <c r="H35" s="428">
        <v>41613407.840000004</v>
      </c>
      <c r="I35" s="429">
        <v>98.650241756390159</v>
      </c>
      <c r="J35" s="430">
        <v>0.85787228447820207</v>
      </c>
      <c r="K35" s="430">
        <v>2.3392085373348248E-3</v>
      </c>
      <c r="L35" s="430">
        <v>1.7490160185664516E-2</v>
      </c>
      <c r="M35" s="288"/>
      <c r="N35" s="288"/>
      <c r="O35" s="288"/>
      <c r="P35" s="164"/>
      <c r="Q35" s="193"/>
      <c r="R35" s="76"/>
      <c r="S35" s="76"/>
    </row>
    <row r="36" spans="1:19" s="261" customFormat="1" ht="12.75" customHeight="1">
      <c r="A36" s="133" t="s">
        <v>1378</v>
      </c>
      <c r="B36" s="189">
        <v>62937824927</v>
      </c>
      <c r="C36" s="426" t="s">
        <v>1247</v>
      </c>
      <c r="D36" s="426" t="s">
        <v>1371</v>
      </c>
      <c r="E36" s="427" t="s">
        <v>1160</v>
      </c>
      <c r="F36" s="427" t="s">
        <v>1139</v>
      </c>
      <c r="G36" s="427" t="s">
        <v>1144</v>
      </c>
      <c r="H36" s="428">
        <v>22035864.359999999</v>
      </c>
      <c r="I36" s="429">
        <v>104.10794547432887</v>
      </c>
      <c r="J36" s="430">
        <v>-1.0295507028337481E-2</v>
      </c>
      <c r="K36" s="430">
        <v>-1.0738827305939447E-2</v>
      </c>
      <c r="L36" s="430">
        <v>2.4820662924802228E-2</v>
      </c>
      <c r="M36" s="288"/>
      <c r="N36" s="288"/>
      <c r="O36" s="288"/>
      <c r="P36" s="164"/>
      <c r="Q36" s="193"/>
      <c r="R36" s="76"/>
      <c r="S36" s="76"/>
    </row>
    <row r="37" spans="1:19" s="261" customFormat="1" ht="12.75" customHeight="1">
      <c r="A37" s="133" t="s">
        <v>1379</v>
      </c>
      <c r="B37" s="189">
        <v>52772437018</v>
      </c>
      <c r="C37" s="426" t="s">
        <v>1248</v>
      </c>
      <c r="D37" s="426" t="s">
        <v>1371</v>
      </c>
      <c r="E37" s="427" t="s">
        <v>1147</v>
      </c>
      <c r="F37" s="427" t="s">
        <v>1139</v>
      </c>
      <c r="G37" s="427" t="s">
        <v>1144</v>
      </c>
      <c r="H37" s="428">
        <v>55862682.57</v>
      </c>
      <c r="I37" s="429">
        <v>18.31217300646102</v>
      </c>
      <c r="J37" s="430">
        <v>-1.4459228496472853E-3</v>
      </c>
      <c r="K37" s="430">
        <v>-6.53431243983571E-3</v>
      </c>
      <c r="L37" s="430">
        <v>6.1409925377147401E-2</v>
      </c>
      <c r="M37" s="288"/>
      <c r="N37" s="288"/>
      <c r="O37" s="288"/>
      <c r="P37" s="164"/>
      <c r="Q37" s="193"/>
      <c r="R37" s="76"/>
      <c r="S37" s="76"/>
    </row>
    <row r="38" spans="1:19" s="261" customFormat="1" ht="12.75" customHeight="1">
      <c r="A38" s="133" t="s">
        <v>1380</v>
      </c>
      <c r="B38" s="189" t="s">
        <v>1249</v>
      </c>
      <c r="C38" s="426" t="s">
        <v>1250</v>
      </c>
      <c r="D38" s="426" t="s">
        <v>1371</v>
      </c>
      <c r="E38" s="427" t="s">
        <v>1160</v>
      </c>
      <c r="F38" s="427" t="s">
        <v>1139</v>
      </c>
      <c r="G38" s="427" t="s">
        <v>1144</v>
      </c>
      <c r="H38" s="428">
        <v>3463358.1</v>
      </c>
      <c r="I38" s="429">
        <v>94.106081699620418</v>
      </c>
      <c r="J38" s="430">
        <v>7.1470940888493928E-3</v>
      </c>
      <c r="K38" s="430">
        <v>-4.319079511512891E-3</v>
      </c>
      <c r="L38" s="430">
        <v>1.8455545319277844E-2</v>
      </c>
      <c r="M38" s="288"/>
      <c r="N38" s="288"/>
      <c r="O38" s="288"/>
      <c r="P38" s="164"/>
      <c r="Q38" s="193"/>
      <c r="R38" s="76"/>
      <c r="S38" s="76"/>
    </row>
    <row r="39" spans="1:19" s="261" customFormat="1" ht="12.75" customHeight="1">
      <c r="A39" s="133" t="s">
        <v>1381</v>
      </c>
      <c r="B39" s="189" t="s">
        <v>1251</v>
      </c>
      <c r="C39" s="426" t="s">
        <v>1252</v>
      </c>
      <c r="D39" s="426" t="s">
        <v>1371</v>
      </c>
      <c r="E39" s="427" t="s">
        <v>1160</v>
      </c>
      <c r="F39" s="427" t="s">
        <v>1139</v>
      </c>
      <c r="G39" s="427" t="s">
        <v>1144</v>
      </c>
      <c r="H39" s="428">
        <v>3587356.14</v>
      </c>
      <c r="I39" s="429">
        <v>92.702390438429234</v>
      </c>
      <c r="J39" s="430">
        <v>-1.8015095792804914E-3</v>
      </c>
      <c r="K39" s="430">
        <v>-5.3298789636820887E-3</v>
      </c>
      <c r="L39" s="430">
        <v>2.4533341040172907E-2</v>
      </c>
      <c r="M39" s="288"/>
      <c r="N39" s="288"/>
      <c r="O39" s="288"/>
      <c r="P39" s="164"/>
      <c r="Q39" s="193"/>
      <c r="R39" s="76"/>
      <c r="S39" s="76"/>
    </row>
    <row r="40" spans="1:19" s="261" customFormat="1" ht="12.75" customHeight="1">
      <c r="A40" s="112" t="s">
        <v>1382</v>
      </c>
      <c r="B40" s="431">
        <v>66324185184</v>
      </c>
      <c r="C40" s="432" t="s">
        <v>1253</v>
      </c>
      <c r="D40" s="432" t="s">
        <v>1371</v>
      </c>
      <c r="E40" s="113" t="s">
        <v>1150</v>
      </c>
      <c r="F40" s="113" t="s">
        <v>1139</v>
      </c>
      <c r="G40" s="113" t="s">
        <v>1144</v>
      </c>
      <c r="H40" s="428">
        <v>55185435.799999997</v>
      </c>
      <c r="I40" s="429">
        <v>18.764142619777775</v>
      </c>
      <c r="J40" s="430">
        <v>0.14892597345262915</v>
      </c>
      <c r="K40" s="430">
        <v>1.1414445471051859E-3</v>
      </c>
      <c r="L40" s="430">
        <v>8.7779044930076378E-3</v>
      </c>
      <c r="M40" s="288"/>
      <c r="N40" s="288"/>
      <c r="O40" s="288"/>
      <c r="P40" s="164"/>
      <c r="Q40" s="193"/>
      <c r="R40" s="76"/>
      <c r="S40" s="76"/>
    </row>
    <row r="41" spans="1:19" s="261" customFormat="1" ht="12.75" customHeight="1">
      <c r="A41" s="112" t="s">
        <v>1451</v>
      </c>
      <c r="B41" s="431" t="s">
        <v>1474</v>
      </c>
      <c r="C41" s="432" t="s">
        <v>1475</v>
      </c>
      <c r="D41" s="432" t="s">
        <v>1371</v>
      </c>
      <c r="E41" s="113" t="s">
        <v>1160</v>
      </c>
      <c r="F41" s="113" t="s">
        <v>1139</v>
      </c>
      <c r="G41" s="113" t="s">
        <v>1144</v>
      </c>
      <c r="H41" s="428">
        <v>18009930.120000001</v>
      </c>
      <c r="I41" s="429">
        <v>99.805439706845519</v>
      </c>
      <c r="J41" s="430">
        <v>3.532286879311064E-3</v>
      </c>
      <c r="K41" s="430">
        <v>3.5836234660526767E-3</v>
      </c>
      <c r="L41" s="430">
        <v>1.3290730294001296E-2</v>
      </c>
      <c r="M41" s="288"/>
      <c r="N41" s="288"/>
      <c r="O41" s="288"/>
      <c r="P41" s="164"/>
      <c r="Q41" s="193"/>
      <c r="R41" s="76"/>
      <c r="S41" s="76"/>
    </row>
    <row r="42" spans="1:19" s="261" customFormat="1" ht="12.75" customHeight="1">
      <c r="A42" s="439" t="s">
        <v>1463</v>
      </c>
      <c r="B42" s="431" t="s">
        <v>1472</v>
      </c>
      <c r="C42" s="432" t="s">
        <v>1473</v>
      </c>
      <c r="D42" s="432" t="s">
        <v>1371</v>
      </c>
      <c r="E42" s="113" t="s">
        <v>1160</v>
      </c>
      <c r="F42" s="113" t="s">
        <v>1139</v>
      </c>
      <c r="G42" s="113" t="s">
        <v>1144</v>
      </c>
      <c r="H42" s="428">
        <v>4165563.36</v>
      </c>
      <c r="I42" s="429">
        <v>100.86791507113207</v>
      </c>
      <c r="J42" s="430">
        <v>-8.6562984760485406E-4</v>
      </c>
      <c r="K42" s="430">
        <v>3.9731202605282068E-3</v>
      </c>
      <c r="L42" s="430">
        <v>9.101997365599912E-3</v>
      </c>
      <c r="M42" s="288"/>
      <c r="N42" s="288"/>
      <c r="O42" s="288"/>
      <c r="P42" s="164"/>
      <c r="Q42" s="193"/>
      <c r="R42" s="76"/>
      <c r="S42" s="76"/>
    </row>
    <row r="43" spans="1:19" s="261" customFormat="1" ht="12.75" customHeight="1">
      <c r="A43" s="439" t="s">
        <v>1497</v>
      </c>
      <c r="B43" s="431" t="s">
        <v>1470</v>
      </c>
      <c r="C43" s="432" t="s">
        <v>1471</v>
      </c>
      <c r="D43" s="432" t="s">
        <v>1371</v>
      </c>
      <c r="E43" s="113" t="s">
        <v>1160</v>
      </c>
      <c r="F43" s="113" t="s">
        <v>1139</v>
      </c>
      <c r="G43" s="113" t="s">
        <v>1144</v>
      </c>
      <c r="H43" s="428">
        <v>25498830.800000001</v>
      </c>
      <c r="I43" s="429">
        <v>100.59633436400003</v>
      </c>
      <c r="J43" s="430">
        <v>2.2772252069431786E-3</v>
      </c>
      <c r="K43" s="430">
        <v>2.6912578586266722E-3</v>
      </c>
      <c r="L43" s="430" t="s">
        <v>1139</v>
      </c>
      <c r="M43" s="288"/>
      <c r="N43" s="288"/>
      <c r="O43" s="288"/>
      <c r="P43" s="164"/>
      <c r="Q43" s="193"/>
      <c r="R43" s="76"/>
      <c r="S43" s="76"/>
    </row>
    <row r="44" spans="1:19" s="261" customFormat="1" ht="12.75" customHeight="1">
      <c r="A44" s="439" t="s">
        <v>1539</v>
      </c>
      <c r="B44" s="431" t="s">
        <v>1540</v>
      </c>
      <c r="C44" s="432" t="s">
        <v>1541</v>
      </c>
      <c r="D44" s="432" t="s">
        <v>1371</v>
      </c>
      <c r="E44" s="113" t="s">
        <v>1160</v>
      </c>
      <c r="F44" s="113" t="s">
        <v>1139</v>
      </c>
      <c r="G44" s="113" t="s">
        <v>1144</v>
      </c>
      <c r="H44" s="428">
        <v>31104136.260000002</v>
      </c>
      <c r="I44" s="429">
        <v>100.23251408423629</v>
      </c>
      <c r="J44" s="430">
        <v>2.7919803252998143E-3</v>
      </c>
      <c r="K44" s="430">
        <v>2.9687254196630875E-3</v>
      </c>
      <c r="L44" s="430" t="s">
        <v>1139</v>
      </c>
      <c r="M44" s="288"/>
      <c r="N44" s="288"/>
      <c r="O44" s="288"/>
      <c r="P44" s="164"/>
      <c r="Q44" s="193"/>
      <c r="R44" s="76"/>
      <c r="S44" s="76"/>
    </row>
    <row r="45" spans="1:19" s="261" customFormat="1" ht="12.75" customHeight="1">
      <c r="A45" s="439" t="s">
        <v>1582</v>
      </c>
      <c r="B45" s="431" t="s">
        <v>1583</v>
      </c>
      <c r="C45" s="432" t="s">
        <v>1584</v>
      </c>
      <c r="D45" s="432" t="s">
        <v>1371</v>
      </c>
      <c r="E45" s="113" t="s">
        <v>1160</v>
      </c>
      <c r="F45" s="113" t="s">
        <v>1139</v>
      </c>
      <c r="G45" s="113" t="s">
        <v>1144</v>
      </c>
      <c r="H45" s="428">
        <v>25166305.420000002</v>
      </c>
      <c r="I45" s="429">
        <v>100.25640421560705</v>
      </c>
      <c r="J45" s="430">
        <v>-2.6656336385285639E-3</v>
      </c>
      <c r="K45" s="430">
        <v>3.641359210191375E-3</v>
      </c>
      <c r="L45" s="430" t="s">
        <v>1139</v>
      </c>
      <c r="M45" s="288"/>
      <c r="N45" s="288"/>
      <c r="O45" s="288"/>
      <c r="P45" s="164"/>
      <c r="Q45" s="193"/>
      <c r="R45" s="76"/>
      <c r="S45" s="76"/>
    </row>
    <row r="46" spans="1:19" s="261" customFormat="1" ht="12.75" customHeight="1">
      <c r="A46" s="439" t="s">
        <v>1446</v>
      </c>
      <c r="B46" s="431" t="s">
        <v>1476</v>
      </c>
      <c r="C46" s="432" t="s">
        <v>1477</v>
      </c>
      <c r="D46" s="432" t="s">
        <v>1371</v>
      </c>
      <c r="E46" s="113" t="s">
        <v>1160</v>
      </c>
      <c r="F46" s="113" t="s">
        <v>1139</v>
      </c>
      <c r="G46" s="113" t="s">
        <v>1144</v>
      </c>
      <c r="H46" s="428">
        <v>17946048.41</v>
      </c>
      <c r="I46" s="429">
        <v>100.74046506420024</v>
      </c>
      <c r="J46" s="430">
        <v>-4.2665051060786219E-3</v>
      </c>
      <c r="K46" s="430">
        <v>1.568344726748494E-3</v>
      </c>
      <c r="L46" s="430">
        <v>2.4156356564116965E-2</v>
      </c>
      <c r="M46" s="288"/>
      <c r="N46" s="288"/>
      <c r="O46" s="288"/>
      <c r="P46" s="164"/>
      <c r="Q46" s="193"/>
      <c r="R46" s="76"/>
      <c r="S46" s="76"/>
    </row>
    <row r="47" spans="1:19" s="261" customFormat="1" ht="12.75" customHeight="1">
      <c r="A47" s="439" t="s">
        <v>1448</v>
      </c>
      <c r="B47" s="431" t="s">
        <v>1470</v>
      </c>
      <c r="C47" s="432" t="s">
        <v>1471</v>
      </c>
      <c r="D47" s="432" t="s">
        <v>1371</v>
      </c>
      <c r="E47" s="113" t="s">
        <v>1160</v>
      </c>
      <c r="F47" s="113" t="s">
        <v>1139</v>
      </c>
      <c r="G47" s="113" t="s">
        <v>1144</v>
      </c>
      <c r="H47" s="428">
        <v>6900542.1600000001</v>
      </c>
      <c r="I47" s="429">
        <v>102.993340733515</v>
      </c>
      <c r="J47" s="430">
        <v>1.3130187237353486E-3</v>
      </c>
      <c r="K47" s="430">
        <v>1.3859458192591045E-3</v>
      </c>
      <c r="L47" s="430">
        <v>2.0295114959303584E-2</v>
      </c>
      <c r="M47" s="288"/>
      <c r="N47" s="288"/>
      <c r="O47" s="288"/>
      <c r="P47" s="164"/>
      <c r="Q47" s="193"/>
      <c r="R47" s="76"/>
      <c r="S47" s="76"/>
    </row>
    <row r="48" spans="1:19" s="261" customFormat="1" ht="12.75" customHeight="1">
      <c r="A48" s="439" t="s">
        <v>1427</v>
      </c>
      <c r="B48" s="431" t="s">
        <v>1428</v>
      </c>
      <c r="C48" s="432" t="s">
        <v>1429</v>
      </c>
      <c r="D48" s="432" t="s">
        <v>1371</v>
      </c>
      <c r="E48" s="113" t="s">
        <v>1160</v>
      </c>
      <c r="F48" s="113" t="s">
        <v>1139</v>
      </c>
      <c r="G48" s="113" t="s">
        <v>1144</v>
      </c>
      <c r="H48" s="428">
        <v>21551168.800000001</v>
      </c>
      <c r="I48" s="429">
        <v>98.236923412606885</v>
      </c>
      <c r="J48" s="430">
        <v>1.6381514697092481E-3</v>
      </c>
      <c r="K48" s="430">
        <v>2.1294483487495075E-3</v>
      </c>
      <c r="L48" s="430">
        <v>2.4513097376747339E-2</v>
      </c>
      <c r="M48" s="288"/>
      <c r="N48" s="288"/>
      <c r="O48" s="288"/>
      <c r="P48" s="164"/>
      <c r="Q48" s="193"/>
      <c r="R48" s="76"/>
      <c r="S48" s="76"/>
    </row>
    <row r="49" spans="1:19" s="261" customFormat="1" ht="12.75" customHeight="1">
      <c r="A49" s="439" t="s">
        <v>1180</v>
      </c>
      <c r="B49" s="431">
        <v>84300431782</v>
      </c>
      <c r="C49" s="432" t="s">
        <v>1181</v>
      </c>
      <c r="D49" s="432" t="s">
        <v>140</v>
      </c>
      <c r="E49" s="113" t="s">
        <v>1143</v>
      </c>
      <c r="F49" s="113" t="s">
        <v>1139</v>
      </c>
      <c r="G49" s="113" t="s">
        <v>1144</v>
      </c>
      <c r="H49" s="428">
        <v>8815586.9699000008</v>
      </c>
      <c r="I49" s="429">
        <v>25.146797399205035</v>
      </c>
      <c r="J49" s="430">
        <v>-2.1980024570961598E-2</v>
      </c>
      <c r="K49" s="430">
        <v>-3.7081179258641184E-2</v>
      </c>
      <c r="L49" s="430">
        <v>0.20683103895385946</v>
      </c>
      <c r="M49" s="288"/>
      <c r="N49" s="288"/>
      <c r="O49" s="288"/>
      <c r="P49" s="164"/>
      <c r="Q49" s="193"/>
      <c r="R49" s="76"/>
      <c r="S49" s="76"/>
    </row>
    <row r="50" spans="1:19" s="261" customFormat="1" ht="12.75" customHeight="1">
      <c r="A50" s="439" t="s">
        <v>1182</v>
      </c>
      <c r="B50" s="431" t="s">
        <v>1183</v>
      </c>
      <c r="C50" s="432" t="s">
        <v>1184</v>
      </c>
      <c r="D50" s="432" t="s">
        <v>140</v>
      </c>
      <c r="E50" s="113" t="s">
        <v>1143</v>
      </c>
      <c r="F50" s="113" t="s">
        <v>1139</v>
      </c>
      <c r="G50" s="113" t="s">
        <v>1185</v>
      </c>
      <c r="H50" s="428">
        <v>708751.24939999997</v>
      </c>
      <c r="I50" s="429">
        <v>24.105720070328651</v>
      </c>
      <c r="J50" s="430">
        <v>-0.12510088899058547</v>
      </c>
      <c r="K50" s="430">
        <v>-2.4080124221566579E-2</v>
      </c>
      <c r="L50" s="430">
        <v>8.4924886931779131E-2</v>
      </c>
      <c r="M50" s="288"/>
      <c r="N50" s="288"/>
      <c r="O50" s="288"/>
      <c r="P50" s="164"/>
      <c r="Q50" s="193"/>
      <c r="R50" s="76"/>
      <c r="S50" s="76"/>
    </row>
    <row r="51" spans="1:19" s="261" customFormat="1" ht="12.75" customHeight="1">
      <c r="A51" s="439" t="s">
        <v>1186</v>
      </c>
      <c r="B51" s="431" t="s">
        <v>1187</v>
      </c>
      <c r="C51" s="432" t="s">
        <v>1188</v>
      </c>
      <c r="D51" s="432" t="s">
        <v>1189</v>
      </c>
      <c r="E51" s="113" t="s">
        <v>1147</v>
      </c>
      <c r="F51" s="113" t="s">
        <v>1139</v>
      </c>
      <c r="G51" s="113" t="s">
        <v>1144</v>
      </c>
      <c r="H51" s="428">
        <v>6179151.8200000003</v>
      </c>
      <c r="I51" s="429">
        <v>98.673426896662306</v>
      </c>
      <c r="J51" s="430">
        <v>-7.3878313319535316E-3</v>
      </c>
      <c r="K51" s="430">
        <v>-6.0148912904184337E-3</v>
      </c>
      <c r="L51" s="430">
        <v>2.7353624765274587E-2</v>
      </c>
      <c r="M51" s="288"/>
      <c r="N51" s="288"/>
      <c r="O51" s="288"/>
      <c r="P51" s="164"/>
      <c r="Q51" s="193"/>
      <c r="R51" s="76"/>
      <c r="S51" s="76"/>
    </row>
    <row r="52" spans="1:19" s="261" customFormat="1" ht="12.75" customHeight="1">
      <c r="A52" s="439" t="s">
        <v>1190</v>
      </c>
      <c r="B52" s="431">
        <v>80921653541</v>
      </c>
      <c r="C52" s="432" t="s">
        <v>1191</v>
      </c>
      <c r="D52" s="432" t="s">
        <v>1189</v>
      </c>
      <c r="E52" s="113" t="s">
        <v>1143</v>
      </c>
      <c r="F52" s="113" t="s">
        <v>1139</v>
      </c>
      <c r="G52" s="113" t="s">
        <v>1144</v>
      </c>
      <c r="H52" s="428">
        <v>4325010.6500000004</v>
      </c>
      <c r="I52" s="429">
        <v>19.092826201783442</v>
      </c>
      <c r="J52" s="430">
        <v>-9.5195902675923039E-3</v>
      </c>
      <c r="K52" s="430">
        <v>-9.894741691175879E-3</v>
      </c>
      <c r="L52" s="430">
        <v>0.16570373916389491</v>
      </c>
      <c r="M52" s="288"/>
      <c r="N52" s="288"/>
      <c r="O52" s="288"/>
      <c r="P52" s="164"/>
      <c r="Q52" s="193"/>
      <c r="R52" s="76"/>
      <c r="S52" s="76"/>
    </row>
    <row r="53" spans="1:19" s="261" customFormat="1" ht="12.75" customHeight="1">
      <c r="A53" s="439" t="s">
        <v>1192</v>
      </c>
      <c r="B53" s="431">
        <v>43449016606</v>
      </c>
      <c r="C53" s="432" t="s">
        <v>1193</v>
      </c>
      <c r="D53" s="432" t="s">
        <v>1189</v>
      </c>
      <c r="E53" s="113" t="s">
        <v>1147</v>
      </c>
      <c r="F53" s="113" t="s">
        <v>1139</v>
      </c>
      <c r="G53" s="113" t="s">
        <v>1144</v>
      </c>
      <c r="H53" s="428">
        <v>12189570.6</v>
      </c>
      <c r="I53" s="429">
        <v>17.242147208233668</v>
      </c>
      <c r="J53" s="430">
        <v>-1.3201828316628528E-2</v>
      </c>
      <c r="K53" s="430">
        <v>-1.3048871891054192E-2</v>
      </c>
      <c r="L53" s="430">
        <v>0.16087015234869595</v>
      </c>
      <c r="M53" s="288"/>
      <c r="N53" s="288"/>
      <c r="O53" s="288"/>
      <c r="P53" s="164"/>
      <c r="Q53" s="193"/>
      <c r="R53" s="76"/>
      <c r="S53" s="76"/>
    </row>
    <row r="54" spans="1:19" s="261" customFormat="1" ht="12.75" customHeight="1">
      <c r="A54" s="439" t="s">
        <v>1194</v>
      </c>
      <c r="B54" s="431">
        <v>70498146370</v>
      </c>
      <c r="C54" s="432" t="s">
        <v>1195</v>
      </c>
      <c r="D54" s="432" t="s">
        <v>1189</v>
      </c>
      <c r="E54" s="113" t="s">
        <v>1150</v>
      </c>
      <c r="F54" s="113" t="s">
        <v>1139</v>
      </c>
      <c r="G54" s="113" t="s">
        <v>1144</v>
      </c>
      <c r="H54" s="428">
        <v>3079690.95</v>
      </c>
      <c r="I54" s="429">
        <v>106.23681735706271</v>
      </c>
      <c r="J54" s="430">
        <v>-1.0814355152312882E-2</v>
      </c>
      <c r="K54" s="430">
        <v>1.493820014545566E-3</v>
      </c>
      <c r="L54" s="430">
        <v>-1.038327622527524E-2</v>
      </c>
      <c r="M54" s="288"/>
      <c r="N54" s="288"/>
      <c r="O54" s="288"/>
      <c r="P54" s="164"/>
      <c r="Q54" s="193"/>
      <c r="R54" s="76"/>
      <c r="S54" s="76"/>
    </row>
    <row r="55" spans="1:19" s="261" customFormat="1" ht="12.75" customHeight="1">
      <c r="A55" s="439" t="s">
        <v>1498</v>
      </c>
      <c r="B55" s="431" t="s">
        <v>1196</v>
      </c>
      <c r="C55" s="432" t="s">
        <v>1197</v>
      </c>
      <c r="D55" s="432" t="s">
        <v>1189</v>
      </c>
      <c r="E55" s="113" t="s">
        <v>1150</v>
      </c>
      <c r="F55" s="113" t="s">
        <v>1139</v>
      </c>
      <c r="G55" s="113" t="s">
        <v>1144</v>
      </c>
      <c r="H55" s="428">
        <v>6396881.7699999996</v>
      </c>
      <c r="I55" s="429">
        <v>18.389045015494858</v>
      </c>
      <c r="J55" s="430">
        <v>-9.0078421414784282E-3</v>
      </c>
      <c r="K55" s="430">
        <v>9.0342951199384736E-4</v>
      </c>
      <c r="L55" s="430">
        <v>-2.4426779743183191E-2</v>
      </c>
      <c r="M55" s="288"/>
      <c r="N55" s="288"/>
      <c r="O55" s="288"/>
      <c r="P55" s="164"/>
      <c r="Q55" s="193"/>
      <c r="R55" s="76"/>
      <c r="S55" s="76"/>
    </row>
    <row r="56" spans="1:19" s="261" customFormat="1" ht="12.75" customHeight="1">
      <c r="A56" s="439" t="s">
        <v>1198</v>
      </c>
      <c r="B56" s="431" t="s">
        <v>1199</v>
      </c>
      <c r="C56" s="432" t="s">
        <v>1200</v>
      </c>
      <c r="D56" s="432" t="s">
        <v>1189</v>
      </c>
      <c r="E56" s="113" t="s">
        <v>1150</v>
      </c>
      <c r="F56" s="113" t="s">
        <v>1139</v>
      </c>
      <c r="G56" s="113" t="s">
        <v>1144</v>
      </c>
      <c r="H56" s="428">
        <v>15255273.73</v>
      </c>
      <c r="I56" s="429">
        <v>154.38081518339513</v>
      </c>
      <c r="J56" s="430">
        <v>-1.3065344795133327E-2</v>
      </c>
      <c r="K56" s="430">
        <v>-3.6919586158268292E-3</v>
      </c>
      <c r="L56" s="430">
        <v>1.40334614767188E-2</v>
      </c>
      <c r="M56" s="288"/>
      <c r="N56" s="288"/>
      <c r="O56" s="288"/>
      <c r="P56" s="164"/>
      <c r="Q56" s="193"/>
      <c r="R56" s="76"/>
      <c r="S56" s="76"/>
    </row>
    <row r="57" spans="1:19" s="261" customFormat="1" ht="12.75" customHeight="1">
      <c r="A57" s="439" t="s">
        <v>1166</v>
      </c>
      <c r="B57" s="431">
        <v>66973781540</v>
      </c>
      <c r="C57" s="432" t="s">
        <v>1167</v>
      </c>
      <c r="D57" s="432" t="s">
        <v>112</v>
      </c>
      <c r="E57" s="113" t="s">
        <v>1147</v>
      </c>
      <c r="F57" s="113" t="s">
        <v>1139</v>
      </c>
      <c r="G57" s="113" t="s">
        <v>1144</v>
      </c>
      <c r="H57" s="428">
        <v>1095314.3811000001</v>
      </c>
      <c r="I57" s="429">
        <v>20.120176497168636</v>
      </c>
      <c r="J57" s="430">
        <v>2.1076646259019505E-2</v>
      </c>
      <c r="K57" s="430">
        <v>1.3356934852044811E-2</v>
      </c>
      <c r="L57" s="430">
        <v>0.12352423034825377</v>
      </c>
      <c r="M57" s="288"/>
      <c r="N57" s="288"/>
      <c r="O57" s="288"/>
      <c r="P57" s="164"/>
      <c r="Q57" s="193"/>
      <c r="R57" s="76"/>
      <c r="S57" s="76"/>
    </row>
    <row r="58" spans="1:19" s="261" customFormat="1" ht="12.75" customHeight="1">
      <c r="A58" s="439" t="s">
        <v>1168</v>
      </c>
      <c r="B58" s="431">
        <v>30082084002</v>
      </c>
      <c r="C58" s="432" t="s">
        <v>1169</v>
      </c>
      <c r="D58" s="432" t="s">
        <v>112</v>
      </c>
      <c r="E58" s="113" t="s">
        <v>1160</v>
      </c>
      <c r="F58" s="113" t="s">
        <v>1139</v>
      </c>
      <c r="G58" s="113" t="s">
        <v>1144</v>
      </c>
      <c r="H58" s="428">
        <v>2045652.91</v>
      </c>
      <c r="I58" s="429">
        <v>1.5688354574739447</v>
      </c>
      <c r="J58" s="430">
        <v>-3.1965374482548992E-2</v>
      </c>
      <c r="K58" s="430">
        <v>-2.3488986572461901E-3</v>
      </c>
      <c r="L58" s="430">
        <v>6.0372624528801655E-3</v>
      </c>
      <c r="M58" s="288"/>
      <c r="N58" s="288"/>
      <c r="O58" s="288"/>
      <c r="P58" s="164"/>
      <c r="Q58" s="193"/>
      <c r="R58" s="76"/>
      <c r="S58" s="76"/>
    </row>
    <row r="59" spans="1:19" ht="12.75" customHeight="1">
      <c r="A59" s="112" t="s">
        <v>1170</v>
      </c>
      <c r="B59" s="431">
        <v>44832307529</v>
      </c>
      <c r="C59" s="432" t="s">
        <v>1171</v>
      </c>
      <c r="D59" s="432" t="s">
        <v>112</v>
      </c>
      <c r="E59" s="113" t="s">
        <v>1143</v>
      </c>
      <c r="F59" s="113" t="s">
        <v>1139</v>
      </c>
      <c r="G59" s="113" t="s">
        <v>1144</v>
      </c>
      <c r="H59" s="428">
        <v>2431619.7599999998</v>
      </c>
      <c r="I59" s="429">
        <v>144.5165808398923</v>
      </c>
      <c r="J59" s="430">
        <v>-3.0372215054325968E-2</v>
      </c>
      <c r="K59" s="430">
        <v>-1.8181585466543915E-2</v>
      </c>
      <c r="L59" s="430">
        <v>0.10557596894387933</v>
      </c>
      <c r="M59" s="288"/>
      <c r="N59" s="288"/>
      <c r="O59" s="288"/>
      <c r="P59" s="164"/>
      <c r="Q59" s="193"/>
      <c r="R59" s="76"/>
      <c r="S59" s="76"/>
    </row>
    <row r="60" spans="1:19" ht="12.75" customHeight="1">
      <c r="A60" s="439" t="s">
        <v>1172</v>
      </c>
      <c r="B60" s="431">
        <v>30290598804</v>
      </c>
      <c r="C60" s="432" t="s">
        <v>1173</v>
      </c>
      <c r="D60" s="432" t="s">
        <v>112</v>
      </c>
      <c r="E60" s="113" t="s">
        <v>1143</v>
      </c>
      <c r="F60" s="113" t="s">
        <v>1139</v>
      </c>
      <c r="G60" s="113" t="s">
        <v>1144</v>
      </c>
      <c r="H60" s="428">
        <v>3027838.69</v>
      </c>
      <c r="I60" s="429">
        <v>0.45050476260518946</v>
      </c>
      <c r="J60" s="430">
        <v>7.4061874291693197E-3</v>
      </c>
      <c r="K60" s="430">
        <v>3.2888876811847378E-3</v>
      </c>
      <c r="L60" s="430">
        <v>8.1732720920464796E-2</v>
      </c>
      <c r="M60" s="288"/>
      <c r="N60" s="288"/>
      <c r="O60" s="288"/>
      <c r="P60" s="164"/>
      <c r="Q60" s="193"/>
      <c r="R60" s="76"/>
      <c r="S60" s="76"/>
    </row>
    <row r="61" spans="1:19" ht="12.75" customHeight="1">
      <c r="A61" s="112" t="s">
        <v>1174</v>
      </c>
      <c r="B61" s="189">
        <v>10423796399</v>
      </c>
      <c r="C61" s="426" t="s">
        <v>1175</v>
      </c>
      <c r="D61" s="432" t="s">
        <v>112</v>
      </c>
      <c r="E61" s="113" t="s">
        <v>1150</v>
      </c>
      <c r="F61" s="113" t="s">
        <v>1139</v>
      </c>
      <c r="G61" s="113" t="s">
        <v>1144</v>
      </c>
      <c r="H61" s="433">
        <v>125805.02</v>
      </c>
      <c r="I61" s="434">
        <v>174.08888585068087</v>
      </c>
      <c r="J61" s="430">
        <v>-9.3860559636181451E-2</v>
      </c>
      <c r="K61" s="430">
        <v>-4.6734705922825137E-3</v>
      </c>
      <c r="L61" s="430">
        <v>-3.4911551831146803E-2</v>
      </c>
      <c r="M61" s="288"/>
      <c r="N61" s="288"/>
      <c r="O61" s="288"/>
      <c r="P61" s="164"/>
      <c r="Q61" s="193"/>
      <c r="R61" s="76"/>
      <c r="S61" s="76"/>
    </row>
    <row r="62" spans="1:19" ht="12.75" customHeight="1">
      <c r="A62" s="435" t="s">
        <v>1176</v>
      </c>
      <c r="B62" s="436">
        <v>86292133603</v>
      </c>
      <c r="C62" s="872" t="s">
        <v>1177</v>
      </c>
      <c r="D62" s="432" t="s">
        <v>112</v>
      </c>
      <c r="E62" s="427" t="s">
        <v>1160</v>
      </c>
      <c r="F62" s="427" t="s">
        <v>1139</v>
      </c>
      <c r="G62" s="427" t="s">
        <v>1144</v>
      </c>
      <c r="H62" s="114">
        <v>2364575.59</v>
      </c>
      <c r="I62" s="115">
        <v>2.8952733515125106</v>
      </c>
      <c r="J62" s="430">
        <v>-2.2287704087402771E-2</v>
      </c>
      <c r="K62" s="430">
        <v>-1.5847822770671316E-2</v>
      </c>
      <c r="L62" s="430">
        <v>0.11181451286424759</v>
      </c>
      <c r="M62" s="288"/>
      <c r="N62" s="288"/>
      <c r="O62" s="288"/>
      <c r="P62" s="164"/>
      <c r="Q62" s="193"/>
      <c r="R62" s="76"/>
      <c r="S62" s="76"/>
    </row>
    <row r="63" spans="1:19" ht="12.75" customHeight="1">
      <c r="A63" s="112" t="s">
        <v>1533</v>
      </c>
      <c r="B63" s="189" t="s">
        <v>1178</v>
      </c>
      <c r="C63" s="426" t="s">
        <v>1179</v>
      </c>
      <c r="D63" s="432" t="s">
        <v>112</v>
      </c>
      <c r="E63" s="113" t="s">
        <v>1143</v>
      </c>
      <c r="F63" s="113" t="s">
        <v>1139</v>
      </c>
      <c r="G63" s="113" t="s">
        <v>1144</v>
      </c>
      <c r="H63" s="428">
        <v>10435605.140000001</v>
      </c>
      <c r="I63" s="429">
        <v>3.4414225531340064</v>
      </c>
      <c r="J63" s="430">
        <v>1.5582947550893955E-2</v>
      </c>
      <c r="K63" s="430">
        <v>1.0948198197294534E-2</v>
      </c>
      <c r="L63" s="430">
        <v>0.20892940252455294</v>
      </c>
      <c r="M63" s="288"/>
      <c r="N63" s="288"/>
      <c r="O63" s="288"/>
      <c r="P63" s="164"/>
      <c r="Q63" s="193"/>
      <c r="R63" s="76"/>
      <c r="S63" s="76"/>
    </row>
    <row r="64" spans="1:19" ht="12.75" customHeight="1">
      <c r="A64" s="133" t="s">
        <v>1201</v>
      </c>
      <c r="B64" s="189">
        <v>99792542550</v>
      </c>
      <c r="C64" s="426" t="s">
        <v>1202</v>
      </c>
      <c r="D64" s="432" t="s">
        <v>112</v>
      </c>
      <c r="E64" s="113" t="s">
        <v>1147</v>
      </c>
      <c r="F64" s="113" t="s">
        <v>114</v>
      </c>
      <c r="G64" s="113" t="s">
        <v>1144</v>
      </c>
      <c r="H64" s="428">
        <v>9320160.0208999999</v>
      </c>
      <c r="I64" s="429">
        <v>16.198499999999999</v>
      </c>
      <c r="J64" s="430">
        <v>-1.0431344335191106E-2</v>
      </c>
      <c r="K64" s="430">
        <v>-4.5964862689190644E-3</v>
      </c>
      <c r="L64" s="430">
        <v>6.9930361109698858E-2</v>
      </c>
      <c r="M64" s="288"/>
      <c r="N64" s="288"/>
      <c r="O64" s="288"/>
      <c r="P64" s="164"/>
      <c r="Q64" s="193"/>
      <c r="R64" s="76"/>
      <c r="S64" s="76"/>
    </row>
    <row r="65" spans="1:19" ht="12.75" customHeight="1">
      <c r="A65" s="112" t="s">
        <v>1139</v>
      </c>
      <c r="B65" s="189" t="s">
        <v>1139</v>
      </c>
      <c r="C65" s="426" t="s">
        <v>1139</v>
      </c>
      <c r="D65" s="432" t="s">
        <v>1139</v>
      </c>
      <c r="E65" s="113" t="s">
        <v>1139</v>
      </c>
      <c r="F65" s="113" t="s">
        <v>115</v>
      </c>
      <c r="G65" s="113" t="s">
        <v>1144</v>
      </c>
      <c r="H65" s="428">
        <v>4639526.8562000003</v>
      </c>
      <c r="I65" s="429">
        <v>15.641400000000001</v>
      </c>
      <c r="J65" s="430">
        <v>6.1606712512545236E-3</v>
      </c>
      <c r="K65" s="430">
        <v>-5.0063294762755506E-3</v>
      </c>
      <c r="L65" s="430">
        <v>6.6453300526846393E-2</v>
      </c>
      <c r="M65" s="288"/>
      <c r="N65" s="288"/>
      <c r="O65" s="288"/>
      <c r="P65" s="164"/>
      <c r="Q65" s="193"/>
      <c r="R65" s="76"/>
      <c r="S65" s="76"/>
    </row>
    <row r="66" spans="1:19" s="261" customFormat="1" ht="12.75" customHeight="1">
      <c r="A66" s="112" t="s">
        <v>1139</v>
      </c>
      <c r="B66" s="189" t="s">
        <v>1139</v>
      </c>
      <c r="C66" s="426" t="s">
        <v>1139</v>
      </c>
      <c r="D66" s="432" t="s">
        <v>1139</v>
      </c>
      <c r="E66" s="113" t="s">
        <v>1139</v>
      </c>
      <c r="F66" s="113" t="s">
        <v>116</v>
      </c>
      <c r="G66" s="113" t="s">
        <v>1144</v>
      </c>
      <c r="H66" s="428">
        <v>432618.30430000002</v>
      </c>
      <c r="I66" s="429">
        <v>16.071400000000001</v>
      </c>
      <c r="J66" s="430">
        <v>9.4426947584898224E-2</v>
      </c>
      <c r="K66" s="430">
        <v>-4.4045222239428305E-3</v>
      </c>
      <c r="L66" s="430">
        <v>7.1617252255361752E-2</v>
      </c>
      <c r="M66" s="288"/>
      <c r="N66" s="288"/>
      <c r="O66" s="288"/>
      <c r="P66" s="164"/>
      <c r="Q66" s="193"/>
      <c r="R66" s="76"/>
      <c r="S66" s="76"/>
    </row>
    <row r="67" spans="1:19" ht="12.75" customHeight="1">
      <c r="A67" s="112" t="s">
        <v>1556</v>
      </c>
      <c r="B67" s="189" t="s">
        <v>1557</v>
      </c>
      <c r="C67" s="426" t="s">
        <v>1558</v>
      </c>
      <c r="D67" s="432" t="s">
        <v>112</v>
      </c>
      <c r="E67" s="113" t="s">
        <v>1143</v>
      </c>
      <c r="F67" s="113" t="s">
        <v>1139</v>
      </c>
      <c r="G67" s="113" t="s">
        <v>1144</v>
      </c>
      <c r="H67" s="428">
        <v>5695207.0899999999</v>
      </c>
      <c r="I67" s="429">
        <v>10.911403563559729</v>
      </c>
      <c r="J67" s="430">
        <v>2.7303387268684531E-4</v>
      </c>
      <c r="K67" s="430">
        <v>2.7303387268706736E-4</v>
      </c>
      <c r="L67" s="430" t="s">
        <v>1139</v>
      </c>
      <c r="M67" s="288"/>
      <c r="N67" s="288"/>
      <c r="O67" s="288"/>
      <c r="P67" s="164"/>
      <c r="Q67" s="193"/>
      <c r="R67" s="76"/>
      <c r="S67" s="76"/>
    </row>
    <row r="68" spans="1:19" ht="12.75" customHeight="1">
      <c r="A68" s="112" t="s">
        <v>1203</v>
      </c>
      <c r="B68" s="189">
        <v>48827873221</v>
      </c>
      <c r="C68" s="426" t="s">
        <v>1204</v>
      </c>
      <c r="D68" s="426" t="s">
        <v>112</v>
      </c>
      <c r="E68" s="113" t="s">
        <v>1150</v>
      </c>
      <c r="F68" s="113" t="s">
        <v>114</v>
      </c>
      <c r="G68" s="113" t="s">
        <v>1144</v>
      </c>
      <c r="H68" s="428">
        <v>2977664.0192</v>
      </c>
      <c r="I68" s="429">
        <v>216.57599999999999</v>
      </c>
      <c r="J68" s="430">
        <v>-9.8119496984738763E-4</v>
      </c>
      <c r="K68" s="430">
        <v>-4.9816158481817974E-3</v>
      </c>
      <c r="L68" s="430">
        <v>1.2865323248906657E-2</v>
      </c>
      <c r="M68" s="288"/>
      <c r="N68" s="288"/>
      <c r="O68" s="288"/>
      <c r="P68" s="164"/>
      <c r="Q68" s="193"/>
      <c r="R68" s="76"/>
      <c r="S68" s="76"/>
    </row>
    <row r="69" spans="1:19" ht="12.75" customHeight="1">
      <c r="A69" s="439" t="s">
        <v>1139</v>
      </c>
      <c r="B69" s="189" t="s">
        <v>1139</v>
      </c>
      <c r="C69" s="426" t="s">
        <v>1139</v>
      </c>
      <c r="D69" s="426" t="s">
        <v>1139</v>
      </c>
      <c r="E69" s="113" t="s">
        <v>1139</v>
      </c>
      <c r="F69" s="113" t="s">
        <v>115</v>
      </c>
      <c r="G69" s="113" t="s">
        <v>1144</v>
      </c>
      <c r="H69" s="428">
        <v>7257136.7626999998</v>
      </c>
      <c r="I69" s="429">
        <v>207.53139999999999</v>
      </c>
      <c r="J69" s="430">
        <v>-2.1008214815825266E-2</v>
      </c>
      <c r="K69" s="430">
        <v>-5.4059390566637555E-3</v>
      </c>
      <c r="L69" s="430">
        <v>9.524371501170803E-3</v>
      </c>
      <c r="M69" s="288"/>
      <c r="N69" s="288"/>
      <c r="O69" s="288"/>
      <c r="P69" s="164"/>
      <c r="Q69" s="193"/>
      <c r="R69" s="76"/>
      <c r="S69" s="76"/>
    </row>
    <row r="70" spans="1:19" ht="12.75" customHeight="1">
      <c r="A70" s="439" t="s">
        <v>1139</v>
      </c>
      <c r="B70" s="189" t="s">
        <v>1139</v>
      </c>
      <c r="C70" s="426" t="s">
        <v>1139</v>
      </c>
      <c r="D70" s="426" t="s">
        <v>1139</v>
      </c>
      <c r="E70" s="113" t="s">
        <v>1139</v>
      </c>
      <c r="F70" s="113" t="s">
        <v>116</v>
      </c>
      <c r="G70" s="113" t="s">
        <v>1144</v>
      </c>
      <c r="H70" s="428">
        <v>205541.23920000001</v>
      </c>
      <c r="I70" s="429">
        <v>211.20519999999999</v>
      </c>
      <c r="J70" s="430">
        <v>0.12499861476418062</v>
      </c>
      <c r="K70" s="430">
        <v>-4.7733888987844253E-3</v>
      </c>
      <c r="L70" s="430">
        <v>1.4512581430491389E-2</v>
      </c>
      <c r="M70" s="288"/>
      <c r="N70" s="288"/>
      <c r="O70" s="288"/>
      <c r="P70" s="164"/>
      <c r="Q70" s="193"/>
      <c r="R70" s="76"/>
      <c r="S70" s="76"/>
    </row>
    <row r="71" spans="1:19" ht="12.75" customHeight="1">
      <c r="A71" s="112" t="s">
        <v>1205</v>
      </c>
      <c r="B71" s="189" t="s">
        <v>1206</v>
      </c>
      <c r="C71" s="426" t="s">
        <v>1207</v>
      </c>
      <c r="D71" s="426" t="s">
        <v>112</v>
      </c>
      <c r="E71" s="113" t="s">
        <v>1160</v>
      </c>
      <c r="F71" s="113" t="s">
        <v>114</v>
      </c>
      <c r="G71" s="113" t="s">
        <v>1144</v>
      </c>
      <c r="H71" s="428">
        <v>1574475.4083</v>
      </c>
      <c r="I71" s="429">
        <v>92.615600000000001</v>
      </c>
      <c r="J71" s="430">
        <v>2.8222664439931711E-2</v>
      </c>
      <c r="K71" s="430">
        <v>-4.794663331248783E-3</v>
      </c>
      <c r="L71" s="430">
        <v>5.7678925351579702E-2</v>
      </c>
      <c r="M71" s="288"/>
      <c r="N71" s="288"/>
      <c r="O71" s="288"/>
      <c r="P71" s="164"/>
      <c r="Q71" s="193"/>
      <c r="R71" s="76"/>
      <c r="S71" s="76"/>
    </row>
    <row r="72" spans="1:19" ht="12.75" customHeight="1">
      <c r="A72" s="133" t="s">
        <v>1139</v>
      </c>
      <c r="B72" s="189" t="s">
        <v>1139</v>
      </c>
      <c r="C72" s="426" t="s">
        <v>1139</v>
      </c>
      <c r="D72" s="426" t="s">
        <v>1139</v>
      </c>
      <c r="E72" s="437" t="s">
        <v>1139</v>
      </c>
      <c r="F72" s="437" t="s">
        <v>115</v>
      </c>
      <c r="G72" s="437" t="s">
        <v>1144</v>
      </c>
      <c r="H72" s="428">
        <v>1256391.7316999999</v>
      </c>
      <c r="I72" s="429">
        <v>91.581900000000005</v>
      </c>
      <c r="J72" s="430">
        <v>-1.7277770588398633E-3</v>
      </c>
      <c r="K72" s="430">
        <v>-5.2052386947363249E-3</v>
      </c>
      <c r="L72" s="430">
        <v>5.4250347012090305E-2</v>
      </c>
      <c r="M72" s="288"/>
      <c r="N72" s="288"/>
      <c r="O72" s="288"/>
      <c r="P72" s="164"/>
      <c r="Q72" s="193"/>
      <c r="R72" s="76"/>
      <c r="S72" s="76"/>
    </row>
    <row r="73" spans="1:19" ht="12.75" customHeight="1">
      <c r="A73" s="112" t="s">
        <v>1139</v>
      </c>
      <c r="B73" s="189" t="s">
        <v>1139</v>
      </c>
      <c r="C73" s="426" t="s">
        <v>1139</v>
      </c>
      <c r="D73" s="426" t="s">
        <v>1139</v>
      </c>
      <c r="E73" s="113" t="s">
        <v>1139</v>
      </c>
      <c r="F73" s="113" t="s">
        <v>116</v>
      </c>
      <c r="G73" s="113" t="s">
        <v>1144</v>
      </c>
      <c r="H73" s="114">
        <v>0</v>
      </c>
      <c r="I73" s="115">
        <v>0</v>
      </c>
      <c r="J73" s="430" t="s">
        <v>1139</v>
      </c>
      <c r="K73" s="430" t="s">
        <v>1139</v>
      </c>
      <c r="L73" s="430" t="s">
        <v>1139</v>
      </c>
      <c r="M73" s="288"/>
      <c r="N73" s="288"/>
      <c r="O73" s="288"/>
      <c r="P73" s="164"/>
      <c r="Q73" s="193"/>
      <c r="R73" s="76"/>
      <c r="S73" s="76"/>
    </row>
    <row r="74" spans="1:19" ht="12.75" customHeight="1">
      <c r="A74" s="112" t="s">
        <v>1208</v>
      </c>
      <c r="B74" s="189" t="s">
        <v>1209</v>
      </c>
      <c r="C74" s="426" t="s">
        <v>1016</v>
      </c>
      <c r="D74" s="426" t="s">
        <v>112</v>
      </c>
      <c r="E74" s="113" t="s">
        <v>1143</v>
      </c>
      <c r="F74" s="113" t="s">
        <v>114</v>
      </c>
      <c r="G74" s="113" t="s">
        <v>1144</v>
      </c>
      <c r="H74" s="114">
        <v>3412241.4476999999</v>
      </c>
      <c r="I74" s="115">
        <v>19.920300000000001</v>
      </c>
      <c r="J74" s="430">
        <v>4.6828549777309547E-2</v>
      </c>
      <c r="K74" s="430">
        <v>4.6828032707628253E-2</v>
      </c>
      <c r="L74" s="430">
        <v>0.31215238074839013</v>
      </c>
      <c r="M74" s="288"/>
      <c r="N74" s="288"/>
      <c r="O74" s="288"/>
      <c r="P74" s="164"/>
      <c r="Q74" s="193"/>
      <c r="R74" s="76"/>
      <c r="S74" s="76"/>
    </row>
    <row r="75" spans="1:19" ht="12.75" customHeight="1">
      <c r="A75" s="112" t="s">
        <v>1139</v>
      </c>
      <c r="B75" s="189" t="s">
        <v>1139</v>
      </c>
      <c r="C75" s="426" t="s">
        <v>1139</v>
      </c>
      <c r="D75" s="426" t="s">
        <v>1139</v>
      </c>
      <c r="E75" s="113" t="s">
        <v>1139</v>
      </c>
      <c r="F75" s="113" t="s">
        <v>115</v>
      </c>
      <c r="G75" s="113" t="s">
        <v>1144</v>
      </c>
      <c r="H75" s="114">
        <v>552429.40229999996</v>
      </c>
      <c r="I75" s="115">
        <v>19.920999999999999</v>
      </c>
      <c r="J75" s="430">
        <v>4.6828825952703879E-2</v>
      </c>
      <c r="K75" s="430">
        <v>4.6826310175040131E-2</v>
      </c>
      <c r="L75" s="430">
        <v>0.31216751656002573</v>
      </c>
      <c r="M75" s="288"/>
      <c r="N75" s="288"/>
      <c r="O75" s="288"/>
      <c r="P75" s="164"/>
      <c r="Q75" s="193"/>
      <c r="R75" s="76"/>
      <c r="S75" s="76"/>
    </row>
    <row r="76" spans="1:19" ht="12.75" customHeight="1">
      <c r="A76" s="112" t="s">
        <v>1452</v>
      </c>
      <c r="B76" s="431" t="s">
        <v>1482</v>
      </c>
      <c r="C76" s="432" t="s">
        <v>1483</v>
      </c>
      <c r="D76" s="432" t="s">
        <v>112</v>
      </c>
      <c r="E76" s="113" t="s">
        <v>1147</v>
      </c>
      <c r="F76" s="113" t="s">
        <v>114</v>
      </c>
      <c r="G76" s="113" t="s">
        <v>1185</v>
      </c>
      <c r="H76" s="428">
        <v>1464942.42</v>
      </c>
      <c r="I76" s="438">
        <v>96.283199999999994</v>
      </c>
      <c r="J76" s="430">
        <v>3.9089177358002436E-2</v>
      </c>
      <c r="K76" s="430">
        <v>-6.5641965625203857E-3</v>
      </c>
      <c r="L76" s="430">
        <v>6.3616536972555204E-2</v>
      </c>
      <c r="M76" s="288"/>
      <c r="N76" s="288"/>
      <c r="O76" s="288"/>
      <c r="P76" s="164"/>
      <c r="Q76" s="193"/>
      <c r="R76" s="76"/>
      <c r="S76" s="76"/>
    </row>
    <row r="77" spans="1:19" ht="12.75" customHeight="1">
      <c r="A77" s="133" t="s">
        <v>1139</v>
      </c>
      <c r="B77" s="431" t="s">
        <v>1139</v>
      </c>
      <c r="C77" s="432" t="s">
        <v>1139</v>
      </c>
      <c r="D77" s="432" t="s">
        <v>1139</v>
      </c>
      <c r="E77" s="113" t="s">
        <v>1139</v>
      </c>
      <c r="F77" s="113" t="s">
        <v>115</v>
      </c>
      <c r="G77" s="113" t="s">
        <v>1185</v>
      </c>
      <c r="H77" s="428">
        <v>0</v>
      </c>
      <c r="I77" s="438">
        <v>0</v>
      </c>
      <c r="J77" s="430" t="s">
        <v>1139</v>
      </c>
      <c r="K77" s="430" t="s">
        <v>1139</v>
      </c>
      <c r="L77" s="430" t="s">
        <v>1139</v>
      </c>
      <c r="M77" s="288"/>
      <c r="N77" s="288"/>
      <c r="O77" s="288"/>
      <c r="P77" s="164"/>
      <c r="Q77" s="193"/>
      <c r="R77" s="76"/>
      <c r="S77" s="76"/>
    </row>
    <row r="78" spans="1:19" s="261" customFormat="1" ht="13.5" customHeight="1">
      <c r="A78" s="112" t="s">
        <v>1139</v>
      </c>
      <c r="B78" s="431" t="s">
        <v>1139</v>
      </c>
      <c r="C78" s="432" t="s">
        <v>1139</v>
      </c>
      <c r="D78" s="432" t="s">
        <v>1139</v>
      </c>
      <c r="E78" s="113" t="s">
        <v>1139</v>
      </c>
      <c r="F78" s="113" t="s">
        <v>116</v>
      </c>
      <c r="G78" s="113" t="s">
        <v>1185</v>
      </c>
      <c r="H78" s="428">
        <v>0</v>
      </c>
      <c r="I78" s="438">
        <v>0</v>
      </c>
      <c r="J78" s="430" t="s">
        <v>1139</v>
      </c>
      <c r="K78" s="430" t="s">
        <v>1139</v>
      </c>
      <c r="L78" s="430" t="s">
        <v>1139</v>
      </c>
      <c r="M78" s="288"/>
      <c r="N78" s="288"/>
      <c r="O78" s="288"/>
      <c r="P78" s="164"/>
      <c r="Q78" s="193"/>
      <c r="R78" s="76"/>
      <c r="S78" s="76"/>
    </row>
    <row r="79" spans="1:19" s="261" customFormat="1" ht="13.5" customHeight="1">
      <c r="A79" s="112" t="s">
        <v>1210</v>
      </c>
      <c r="B79" s="431" t="s">
        <v>1211</v>
      </c>
      <c r="C79" s="432" t="s">
        <v>1212</v>
      </c>
      <c r="D79" s="432" t="s">
        <v>112</v>
      </c>
      <c r="E79" s="113" t="s">
        <v>1150</v>
      </c>
      <c r="F79" s="113" t="s">
        <v>114</v>
      </c>
      <c r="G79" s="113" t="s">
        <v>1185</v>
      </c>
      <c r="H79" s="428">
        <v>1675641.4916000001</v>
      </c>
      <c r="I79" s="438">
        <v>96.7958</v>
      </c>
      <c r="J79" s="430">
        <v>3.3339499550031126E-2</v>
      </c>
      <c r="K79" s="430">
        <v>4.7157542036393441E-3</v>
      </c>
      <c r="L79" s="430">
        <v>1.6131463223680642E-2</v>
      </c>
      <c r="M79" s="288"/>
      <c r="N79" s="288"/>
      <c r="O79" s="288"/>
      <c r="P79" s="164"/>
      <c r="Q79" s="193"/>
      <c r="R79" s="76"/>
      <c r="S79" s="76"/>
    </row>
    <row r="80" spans="1:19" s="261" customFormat="1" ht="13.5" customHeight="1">
      <c r="A80" s="112" t="s">
        <v>1139</v>
      </c>
      <c r="B80" s="431" t="s">
        <v>1139</v>
      </c>
      <c r="C80" s="432" t="s">
        <v>1139</v>
      </c>
      <c r="D80" s="432" t="s">
        <v>1139</v>
      </c>
      <c r="E80" s="113" t="s">
        <v>1139</v>
      </c>
      <c r="F80" s="113" t="s">
        <v>115</v>
      </c>
      <c r="G80" s="113" t="s">
        <v>1185</v>
      </c>
      <c r="H80" s="428">
        <v>450246.7732</v>
      </c>
      <c r="I80" s="438">
        <v>93.865300000000005</v>
      </c>
      <c r="J80" s="430">
        <v>3.6982287698461569E-4</v>
      </c>
      <c r="K80" s="430">
        <v>4.295099745522224E-3</v>
      </c>
      <c r="L80" s="430">
        <v>1.272837762661494E-2</v>
      </c>
      <c r="M80" s="288"/>
      <c r="N80" s="288"/>
      <c r="O80" s="288"/>
      <c r="P80" s="164"/>
      <c r="Q80" s="193"/>
      <c r="R80" s="76"/>
      <c r="S80" s="76"/>
    </row>
    <row r="81" spans="1:19" s="261" customFormat="1" ht="13.5" customHeight="1">
      <c r="A81" s="112" t="s">
        <v>1139</v>
      </c>
      <c r="B81" s="431" t="s">
        <v>1139</v>
      </c>
      <c r="C81" s="432" t="s">
        <v>1139</v>
      </c>
      <c r="D81" s="432" t="s">
        <v>1139</v>
      </c>
      <c r="E81" s="113" t="s">
        <v>1139</v>
      </c>
      <c r="F81" s="113" t="s">
        <v>116</v>
      </c>
      <c r="G81" s="113" t="s">
        <v>1185</v>
      </c>
      <c r="H81" s="428">
        <v>42460.4352</v>
      </c>
      <c r="I81" s="438">
        <v>96.523899999999998</v>
      </c>
      <c r="J81" s="430">
        <v>0.16114009980052746</v>
      </c>
      <c r="K81" s="430">
        <v>4.9286379067270403E-3</v>
      </c>
      <c r="L81" s="430">
        <v>1.7843959325833492E-2</v>
      </c>
      <c r="M81" s="288"/>
      <c r="N81" s="288"/>
      <c r="O81" s="288"/>
      <c r="P81" s="164"/>
      <c r="Q81" s="193"/>
      <c r="R81" s="76"/>
      <c r="S81" s="76"/>
    </row>
    <row r="82" spans="1:19" ht="13.5" customHeight="1">
      <c r="A82" s="439" t="s">
        <v>1213</v>
      </c>
      <c r="B82" s="431">
        <v>61691616181</v>
      </c>
      <c r="C82" s="432" t="s">
        <v>1214</v>
      </c>
      <c r="D82" s="432" t="s">
        <v>112</v>
      </c>
      <c r="E82" s="113" t="s">
        <v>1143</v>
      </c>
      <c r="F82" s="113" t="s">
        <v>114</v>
      </c>
      <c r="G82" s="113" t="s">
        <v>1144</v>
      </c>
      <c r="H82" s="428">
        <v>16498504.7575</v>
      </c>
      <c r="I82" s="438">
        <v>17.931000000000001</v>
      </c>
      <c r="J82" s="430">
        <v>-6.9904922950170256E-4</v>
      </c>
      <c r="K82" s="430">
        <v>-1.7479452054794509E-2</v>
      </c>
      <c r="L82" s="430">
        <v>0.13037735967456121</v>
      </c>
      <c r="M82" s="288"/>
      <c r="N82" s="288"/>
      <c r="O82" s="288"/>
      <c r="P82" s="164"/>
      <c r="Q82" s="193"/>
      <c r="R82" s="76"/>
      <c r="S82" s="76"/>
    </row>
    <row r="83" spans="1:19" s="261" customFormat="1" ht="12.75" customHeight="1">
      <c r="A83" s="439" t="s">
        <v>1139</v>
      </c>
      <c r="B83" s="431" t="s">
        <v>1139</v>
      </c>
      <c r="C83" s="432" t="s">
        <v>1139</v>
      </c>
      <c r="D83" s="432" t="s">
        <v>1139</v>
      </c>
      <c r="E83" s="113" t="s">
        <v>1139</v>
      </c>
      <c r="F83" s="113" t="s">
        <v>115</v>
      </c>
      <c r="G83" s="113" t="s">
        <v>1144</v>
      </c>
      <c r="H83" s="428">
        <v>1245486.8203</v>
      </c>
      <c r="I83" s="438">
        <v>17.076699999999999</v>
      </c>
      <c r="J83" s="430">
        <v>-1.8719546481388849E-2</v>
      </c>
      <c r="K83" s="430">
        <v>-1.8241922502012176E-2</v>
      </c>
      <c r="L83" s="430">
        <v>0.12311112056752438</v>
      </c>
      <c r="M83" s="288"/>
      <c r="N83" s="288"/>
      <c r="O83" s="288"/>
      <c r="P83" s="164"/>
      <c r="Q83" s="193"/>
      <c r="R83" s="76"/>
      <c r="S83" s="76"/>
    </row>
    <row r="84" spans="1:19" ht="12.75" customHeight="1">
      <c r="A84" s="133" t="s">
        <v>1139</v>
      </c>
      <c r="B84" s="431" t="s">
        <v>1139</v>
      </c>
      <c r="C84" s="432" t="s">
        <v>1139</v>
      </c>
      <c r="D84" s="432" t="s">
        <v>1139</v>
      </c>
      <c r="E84" s="113" t="s">
        <v>1139</v>
      </c>
      <c r="F84" s="113" t="s">
        <v>116</v>
      </c>
      <c r="G84" s="113" t="s">
        <v>1144</v>
      </c>
      <c r="H84" s="428">
        <v>91531.042400000006</v>
      </c>
      <c r="I84" s="429">
        <v>17.937999999999999</v>
      </c>
      <c r="J84" s="430">
        <v>0.10097776260865632</v>
      </c>
      <c r="K84" s="430">
        <v>-1.7090504605504764E-2</v>
      </c>
      <c r="L84" s="430">
        <v>0.13393624465139697</v>
      </c>
      <c r="M84" s="288"/>
      <c r="N84" s="288"/>
      <c r="O84" s="288"/>
      <c r="P84" s="164"/>
      <c r="Q84" s="193"/>
      <c r="R84" s="76"/>
      <c r="S84" s="76"/>
    </row>
    <row r="85" spans="1:19" ht="12.75" customHeight="1">
      <c r="A85" s="133" t="s">
        <v>1139</v>
      </c>
      <c r="B85" s="431" t="s">
        <v>1139</v>
      </c>
      <c r="C85" s="432" t="s">
        <v>1139</v>
      </c>
      <c r="D85" s="432" t="s">
        <v>1139</v>
      </c>
      <c r="E85" s="113" t="s">
        <v>1139</v>
      </c>
      <c r="F85" s="113" t="s">
        <v>1143</v>
      </c>
      <c r="G85" s="113" t="s">
        <v>1144</v>
      </c>
      <c r="H85" s="428">
        <v>34532.179900000003</v>
      </c>
      <c r="I85" s="429">
        <v>18.600000000000001</v>
      </c>
      <c r="J85" s="430">
        <v>-0.33013490322574424</v>
      </c>
      <c r="K85" s="430">
        <v>-1.6710632741421261E-2</v>
      </c>
      <c r="L85" s="430">
        <v>0.13768094176173618</v>
      </c>
      <c r="M85" s="288"/>
      <c r="N85" s="288"/>
      <c r="O85" s="288"/>
      <c r="P85" s="164"/>
      <c r="Q85" s="193"/>
      <c r="R85" s="76"/>
      <c r="S85" s="76"/>
    </row>
    <row r="86" spans="1:19" s="261" customFormat="1" ht="12.75" customHeight="1">
      <c r="A86" s="133" t="s">
        <v>1215</v>
      </c>
      <c r="B86" s="431" t="s">
        <v>1216</v>
      </c>
      <c r="C86" s="432" t="s">
        <v>1217</v>
      </c>
      <c r="D86" s="432" t="s">
        <v>112</v>
      </c>
      <c r="E86" s="113" t="s">
        <v>1143</v>
      </c>
      <c r="F86" s="113" t="s">
        <v>114</v>
      </c>
      <c r="G86" s="113" t="s">
        <v>1185</v>
      </c>
      <c r="H86" s="428">
        <v>7684827.7916999999</v>
      </c>
      <c r="I86" s="429">
        <v>83.587800000000001</v>
      </c>
      <c r="J86" s="430">
        <v>-4.9882097595284058E-3</v>
      </c>
      <c r="K86" s="430">
        <v>-1.3258311655780175E-2</v>
      </c>
      <c r="L86" s="430">
        <v>0.34686747117689798</v>
      </c>
      <c r="M86" s="288"/>
      <c r="N86" s="288"/>
      <c r="O86" s="288"/>
      <c r="P86" s="235"/>
      <c r="Q86" s="236"/>
      <c r="R86" s="76"/>
      <c r="S86" s="76"/>
    </row>
    <row r="87" spans="1:19" s="261" customFormat="1" ht="12.75" customHeight="1">
      <c r="A87" s="133" t="s">
        <v>1139</v>
      </c>
      <c r="B87" s="431" t="s">
        <v>1139</v>
      </c>
      <c r="C87" s="432" t="s">
        <v>1139</v>
      </c>
      <c r="D87" s="432" t="s">
        <v>1139</v>
      </c>
      <c r="E87" s="113" t="s">
        <v>1139</v>
      </c>
      <c r="F87" s="113" t="s">
        <v>115</v>
      </c>
      <c r="G87" s="113" t="s">
        <v>1185</v>
      </c>
      <c r="H87" s="428">
        <v>5832779.7666999996</v>
      </c>
      <c r="I87" s="429">
        <v>81.656300000000002</v>
      </c>
      <c r="J87" s="430">
        <v>-1.4107395435521197E-2</v>
      </c>
      <c r="K87" s="430">
        <v>-1.4087975885626491E-2</v>
      </c>
      <c r="L87" s="430">
        <v>0.33818374757444269</v>
      </c>
      <c r="M87" s="288"/>
      <c r="N87" s="288"/>
      <c r="O87" s="288"/>
      <c r="P87" s="235"/>
      <c r="Q87" s="236"/>
      <c r="R87" s="76"/>
      <c r="S87" s="76"/>
    </row>
    <row r="88" spans="1:19" s="261" customFormat="1" ht="12.75" customHeight="1">
      <c r="A88" s="133" t="s">
        <v>1139</v>
      </c>
      <c r="B88" s="431" t="s">
        <v>1139</v>
      </c>
      <c r="C88" s="432" t="s">
        <v>1139</v>
      </c>
      <c r="D88" s="432" t="s">
        <v>1139</v>
      </c>
      <c r="E88" s="113" t="s">
        <v>1139</v>
      </c>
      <c r="F88" s="113" t="s">
        <v>116</v>
      </c>
      <c r="G88" s="113" t="s">
        <v>1185</v>
      </c>
      <c r="H88" s="428">
        <v>363407.65470000001</v>
      </c>
      <c r="I88" s="429">
        <v>83.347399999999993</v>
      </c>
      <c r="J88" s="430">
        <v>7.8012057306138249E-2</v>
      </c>
      <c r="K88" s="430">
        <v>-1.2835692200468651E-2</v>
      </c>
      <c r="L88" s="430">
        <v>0.35127776344517203</v>
      </c>
      <c r="M88" s="288"/>
      <c r="N88" s="288"/>
      <c r="O88" s="288"/>
      <c r="P88" s="235"/>
      <c r="Q88" s="236"/>
      <c r="R88" s="76"/>
      <c r="S88" s="76"/>
    </row>
    <row r="89" spans="1:19" s="261" customFormat="1" ht="12.75" customHeight="1">
      <c r="A89" s="133" t="s">
        <v>1139</v>
      </c>
      <c r="B89" s="431" t="s">
        <v>1139</v>
      </c>
      <c r="C89" s="432" t="s">
        <v>1139</v>
      </c>
      <c r="D89" s="432" t="s">
        <v>1139</v>
      </c>
      <c r="E89" s="113" t="s">
        <v>1139</v>
      </c>
      <c r="F89" s="113" t="s">
        <v>1143</v>
      </c>
      <c r="G89" s="113" t="s">
        <v>1185</v>
      </c>
      <c r="H89" s="428">
        <v>22049.4869</v>
      </c>
      <c r="I89" s="429">
        <v>85.709599999999995</v>
      </c>
      <c r="J89" s="430">
        <v>-0.40507366228253217</v>
      </c>
      <c r="K89" s="430">
        <v>-1.2415966255571953E-2</v>
      </c>
      <c r="L89" s="430">
        <v>0.35574421474665585</v>
      </c>
      <c r="M89" s="288"/>
      <c r="N89" s="288"/>
      <c r="O89" s="288"/>
      <c r="P89" s="235"/>
      <c r="Q89" s="236"/>
      <c r="R89" s="76"/>
      <c r="S89" s="76"/>
    </row>
    <row r="90" spans="1:19" s="261" customFormat="1" ht="12.75" customHeight="1">
      <c r="A90" s="133" t="s">
        <v>1218</v>
      </c>
      <c r="B90" s="431" t="s">
        <v>1219</v>
      </c>
      <c r="C90" s="432" t="s">
        <v>1220</v>
      </c>
      <c r="D90" s="432" t="s">
        <v>112</v>
      </c>
      <c r="E90" s="113" t="s">
        <v>1160</v>
      </c>
      <c r="F90" s="113" t="s">
        <v>114</v>
      </c>
      <c r="G90" s="977" t="s">
        <v>1144</v>
      </c>
      <c r="H90" s="428">
        <v>4449087.9508999996</v>
      </c>
      <c r="I90" s="978">
        <v>110.3103</v>
      </c>
      <c r="J90" s="430">
        <v>-2.0152107176552914E-2</v>
      </c>
      <c r="K90" s="430">
        <v>5.2606612288363941E-4</v>
      </c>
      <c r="L90" s="430">
        <v>2.5355736404088836E-2</v>
      </c>
      <c r="M90" s="288"/>
      <c r="N90" s="288"/>
      <c r="O90" s="288"/>
      <c r="P90" s="235"/>
      <c r="Q90" s="236"/>
      <c r="R90" s="76"/>
      <c r="S90" s="76"/>
    </row>
    <row r="91" spans="1:19" ht="12.75" customHeight="1">
      <c r="A91" s="112" t="s">
        <v>1139</v>
      </c>
      <c r="B91" s="189" t="s">
        <v>1139</v>
      </c>
      <c r="C91" s="426" t="s">
        <v>1139</v>
      </c>
      <c r="D91" s="426" t="s">
        <v>1139</v>
      </c>
      <c r="E91" s="113" t="s">
        <v>1139</v>
      </c>
      <c r="F91" s="113" t="s">
        <v>115</v>
      </c>
      <c r="G91" s="113" t="s">
        <v>1144</v>
      </c>
      <c r="H91" s="428">
        <v>18046450.352200001</v>
      </c>
      <c r="I91" s="429">
        <v>106.77379999999999</v>
      </c>
      <c r="J91" s="430">
        <v>-6.5062343971209469E-3</v>
      </c>
      <c r="K91" s="430">
        <v>1.2738829638747617E-4</v>
      </c>
      <c r="L91" s="430">
        <v>2.2071890339659728E-2</v>
      </c>
      <c r="M91" s="288"/>
      <c r="N91" s="288"/>
      <c r="O91" s="288"/>
      <c r="P91" s="164"/>
      <c r="Q91" s="193"/>
      <c r="R91" s="76"/>
      <c r="S91" s="76"/>
    </row>
    <row r="92" spans="1:19" ht="12.75" customHeight="1">
      <c r="A92" s="112" t="s">
        <v>1139</v>
      </c>
      <c r="B92" s="189" t="s">
        <v>1139</v>
      </c>
      <c r="C92" s="426" t="s">
        <v>1139</v>
      </c>
      <c r="D92" s="426" t="s">
        <v>1139</v>
      </c>
      <c r="E92" s="113" t="s">
        <v>1139</v>
      </c>
      <c r="F92" s="113" t="s">
        <v>116</v>
      </c>
      <c r="G92" s="113" t="s">
        <v>1144</v>
      </c>
      <c r="H92" s="428">
        <v>22054.479200000002</v>
      </c>
      <c r="I92" s="429">
        <v>107.9397</v>
      </c>
      <c r="J92" s="430">
        <v>0.13325978660761573</v>
      </c>
      <c r="K92" s="430">
        <v>7.1572604009739749E-4</v>
      </c>
      <c r="L92" s="430">
        <v>2.6965144285863163E-2</v>
      </c>
      <c r="M92" s="288"/>
      <c r="N92" s="288"/>
      <c r="O92" s="288"/>
      <c r="P92" s="164"/>
      <c r="Q92" s="193"/>
      <c r="R92" s="76"/>
      <c r="S92" s="76"/>
    </row>
    <row r="93" spans="1:19" ht="12.75" customHeight="1">
      <c r="A93" s="112" t="s">
        <v>1221</v>
      </c>
      <c r="B93" s="189" t="s">
        <v>1222</v>
      </c>
      <c r="C93" s="426" t="s">
        <v>1107</v>
      </c>
      <c r="D93" s="426" t="s">
        <v>112</v>
      </c>
      <c r="E93" s="113" t="s">
        <v>1143</v>
      </c>
      <c r="F93" s="113" t="s">
        <v>114</v>
      </c>
      <c r="G93" s="113" t="s">
        <v>1144</v>
      </c>
      <c r="H93" s="428">
        <v>5846502.3899999997</v>
      </c>
      <c r="I93" s="429">
        <v>21.321999999999999</v>
      </c>
      <c r="J93" s="430">
        <v>-5.9727940151702463E-2</v>
      </c>
      <c r="K93" s="430">
        <v>-5.9727293573936024E-2</v>
      </c>
      <c r="L93" s="430">
        <v>0.16266971548172271</v>
      </c>
      <c r="M93" s="288"/>
      <c r="N93" s="288"/>
      <c r="O93" s="288"/>
      <c r="P93" s="164"/>
      <c r="Q93" s="193"/>
      <c r="R93" s="76"/>
      <c r="S93" s="76"/>
    </row>
    <row r="94" spans="1:19" ht="12.75" customHeight="1">
      <c r="A94" s="112" t="s">
        <v>1139</v>
      </c>
      <c r="B94" s="189" t="s">
        <v>1139</v>
      </c>
      <c r="C94" s="426" t="s">
        <v>1139</v>
      </c>
      <c r="D94" s="426" t="s">
        <v>1139</v>
      </c>
      <c r="E94" s="113" t="s">
        <v>1139</v>
      </c>
      <c r="F94" s="113" t="s">
        <v>115</v>
      </c>
      <c r="G94" s="113" t="s">
        <v>1144</v>
      </c>
      <c r="H94" s="428">
        <v>316951.81</v>
      </c>
      <c r="I94" s="429">
        <v>21.321999999999999</v>
      </c>
      <c r="J94" s="430">
        <v>-5.9728146896942502E-2</v>
      </c>
      <c r="K94" s="430">
        <v>-5.9727293573936024E-2</v>
      </c>
      <c r="L94" s="430">
        <v>0.16263100988938195</v>
      </c>
      <c r="M94" s="288"/>
      <c r="N94" s="288"/>
      <c r="O94" s="288"/>
      <c r="P94" s="164"/>
      <c r="Q94" s="193"/>
      <c r="R94" s="76"/>
      <c r="S94" s="76"/>
    </row>
    <row r="95" spans="1:19" ht="12.75" customHeight="1">
      <c r="A95" s="112" t="s">
        <v>1223</v>
      </c>
      <c r="B95" s="189" t="s">
        <v>1224</v>
      </c>
      <c r="C95" s="426" t="s">
        <v>1225</v>
      </c>
      <c r="D95" s="426" t="s">
        <v>112</v>
      </c>
      <c r="E95" s="113" t="s">
        <v>1143</v>
      </c>
      <c r="F95" s="113" t="s">
        <v>114</v>
      </c>
      <c r="G95" s="113" t="s">
        <v>1144</v>
      </c>
      <c r="H95" s="428">
        <v>24893277.729600001</v>
      </c>
      <c r="I95" s="429">
        <v>177.26740000000001</v>
      </c>
      <c r="J95" s="430">
        <v>3.5597819182284773E-3</v>
      </c>
      <c r="K95" s="430">
        <v>-6.089034467523402E-3</v>
      </c>
      <c r="L95" s="430">
        <v>0.16920786926719966</v>
      </c>
      <c r="M95" s="288"/>
      <c r="N95" s="288"/>
      <c r="O95" s="288"/>
      <c r="P95" s="164"/>
      <c r="Q95" s="193"/>
      <c r="R95" s="76"/>
      <c r="S95" s="76"/>
    </row>
    <row r="96" spans="1:19" ht="12.75" customHeight="1">
      <c r="A96" s="133" t="s">
        <v>1139</v>
      </c>
      <c r="B96" s="189" t="s">
        <v>1139</v>
      </c>
      <c r="C96" s="426" t="s">
        <v>1139</v>
      </c>
      <c r="D96" s="426" t="s">
        <v>1139</v>
      </c>
      <c r="E96" s="113" t="s">
        <v>1139</v>
      </c>
      <c r="F96" s="113" t="s">
        <v>115</v>
      </c>
      <c r="G96" s="113" t="s">
        <v>1144</v>
      </c>
      <c r="H96" s="428">
        <v>1678018.6183</v>
      </c>
      <c r="I96" s="429">
        <v>162.1138</v>
      </c>
      <c r="J96" s="430">
        <v>-5.726216065390588E-2</v>
      </c>
      <c r="K96" s="430">
        <v>-6.8850516761752578E-3</v>
      </c>
      <c r="L96" s="430">
        <v>0.16176217242980839</v>
      </c>
      <c r="M96" s="288"/>
      <c r="N96" s="288"/>
      <c r="O96" s="288"/>
      <c r="P96" s="164"/>
      <c r="Q96" s="193"/>
      <c r="R96" s="76"/>
      <c r="S96" s="76"/>
    </row>
    <row r="97" spans="1:19" s="1077" customFormat="1" ht="12.75" customHeight="1">
      <c r="A97" s="133" t="s">
        <v>1139</v>
      </c>
      <c r="B97" s="189" t="s">
        <v>1139</v>
      </c>
      <c r="C97" s="426" t="s">
        <v>1139</v>
      </c>
      <c r="D97" s="426" t="s">
        <v>1139</v>
      </c>
      <c r="E97" s="113" t="s">
        <v>1139</v>
      </c>
      <c r="F97" s="113" t="s">
        <v>116</v>
      </c>
      <c r="G97" s="113" t="s">
        <v>1144</v>
      </c>
      <c r="H97" s="428">
        <v>271884.23139999999</v>
      </c>
      <c r="I97" s="429">
        <v>176.99180000000001</v>
      </c>
      <c r="J97" s="430">
        <v>9.7814654096123776E-2</v>
      </c>
      <c r="K97" s="430">
        <v>-5.6930921119158207E-3</v>
      </c>
      <c r="L97" s="430">
        <v>0.17288400447431251</v>
      </c>
      <c r="M97" s="288"/>
      <c r="N97" s="288"/>
      <c r="O97" s="288"/>
      <c r="P97" s="164"/>
      <c r="Q97" s="193"/>
      <c r="R97" s="76"/>
      <c r="S97" s="76"/>
    </row>
    <row r="98" spans="1:19" s="1077" customFormat="1" ht="12.75" customHeight="1">
      <c r="A98" s="133" t="s">
        <v>1139</v>
      </c>
      <c r="B98" s="189" t="s">
        <v>1139</v>
      </c>
      <c r="C98" s="426" t="s">
        <v>1139</v>
      </c>
      <c r="D98" s="426" t="s">
        <v>1139</v>
      </c>
      <c r="E98" s="113" t="s">
        <v>1139</v>
      </c>
      <c r="F98" s="113" t="s">
        <v>1143</v>
      </c>
      <c r="G98" s="113" t="s">
        <v>1144</v>
      </c>
      <c r="H98" s="428">
        <v>82868.178</v>
      </c>
      <c r="I98" s="429">
        <v>183.46209999999999</v>
      </c>
      <c r="J98" s="430">
        <v>-0.1819636380321058</v>
      </c>
      <c r="K98" s="430">
        <v>-5.2917482884501377E-3</v>
      </c>
      <c r="L98" s="430">
        <v>0.17665206418755952</v>
      </c>
      <c r="M98" s="288"/>
      <c r="N98" s="288"/>
      <c r="O98" s="288"/>
      <c r="P98" s="164"/>
      <c r="Q98" s="193"/>
      <c r="R98" s="76"/>
      <c r="S98" s="76"/>
    </row>
    <row r="99" spans="1:19" s="1077" customFormat="1" ht="12.75" customHeight="1">
      <c r="A99" s="133" t="s">
        <v>1447</v>
      </c>
      <c r="B99" s="189">
        <v>74643964821</v>
      </c>
      <c r="C99" s="426" t="s">
        <v>1226</v>
      </c>
      <c r="D99" s="426" t="s">
        <v>112</v>
      </c>
      <c r="E99" s="113" t="s">
        <v>1150</v>
      </c>
      <c r="F99" s="113" t="s">
        <v>1139</v>
      </c>
      <c r="G99" s="113" t="s">
        <v>1144</v>
      </c>
      <c r="H99" s="428">
        <v>34361339.130000003</v>
      </c>
      <c r="I99" s="429">
        <v>132.37093315841932</v>
      </c>
      <c r="J99" s="430">
        <v>7.8746074447763048E-2</v>
      </c>
      <c r="K99" s="430">
        <v>2.4037865831791905E-3</v>
      </c>
      <c r="L99" s="430">
        <v>7.4525752117733379E-3</v>
      </c>
      <c r="M99" s="288"/>
      <c r="N99" s="288"/>
      <c r="O99" s="288"/>
      <c r="P99" s="164"/>
      <c r="Q99" s="193"/>
      <c r="R99" s="76"/>
      <c r="S99" s="76"/>
    </row>
    <row r="100" spans="1:19" s="1077" customFormat="1" ht="12.75" customHeight="1">
      <c r="A100" s="133" t="s">
        <v>1227</v>
      </c>
      <c r="B100" s="189" t="s">
        <v>1228</v>
      </c>
      <c r="C100" s="426" t="s">
        <v>1229</v>
      </c>
      <c r="D100" s="426" t="s">
        <v>1013</v>
      </c>
      <c r="E100" s="113" t="s">
        <v>1160</v>
      </c>
      <c r="F100" s="113" t="s">
        <v>1139</v>
      </c>
      <c r="G100" s="113" t="s">
        <v>1144</v>
      </c>
      <c r="H100" s="428">
        <v>7212153.54</v>
      </c>
      <c r="I100" s="429">
        <v>94.274885845602398</v>
      </c>
      <c r="J100" s="430">
        <v>-1.6002942923553087E-2</v>
      </c>
      <c r="K100" s="430">
        <v>-1.3418828708100961E-2</v>
      </c>
      <c r="L100" s="430">
        <v>1.7992751426170184E-3</v>
      </c>
      <c r="M100" s="288"/>
      <c r="N100" s="288"/>
      <c r="O100" s="288"/>
      <c r="P100" s="164"/>
      <c r="Q100" s="193"/>
      <c r="R100" s="76"/>
      <c r="S100" s="76"/>
    </row>
    <row r="101" spans="1:19" ht="12.75" customHeight="1">
      <c r="A101" s="112" t="s">
        <v>1230</v>
      </c>
      <c r="B101" s="189">
        <v>85535430386</v>
      </c>
      <c r="C101" s="426" t="s">
        <v>1231</v>
      </c>
      <c r="D101" s="426" t="s">
        <v>1013</v>
      </c>
      <c r="E101" s="113" t="s">
        <v>1143</v>
      </c>
      <c r="F101" s="113" t="s">
        <v>1139</v>
      </c>
      <c r="G101" s="113" t="s">
        <v>1144</v>
      </c>
      <c r="H101" s="428">
        <v>30304346.789999999</v>
      </c>
      <c r="I101" s="429">
        <v>8.5482271173438793</v>
      </c>
      <c r="J101" s="430">
        <v>3.0970305535215736E-2</v>
      </c>
      <c r="K101" s="430">
        <v>1.7701147677053664E-2</v>
      </c>
      <c r="L101" s="430">
        <v>0.27440635252703038</v>
      </c>
      <c r="M101" s="288"/>
      <c r="N101" s="288"/>
      <c r="O101" s="288"/>
      <c r="P101" s="164"/>
      <c r="Q101" s="193"/>
      <c r="R101" s="76"/>
      <c r="S101" s="76"/>
    </row>
    <row r="102" spans="1:19" ht="12.75" customHeight="1">
      <c r="A102" s="112" t="s">
        <v>1232</v>
      </c>
      <c r="B102" s="189">
        <v>40425097619</v>
      </c>
      <c r="C102" s="426" t="s">
        <v>1233</v>
      </c>
      <c r="D102" s="426" t="s">
        <v>1013</v>
      </c>
      <c r="E102" s="113" t="s">
        <v>1143</v>
      </c>
      <c r="F102" s="113" t="s">
        <v>1139</v>
      </c>
      <c r="G102" s="113" t="s">
        <v>1144</v>
      </c>
      <c r="H102" s="428">
        <v>3472976.35</v>
      </c>
      <c r="I102" s="429">
        <v>121.73308695902975</v>
      </c>
      <c r="J102" s="430">
        <v>-5.5916480651434508E-3</v>
      </c>
      <c r="K102" s="430">
        <v>-6.9890023966145964E-3</v>
      </c>
      <c r="L102" s="430">
        <v>0.12840311997484211</v>
      </c>
      <c r="M102" s="288"/>
      <c r="N102" s="288"/>
      <c r="O102" s="288"/>
      <c r="P102" s="164"/>
      <c r="Q102" s="193"/>
      <c r="R102" s="76"/>
      <c r="S102" s="76"/>
    </row>
    <row r="103" spans="1:19" ht="12.75" customHeight="1">
      <c r="A103" s="112" t="s">
        <v>1559</v>
      </c>
      <c r="B103" s="189" t="s">
        <v>1560</v>
      </c>
      <c r="C103" s="426" t="s">
        <v>1561</v>
      </c>
      <c r="D103" s="426" t="s">
        <v>1013</v>
      </c>
      <c r="E103" s="113" t="s">
        <v>1160</v>
      </c>
      <c r="F103" s="113" t="s">
        <v>1139</v>
      </c>
      <c r="G103" s="113" t="s">
        <v>1144</v>
      </c>
      <c r="H103" s="428">
        <v>27914180.469999999</v>
      </c>
      <c r="I103" s="429">
        <v>100.04625021439027</v>
      </c>
      <c r="J103" s="430">
        <v>1.5415089481307653E-3</v>
      </c>
      <c r="K103" s="430">
        <v>-5.3673175849033861E-4</v>
      </c>
      <c r="L103" s="430" t="s">
        <v>1139</v>
      </c>
      <c r="M103" s="288"/>
      <c r="N103" s="288"/>
      <c r="O103" s="288"/>
      <c r="P103" s="164"/>
      <c r="Q103" s="193"/>
      <c r="R103" s="76"/>
      <c r="S103" s="76"/>
    </row>
    <row r="104" spans="1:19" ht="12.75" customHeight="1">
      <c r="A104" s="133" t="s">
        <v>1453</v>
      </c>
      <c r="B104" s="189" t="s">
        <v>1464</v>
      </c>
      <c r="C104" s="426" t="s">
        <v>1465</v>
      </c>
      <c r="D104" s="426" t="s">
        <v>1013</v>
      </c>
      <c r="E104" s="113" t="s">
        <v>1160</v>
      </c>
      <c r="F104" s="113" t="s">
        <v>1139</v>
      </c>
      <c r="G104" s="113" t="s">
        <v>1185</v>
      </c>
      <c r="H104" s="428">
        <v>8445813.5500000007</v>
      </c>
      <c r="I104" s="429">
        <v>92.629166489455272</v>
      </c>
      <c r="J104" s="430">
        <v>1.1215097125756524E-2</v>
      </c>
      <c r="K104" s="430">
        <v>6.5867590030772583E-3</v>
      </c>
      <c r="L104" s="430">
        <v>9.0668059179250804E-3</v>
      </c>
      <c r="M104" s="288"/>
      <c r="N104" s="288"/>
      <c r="O104" s="288"/>
      <c r="P104" s="164"/>
      <c r="Q104" s="193"/>
      <c r="R104" s="76"/>
      <c r="S104" s="76"/>
    </row>
    <row r="105" spans="1:19" s="261" customFormat="1" ht="12.75" customHeight="1">
      <c r="A105" s="112" t="s">
        <v>1234</v>
      </c>
      <c r="B105" s="189">
        <v>61515780704</v>
      </c>
      <c r="C105" s="426" t="s">
        <v>1235</v>
      </c>
      <c r="D105" s="426" t="s">
        <v>1013</v>
      </c>
      <c r="E105" s="113" t="s">
        <v>1150</v>
      </c>
      <c r="F105" s="113" t="s">
        <v>1139</v>
      </c>
      <c r="G105" s="113" t="s">
        <v>1144</v>
      </c>
      <c r="H105" s="428">
        <v>50646073.840000004</v>
      </c>
      <c r="I105" s="429">
        <v>17.723802528739135</v>
      </c>
      <c r="J105" s="430">
        <v>1.4754747948965807E-2</v>
      </c>
      <c r="K105" s="430">
        <v>9.8196466377920011E-4</v>
      </c>
      <c r="L105" s="430">
        <v>2.6817920453479083E-3</v>
      </c>
      <c r="M105" s="288"/>
      <c r="N105" s="288"/>
      <c r="O105" s="288"/>
      <c r="P105" s="164"/>
      <c r="Q105" s="193"/>
      <c r="R105" s="76"/>
      <c r="S105" s="76"/>
    </row>
    <row r="106" spans="1:19" s="261" customFormat="1" ht="12.75" customHeight="1">
      <c r="A106" s="133" t="s">
        <v>1236</v>
      </c>
      <c r="B106" s="189">
        <v>16128752508</v>
      </c>
      <c r="C106" s="426" t="s">
        <v>1237</v>
      </c>
      <c r="D106" s="426" t="s">
        <v>1013</v>
      </c>
      <c r="E106" s="113" t="s">
        <v>1147</v>
      </c>
      <c r="F106" s="113" t="s">
        <v>1139</v>
      </c>
      <c r="G106" s="113" t="s">
        <v>1144</v>
      </c>
      <c r="H106" s="428">
        <v>6940691.4199999999</v>
      </c>
      <c r="I106" s="429">
        <v>14.186795019729047</v>
      </c>
      <c r="J106" s="430">
        <v>-1.3352983943500152E-2</v>
      </c>
      <c r="K106" s="430">
        <v>-9.4719140572930849E-3</v>
      </c>
      <c r="L106" s="430">
        <v>4.6900888331423696E-2</v>
      </c>
      <c r="M106" s="288"/>
      <c r="N106" s="288"/>
      <c r="O106" s="288"/>
      <c r="P106" s="164"/>
      <c r="Q106" s="193"/>
      <c r="R106" s="76"/>
      <c r="S106" s="76"/>
    </row>
    <row r="107" spans="1:19" s="261" customFormat="1" ht="12.75" customHeight="1">
      <c r="A107" s="112" t="s">
        <v>1255</v>
      </c>
      <c r="B107" s="189" t="s">
        <v>1256</v>
      </c>
      <c r="C107" s="426" t="s">
        <v>1257</v>
      </c>
      <c r="D107" s="426" t="s">
        <v>1254</v>
      </c>
      <c r="E107" s="113" t="s">
        <v>1150</v>
      </c>
      <c r="F107" s="113" t="s">
        <v>1139</v>
      </c>
      <c r="G107" s="113" t="s">
        <v>1144</v>
      </c>
      <c r="H107" s="428">
        <v>26104760.7392</v>
      </c>
      <c r="I107" s="429">
        <v>100.08751704791101</v>
      </c>
      <c r="J107" s="430">
        <v>-1.1951244876669098E-2</v>
      </c>
      <c r="K107" s="430">
        <v>-3.2289542230761192E-3</v>
      </c>
      <c r="L107" s="430">
        <v>1.9027185798302426E-2</v>
      </c>
      <c r="M107" s="288"/>
      <c r="N107" s="288"/>
      <c r="O107" s="288"/>
      <c r="P107" s="164"/>
      <c r="Q107" s="193"/>
      <c r="R107" s="76"/>
      <c r="S107" s="76"/>
    </row>
    <row r="108" spans="1:19" s="261" customFormat="1" ht="12.75" customHeight="1">
      <c r="A108" s="112" t="s">
        <v>1542</v>
      </c>
      <c r="B108" s="189" t="s">
        <v>1543</v>
      </c>
      <c r="C108" s="426" t="s">
        <v>1544</v>
      </c>
      <c r="D108" s="426" t="s">
        <v>1254</v>
      </c>
      <c r="E108" s="113" t="s">
        <v>1160</v>
      </c>
      <c r="F108" s="113" t="s">
        <v>1139</v>
      </c>
      <c r="G108" s="113" t="s">
        <v>1144</v>
      </c>
      <c r="H108" s="428">
        <v>12626952.380100001</v>
      </c>
      <c r="I108" s="429">
        <v>100.4244461953851</v>
      </c>
      <c r="J108" s="430">
        <v>2.2965585899203944E-5</v>
      </c>
      <c r="K108" s="430">
        <v>2.2965585899203944E-5</v>
      </c>
      <c r="L108" s="430" t="s">
        <v>1139</v>
      </c>
      <c r="M108" s="288"/>
      <c r="N108" s="288"/>
      <c r="O108" s="288"/>
      <c r="P108" s="164"/>
      <c r="Q108" s="193"/>
      <c r="R108" s="76"/>
      <c r="S108" s="76"/>
    </row>
    <row r="109" spans="1:19" s="261" customFormat="1" ht="12.75" customHeight="1">
      <c r="A109" s="112" t="s">
        <v>1454</v>
      </c>
      <c r="B109" s="189" t="s">
        <v>1466</v>
      </c>
      <c r="C109" s="426" t="s">
        <v>1467</v>
      </c>
      <c r="D109" s="426" t="s">
        <v>1254</v>
      </c>
      <c r="E109" s="113" t="s">
        <v>1160</v>
      </c>
      <c r="F109" s="113" t="s">
        <v>1139</v>
      </c>
      <c r="G109" s="113" t="s">
        <v>1144</v>
      </c>
      <c r="H109" s="428">
        <v>7055722.0996000003</v>
      </c>
      <c r="I109" s="429">
        <v>100.88054151501944</v>
      </c>
      <c r="J109" s="430">
        <v>1.2073793885369888E-4</v>
      </c>
      <c r="K109" s="430">
        <v>1.2073793885369888E-4</v>
      </c>
      <c r="L109" s="430">
        <v>8.3715731246223335E-3</v>
      </c>
      <c r="M109" s="288"/>
      <c r="N109" s="288"/>
      <c r="O109" s="288"/>
      <c r="P109" s="164"/>
      <c r="Q109" s="193"/>
      <c r="R109" s="76"/>
      <c r="S109" s="76"/>
    </row>
    <row r="110" spans="1:19" s="261" customFormat="1" ht="12.75" customHeight="1">
      <c r="A110" s="112" t="s">
        <v>1258</v>
      </c>
      <c r="B110" s="189">
        <v>27751007165</v>
      </c>
      <c r="C110" s="426" t="s">
        <v>1259</v>
      </c>
      <c r="D110" s="426" t="s">
        <v>1254</v>
      </c>
      <c r="E110" s="113" t="s">
        <v>1150</v>
      </c>
      <c r="F110" s="113" t="s">
        <v>1139</v>
      </c>
      <c r="G110" s="113" t="s">
        <v>1144</v>
      </c>
      <c r="H110" s="428">
        <v>37360598.6686</v>
      </c>
      <c r="I110" s="429">
        <v>97.646594842087467</v>
      </c>
      <c r="J110" s="430">
        <v>5.0082213793345431E-4</v>
      </c>
      <c r="K110" s="430">
        <v>5.0082213793367636E-4</v>
      </c>
      <c r="L110" s="430">
        <v>1.2660804266476422E-2</v>
      </c>
      <c r="M110" s="288"/>
      <c r="N110" s="288"/>
      <c r="O110" s="288"/>
      <c r="P110" s="164"/>
      <c r="Q110" s="193"/>
      <c r="R110" s="76"/>
      <c r="S110" s="76"/>
    </row>
    <row r="111" spans="1:19" s="261" customFormat="1" ht="12.75" customHeight="1">
      <c r="A111" s="112" t="s">
        <v>1513</v>
      </c>
      <c r="B111" s="189" t="s">
        <v>1261</v>
      </c>
      <c r="C111" s="426" t="s">
        <v>1262</v>
      </c>
      <c r="D111" s="426" t="s">
        <v>1254</v>
      </c>
      <c r="E111" s="113" t="s">
        <v>1150</v>
      </c>
      <c r="F111" s="113" t="s">
        <v>1139</v>
      </c>
      <c r="G111" s="113" t="s">
        <v>1144</v>
      </c>
      <c r="H111" s="428">
        <v>15324304.419</v>
      </c>
      <c r="I111" s="429">
        <v>13.194909149219654</v>
      </c>
      <c r="J111" s="430">
        <v>2.2166453127680841E-2</v>
      </c>
      <c r="K111" s="430">
        <v>8.9350219190786895E-4</v>
      </c>
      <c r="L111" s="430">
        <v>7.5317402228385344E-3</v>
      </c>
      <c r="M111" s="288"/>
      <c r="N111" s="288"/>
      <c r="O111" s="288"/>
      <c r="P111" s="164"/>
      <c r="Q111" s="193"/>
      <c r="R111" s="76"/>
      <c r="S111" s="76"/>
    </row>
    <row r="112" spans="1:19" s="261" customFormat="1" ht="12.75" customHeight="1">
      <c r="A112" s="112" t="s">
        <v>1545</v>
      </c>
      <c r="B112" s="189">
        <v>20010251059</v>
      </c>
      <c r="C112" s="426" t="s">
        <v>1260</v>
      </c>
      <c r="D112" s="426" t="s">
        <v>1254</v>
      </c>
      <c r="E112" s="113" t="s">
        <v>1164</v>
      </c>
      <c r="F112" s="113" t="s">
        <v>1139</v>
      </c>
      <c r="G112" s="113" t="s">
        <v>1144</v>
      </c>
      <c r="H112" s="428">
        <v>13213936.042300001</v>
      </c>
      <c r="I112" s="429">
        <v>103.30309163008252</v>
      </c>
      <c r="J112" s="430">
        <v>9.9752926558756005E-3</v>
      </c>
      <c r="K112" s="430">
        <v>2.5951554440319935E-3</v>
      </c>
      <c r="L112" s="430">
        <v>4.6804928254746692E-3</v>
      </c>
      <c r="M112" s="288"/>
      <c r="N112" s="288"/>
      <c r="O112" s="288"/>
      <c r="P112" s="164"/>
      <c r="Q112" s="193"/>
      <c r="R112" s="76"/>
      <c r="S112" s="76"/>
    </row>
    <row r="113" spans="1:19" s="261" customFormat="1" ht="12.75" customHeight="1">
      <c r="A113" s="112" t="s">
        <v>1263</v>
      </c>
      <c r="B113" s="189" t="s">
        <v>1264</v>
      </c>
      <c r="C113" s="426" t="s">
        <v>1265</v>
      </c>
      <c r="D113" s="426" t="s">
        <v>1254</v>
      </c>
      <c r="E113" s="113" t="s">
        <v>1150</v>
      </c>
      <c r="F113" s="113" t="s">
        <v>1139</v>
      </c>
      <c r="G113" s="113" t="s">
        <v>1185</v>
      </c>
      <c r="H113" s="428">
        <v>7201986.1023000004</v>
      </c>
      <c r="I113" s="429">
        <v>94.204482146465367</v>
      </c>
      <c r="J113" s="430">
        <v>2.8851800915917547E-2</v>
      </c>
      <c r="K113" s="430">
        <v>7.4002743427659112E-3</v>
      </c>
      <c r="L113" s="430">
        <v>2.1718840692456887E-2</v>
      </c>
      <c r="M113" s="288"/>
      <c r="N113" s="288"/>
      <c r="O113" s="288"/>
      <c r="P113" s="164"/>
      <c r="Q113" s="193"/>
      <c r="R113" s="76"/>
      <c r="S113" s="76"/>
    </row>
    <row r="114" spans="1:19" s="261" customFormat="1" ht="12.75" customHeight="1">
      <c r="A114" s="112" t="s">
        <v>1268</v>
      </c>
      <c r="B114" s="189">
        <v>79301865686</v>
      </c>
      <c r="C114" s="426" t="s">
        <v>1269</v>
      </c>
      <c r="D114" s="426" t="s">
        <v>1254</v>
      </c>
      <c r="E114" s="113" t="s">
        <v>1164</v>
      </c>
      <c r="F114" s="113" t="s">
        <v>1139</v>
      </c>
      <c r="G114" s="113" t="s">
        <v>1144</v>
      </c>
      <c r="H114" s="428">
        <v>12544269.635500001</v>
      </c>
      <c r="I114" s="429">
        <v>115.62784737938907</v>
      </c>
      <c r="J114" s="430">
        <v>-1.2864379531324022E-2</v>
      </c>
      <c r="K114" s="430">
        <v>-9.1768059273727998E-3</v>
      </c>
      <c r="L114" s="430">
        <v>3.630727173591497E-2</v>
      </c>
      <c r="M114" s="288"/>
      <c r="N114" s="288"/>
      <c r="O114" s="288"/>
      <c r="P114" s="164"/>
      <c r="Q114" s="193"/>
      <c r="R114" s="76"/>
      <c r="S114" s="76"/>
    </row>
    <row r="115" spans="1:19" s="261" customFormat="1" ht="12.75" customHeight="1">
      <c r="A115" s="112" t="s">
        <v>1389</v>
      </c>
      <c r="B115" s="189" t="s">
        <v>1266</v>
      </c>
      <c r="C115" s="426" t="s">
        <v>1267</v>
      </c>
      <c r="D115" s="426" t="s">
        <v>1254</v>
      </c>
      <c r="E115" s="113" t="s">
        <v>1164</v>
      </c>
      <c r="F115" s="113" t="s">
        <v>1139</v>
      </c>
      <c r="G115" s="113" t="s">
        <v>1144</v>
      </c>
      <c r="H115" s="428">
        <v>4023727.4117000001</v>
      </c>
      <c r="I115" s="429">
        <v>121.7977994223457</v>
      </c>
      <c r="J115" s="430">
        <v>-2.0284683579442353E-2</v>
      </c>
      <c r="K115" s="430">
        <v>-2.1788728886328101E-2</v>
      </c>
      <c r="L115" s="430">
        <v>5.4229937660139838E-2</v>
      </c>
      <c r="M115" s="288"/>
      <c r="N115" s="288"/>
      <c r="O115" s="288"/>
      <c r="P115" s="164"/>
      <c r="Q115" s="193"/>
      <c r="R115" s="76"/>
      <c r="S115" s="76"/>
    </row>
    <row r="116" spans="1:19" s="261" customFormat="1" ht="12.75" customHeight="1">
      <c r="A116" s="112" t="s">
        <v>1270</v>
      </c>
      <c r="B116" s="189" t="s">
        <v>1271</v>
      </c>
      <c r="C116" s="426" t="s">
        <v>1272</v>
      </c>
      <c r="D116" s="426" t="s">
        <v>1254</v>
      </c>
      <c r="E116" s="113" t="s">
        <v>1164</v>
      </c>
      <c r="F116" s="113" t="s">
        <v>1139</v>
      </c>
      <c r="G116" s="113" t="s">
        <v>1144</v>
      </c>
      <c r="H116" s="428">
        <v>21558024.0843</v>
      </c>
      <c r="I116" s="429">
        <v>101.13805179130382</v>
      </c>
      <c r="J116" s="430">
        <v>-1.2343678620630683E-2</v>
      </c>
      <c r="K116" s="430">
        <v>-1.0428945448422544E-2</v>
      </c>
      <c r="L116" s="430">
        <v>3.2459482964367403E-2</v>
      </c>
      <c r="M116" s="288"/>
      <c r="N116" s="288"/>
      <c r="O116" s="288"/>
      <c r="P116" s="164"/>
      <c r="Q116" s="193"/>
      <c r="R116" s="76"/>
      <c r="S116" s="76"/>
    </row>
    <row r="117" spans="1:19" s="261" customFormat="1" ht="12.75" customHeight="1">
      <c r="A117" s="112" t="s">
        <v>1395</v>
      </c>
      <c r="B117" s="189" t="s">
        <v>1404</v>
      </c>
      <c r="C117" s="426" t="s">
        <v>1405</v>
      </c>
      <c r="D117" s="426" t="s">
        <v>1254</v>
      </c>
      <c r="E117" s="113" t="s">
        <v>1164</v>
      </c>
      <c r="F117" s="113" t="s">
        <v>1139</v>
      </c>
      <c r="G117" s="113" t="s">
        <v>1144</v>
      </c>
      <c r="H117" s="428">
        <v>10060621.543199999</v>
      </c>
      <c r="I117" s="429">
        <v>102.6067323253158</v>
      </c>
      <c r="J117" s="430">
        <v>-1.2203709927739781E-2</v>
      </c>
      <c r="K117" s="430">
        <v>-3.312916263344623E-3</v>
      </c>
      <c r="L117" s="430">
        <v>2.152126873156246E-2</v>
      </c>
      <c r="M117" s="288"/>
      <c r="N117" s="288"/>
      <c r="O117" s="288"/>
      <c r="P117" s="164"/>
      <c r="Q117" s="193"/>
      <c r="R117" s="76"/>
      <c r="S117" s="76"/>
    </row>
    <row r="118" spans="1:19" s="261" customFormat="1" ht="12.75" customHeight="1">
      <c r="A118" s="112" t="s">
        <v>1328</v>
      </c>
      <c r="B118" s="189" t="s">
        <v>1329</v>
      </c>
      <c r="C118" s="426" t="s">
        <v>1330</v>
      </c>
      <c r="D118" s="426" t="s">
        <v>1254</v>
      </c>
      <c r="E118" s="113" t="s">
        <v>1150</v>
      </c>
      <c r="F118" s="113" t="s">
        <v>1139</v>
      </c>
      <c r="G118" s="113" t="s">
        <v>1185</v>
      </c>
      <c r="H118" s="428">
        <v>5423030.6218999997</v>
      </c>
      <c r="I118" s="429">
        <v>83.504341064836979</v>
      </c>
      <c r="J118" s="430">
        <v>1.2938313899849785E-2</v>
      </c>
      <c r="K118" s="430">
        <v>5.3652885771122705E-3</v>
      </c>
      <c r="L118" s="430">
        <v>1.0429418954634784E-2</v>
      </c>
      <c r="M118" s="288"/>
      <c r="N118" s="288"/>
      <c r="O118" s="288"/>
      <c r="P118" s="164"/>
      <c r="Q118" s="193"/>
      <c r="R118" s="76"/>
      <c r="S118" s="76"/>
    </row>
    <row r="119" spans="1:19" s="1077" customFormat="1" ht="12.75" customHeight="1">
      <c r="A119" s="112" t="s">
        <v>1273</v>
      </c>
      <c r="B119" s="189" t="s">
        <v>1274</v>
      </c>
      <c r="C119" s="426" t="s">
        <v>1275</v>
      </c>
      <c r="D119" s="426" t="s">
        <v>1254</v>
      </c>
      <c r="E119" s="113" t="s">
        <v>1160</v>
      </c>
      <c r="F119" s="113" t="s">
        <v>1139</v>
      </c>
      <c r="G119" s="113" t="s">
        <v>1144</v>
      </c>
      <c r="H119" s="428">
        <v>13039767.6439</v>
      </c>
      <c r="I119" s="429">
        <v>94.1203917931593</v>
      </c>
      <c r="J119" s="430">
        <v>-5.9315914706122852E-3</v>
      </c>
      <c r="K119" s="430">
        <v>-5.9315914706121742E-3</v>
      </c>
      <c r="L119" s="430">
        <v>1.0543889213359803E-2</v>
      </c>
      <c r="M119" s="288"/>
      <c r="N119" s="288"/>
      <c r="O119" s="288"/>
      <c r="P119" s="164"/>
      <c r="Q119" s="193"/>
      <c r="R119" s="76"/>
      <c r="S119" s="76"/>
    </row>
    <row r="120" spans="1:19" s="1077" customFormat="1" ht="12.75" customHeight="1">
      <c r="A120" s="112" t="s">
        <v>1276</v>
      </c>
      <c r="B120" s="189">
        <v>37884602446</v>
      </c>
      <c r="C120" s="426" t="s">
        <v>1277</v>
      </c>
      <c r="D120" s="426" t="s">
        <v>79</v>
      </c>
      <c r="E120" s="113" t="s">
        <v>1143</v>
      </c>
      <c r="F120" s="113" t="s">
        <v>1139</v>
      </c>
      <c r="G120" s="113" t="s">
        <v>1144</v>
      </c>
      <c r="H120" s="428">
        <v>21023962.126800001</v>
      </c>
      <c r="I120" s="429">
        <v>17.821363630313012</v>
      </c>
      <c r="J120" s="430">
        <v>-1.5571333919411012E-2</v>
      </c>
      <c r="K120" s="430">
        <v>-1.3745508181202681E-2</v>
      </c>
      <c r="L120" s="430">
        <v>0.16582910768069392</v>
      </c>
      <c r="M120" s="288"/>
      <c r="N120" s="288"/>
      <c r="O120" s="288"/>
      <c r="P120" s="164"/>
      <c r="Q120" s="193"/>
      <c r="R120" s="76"/>
      <c r="S120" s="76"/>
    </row>
    <row r="121" spans="1:19" s="1077" customFormat="1" ht="12.75" customHeight="1">
      <c r="A121" s="112" t="s">
        <v>1458</v>
      </c>
      <c r="B121" s="189" t="s">
        <v>1484</v>
      </c>
      <c r="C121" s="426" t="s">
        <v>1485</v>
      </c>
      <c r="D121" s="426" t="s">
        <v>79</v>
      </c>
      <c r="E121" s="113" t="s">
        <v>1143</v>
      </c>
      <c r="F121" s="113" t="s">
        <v>1139</v>
      </c>
      <c r="G121" s="113" t="s">
        <v>1144</v>
      </c>
      <c r="H121" s="428">
        <v>6873542.8405999998</v>
      </c>
      <c r="I121" s="429">
        <v>77.859313685783249</v>
      </c>
      <c r="J121" s="430">
        <v>-3.6334944645728062E-2</v>
      </c>
      <c r="K121" s="430">
        <v>-4.5796593450783463E-2</v>
      </c>
      <c r="L121" s="430">
        <v>-4.709373700913233E-2</v>
      </c>
      <c r="M121" s="288"/>
      <c r="N121" s="288"/>
      <c r="O121" s="288"/>
      <c r="P121" s="164"/>
      <c r="Q121" s="193"/>
      <c r="R121" s="76"/>
      <c r="S121" s="76"/>
    </row>
    <row r="122" spans="1:19" s="1077" customFormat="1" ht="12.75" customHeight="1">
      <c r="A122" s="112" t="s">
        <v>1331</v>
      </c>
      <c r="B122" s="189" t="s">
        <v>1278</v>
      </c>
      <c r="C122" s="426" t="s">
        <v>1279</v>
      </c>
      <c r="D122" s="426" t="s">
        <v>79</v>
      </c>
      <c r="E122" s="113" t="s">
        <v>1150</v>
      </c>
      <c r="F122" s="113" t="s">
        <v>1139</v>
      </c>
      <c r="G122" s="113" t="s">
        <v>1185</v>
      </c>
      <c r="H122" s="428">
        <v>12083956.9639</v>
      </c>
      <c r="I122" s="429">
        <v>101.31026042482058</v>
      </c>
      <c r="J122" s="430">
        <v>1.3368474652281082E-2</v>
      </c>
      <c r="K122" s="430">
        <v>7.6450481275913695E-3</v>
      </c>
      <c r="L122" s="430">
        <v>2.5978849416969485E-2</v>
      </c>
      <c r="M122" s="288"/>
      <c r="N122" s="288"/>
      <c r="O122" s="288"/>
      <c r="P122" s="164"/>
      <c r="Q122" s="193"/>
      <c r="R122" s="76"/>
      <c r="S122" s="76"/>
    </row>
    <row r="123" spans="1:19" s="261" customFormat="1" ht="12.75" customHeight="1">
      <c r="A123" s="112" t="s">
        <v>1459</v>
      </c>
      <c r="B123" s="189">
        <v>94465089647</v>
      </c>
      <c r="C123" s="426" t="s">
        <v>1280</v>
      </c>
      <c r="D123" s="426" t="s">
        <v>79</v>
      </c>
      <c r="E123" s="113" t="s">
        <v>1147</v>
      </c>
      <c r="F123" s="113" t="s">
        <v>1139</v>
      </c>
      <c r="G123" s="113" t="s">
        <v>1144</v>
      </c>
      <c r="H123" s="428">
        <v>112422568.9839</v>
      </c>
      <c r="I123" s="429">
        <v>188.33678696788897</v>
      </c>
      <c r="J123" s="430">
        <v>-2.5348881877152563E-2</v>
      </c>
      <c r="K123" s="430">
        <v>-2.165984071063054E-3</v>
      </c>
      <c r="L123" s="430">
        <v>1.9248736289584123E-2</v>
      </c>
      <c r="M123" s="288"/>
      <c r="N123" s="288"/>
      <c r="O123" s="288"/>
      <c r="P123" s="164"/>
      <c r="Q123" s="193"/>
      <c r="R123" s="76"/>
      <c r="S123" s="76"/>
    </row>
    <row r="124" spans="1:19" s="261" customFormat="1" ht="12.75" customHeight="1">
      <c r="A124" s="112" t="s">
        <v>1281</v>
      </c>
      <c r="B124" s="189" t="s">
        <v>1282</v>
      </c>
      <c r="C124" s="426" t="s">
        <v>1283</v>
      </c>
      <c r="D124" s="426" t="s">
        <v>79</v>
      </c>
      <c r="E124" s="113" t="s">
        <v>1160</v>
      </c>
      <c r="F124" s="113" t="s">
        <v>1139</v>
      </c>
      <c r="G124" s="113" t="s">
        <v>1185</v>
      </c>
      <c r="H124" s="428">
        <v>13057425.952400001</v>
      </c>
      <c r="I124" s="429">
        <v>98.766677953627024</v>
      </c>
      <c r="J124" s="430">
        <v>1.4101833418496579E-2</v>
      </c>
      <c r="K124" s="430">
        <v>6.8817422576288312E-3</v>
      </c>
      <c r="L124" s="430">
        <v>1.8975276065326563E-2</v>
      </c>
      <c r="M124" s="288"/>
      <c r="N124" s="288"/>
      <c r="O124" s="288"/>
      <c r="P124" s="164"/>
      <c r="Q124" s="193"/>
      <c r="R124" s="76"/>
      <c r="S124" s="76"/>
    </row>
    <row r="125" spans="1:19" s="261" customFormat="1" ht="12.75" customHeight="1">
      <c r="A125" s="112" t="s">
        <v>1546</v>
      </c>
      <c r="B125" s="189">
        <v>35313366580</v>
      </c>
      <c r="C125" s="426" t="s">
        <v>1562</v>
      </c>
      <c r="D125" s="426" t="s">
        <v>79</v>
      </c>
      <c r="E125" s="113" t="s">
        <v>1150</v>
      </c>
      <c r="F125" s="113" t="s">
        <v>1139</v>
      </c>
      <c r="G125" s="113" t="s">
        <v>1144</v>
      </c>
      <c r="H125" s="428">
        <v>214288400.0848</v>
      </c>
      <c r="I125" s="429">
        <v>148.39612414880693</v>
      </c>
      <c r="J125" s="430">
        <v>-4.5743331884369409E-2</v>
      </c>
      <c r="K125" s="430">
        <v>-7.8119674564725017E-4</v>
      </c>
      <c r="L125" s="430">
        <v>-2.4129713026449839E-2</v>
      </c>
      <c r="M125" s="288"/>
      <c r="N125" s="288"/>
      <c r="O125" s="288"/>
      <c r="P125" s="164"/>
      <c r="Q125" s="193"/>
      <c r="R125" s="76"/>
      <c r="S125" s="76"/>
    </row>
    <row r="126" spans="1:19" s="261" customFormat="1" ht="12.75" customHeight="1">
      <c r="A126" s="112" t="s">
        <v>1284</v>
      </c>
      <c r="B126" s="189">
        <v>41002460007</v>
      </c>
      <c r="C126" s="426" t="s">
        <v>1285</v>
      </c>
      <c r="D126" s="426" t="s">
        <v>79</v>
      </c>
      <c r="E126" s="113" t="s">
        <v>1143</v>
      </c>
      <c r="F126" s="113" t="s">
        <v>1139</v>
      </c>
      <c r="G126" s="113" t="s">
        <v>1144</v>
      </c>
      <c r="H126" s="428">
        <v>45346143.972900003</v>
      </c>
      <c r="I126" s="429">
        <v>170.50859602072734</v>
      </c>
      <c r="J126" s="430">
        <v>-3.2657102701674212E-2</v>
      </c>
      <c r="K126" s="430">
        <v>-1.86552829706087E-2</v>
      </c>
      <c r="L126" s="430">
        <v>0.12490122615063126</v>
      </c>
      <c r="M126" s="288"/>
      <c r="N126" s="288"/>
      <c r="O126" s="288"/>
      <c r="P126" s="164"/>
      <c r="Q126" s="193"/>
      <c r="R126" s="76"/>
      <c r="S126" s="76"/>
    </row>
    <row r="127" spans="1:19" s="261" customFormat="1" ht="12.75" customHeight="1">
      <c r="A127" s="112" t="s">
        <v>1286</v>
      </c>
      <c r="B127" s="189">
        <v>58320210450</v>
      </c>
      <c r="C127" s="426" t="s">
        <v>1287</v>
      </c>
      <c r="D127" s="426" t="s">
        <v>79</v>
      </c>
      <c r="E127" s="113" t="s">
        <v>1160</v>
      </c>
      <c r="F127" s="113" t="s">
        <v>1139</v>
      </c>
      <c r="G127" s="113" t="s">
        <v>1144</v>
      </c>
      <c r="H127" s="428">
        <v>3003527.9064000002</v>
      </c>
      <c r="I127" s="429">
        <v>120.52036201789473</v>
      </c>
      <c r="J127" s="430">
        <v>-1.5658762325498898E-2</v>
      </c>
      <c r="K127" s="430">
        <v>-5.8071113106260563E-3</v>
      </c>
      <c r="L127" s="430">
        <v>5.5672545473277824E-2</v>
      </c>
      <c r="M127" s="288"/>
      <c r="N127" s="288"/>
      <c r="O127" s="288"/>
      <c r="P127" s="164"/>
      <c r="Q127" s="193"/>
      <c r="R127" s="76"/>
      <c r="S127" s="76"/>
    </row>
    <row r="128" spans="1:19" s="261" customFormat="1" ht="12.75" customHeight="1">
      <c r="A128" s="112" t="s">
        <v>1288</v>
      </c>
      <c r="B128" s="189">
        <v>31982273976</v>
      </c>
      <c r="C128" s="426" t="s">
        <v>1289</v>
      </c>
      <c r="D128" s="426" t="s">
        <v>79</v>
      </c>
      <c r="E128" s="113" t="s">
        <v>1160</v>
      </c>
      <c r="F128" s="113" t="s">
        <v>1139</v>
      </c>
      <c r="G128" s="113" t="s">
        <v>1144</v>
      </c>
      <c r="H128" s="428">
        <v>4187592.6560999998</v>
      </c>
      <c r="I128" s="429">
        <v>131.29429520207677</v>
      </c>
      <c r="J128" s="430">
        <v>1.5047966721052575E-2</v>
      </c>
      <c r="K128" s="430">
        <v>-8.5061226358709163E-3</v>
      </c>
      <c r="L128" s="430">
        <v>8.5024469335377439E-2</v>
      </c>
      <c r="M128" s="288"/>
      <c r="N128" s="288"/>
      <c r="O128" s="288"/>
      <c r="P128" s="164"/>
      <c r="Q128" s="193"/>
      <c r="R128" s="76"/>
      <c r="S128" s="76"/>
    </row>
    <row r="129" spans="1:19" s="261" customFormat="1" ht="12.75" customHeight="1">
      <c r="A129" s="112" t="s">
        <v>1290</v>
      </c>
      <c r="B129" s="189" t="s">
        <v>1291</v>
      </c>
      <c r="C129" s="426" t="s">
        <v>1292</v>
      </c>
      <c r="D129" s="426" t="s">
        <v>79</v>
      </c>
      <c r="E129" s="113" t="s">
        <v>1160</v>
      </c>
      <c r="F129" s="113" t="s">
        <v>1139</v>
      </c>
      <c r="G129" s="113" t="s">
        <v>1144</v>
      </c>
      <c r="H129" s="428">
        <v>4010049.8484</v>
      </c>
      <c r="I129" s="429">
        <v>141.44505620806748</v>
      </c>
      <c r="J129" s="430">
        <v>1.586139560436628E-4</v>
      </c>
      <c r="K129" s="430">
        <v>-1.325496927032932E-2</v>
      </c>
      <c r="L129" s="430">
        <v>0.13028889737630966</v>
      </c>
      <c r="M129" s="288"/>
      <c r="N129" s="288"/>
      <c r="O129" s="288"/>
      <c r="P129" s="164"/>
      <c r="Q129" s="193"/>
      <c r="R129" s="76"/>
      <c r="S129" s="76"/>
    </row>
    <row r="130" spans="1:19" s="261" customFormat="1" ht="12.75" customHeight="1">
      <c r="A130" s="133" t="s">
        <v>1293</v>
      </c>
      <c r="B130" s="189">
        <v>40820433166</v>
      </c>
      <c r="C130" s="426" t="s">
        <v>1294</v>
      </c>
      <c r="D130" s="426" t="s">
        <v>79</v>
      </c>
      <c r="E130" s="113" t="s">
        <v>1160</v>
      </c>
      <c r="F130" s="113" t="s">
        <v>1139</v>
      </c>
      <c r="G130" s="113" t="s">
        <v>1144</v>
      </c>
      <c r="H130" s="428">
        <v>2641979.2662</v>
      </c>
      <c r="I130" s="429">
        <v>141.94667881063523</v>
      </c>
      <c r="J130" s="430">
        <v>4.2714868782569582E-3</v>
      </c>
      <c r="K130" s="430">
        <v>-1.280617846204013E-2</v>
      </c>
      <c r="L130" s="430">
        <v>0.12392642794374975</v>
      </c>
      <c r="M130" s="288"/>
      <c r="N130" s="288"/>
      <c r="O130" s="288"/>
      <c r="P130" s="164"/>
      <c r="Q130" s="193"/>
      <c r="R130" s="76"/>
      <c r="S130" s="76"/>
    </row>
    <row r="131" spans="1:19" s="261" customFormat="1" ht="12.75" customHeight="1">
      <c r="A131" s="112" t="s">
        <v>1456</v>
      </c>
      <c r="B131" s="189" t="s">
        <v>1295</v>
      </c>
      <c r="C131" s="426" t="s">
        <v>1296</v>
      </c>
      <c r="D131" s="426" t="s">
        <v>79</v>
      </c>
      <c r="E131" s="113" t="s">
        <v>1147</v>
      </c>
      <c r="F131" s="113" t="s">
        <v>1139</v>
      </c>
      <c r="G131" s="113" t="s">
        <v>1144</v>
      </c>
      <c r="H131" s="428">
        <v>17553302.677299999</v>
      </c>
      <c r="I131" s="429">
        <v>99.743915973364579</v>
      </c>
      <c r="J131" s="430">
        <v>-1.2579878042036308E-2</v>
      </c>
      <c r="K131" s="430">
        <v>-5.21350257832498E-3</v>
      </c>
      <c r="L131" s="430">
        <v>5.7207265934541063E-2</v>
      </c>
      <c r="M131" s="288"/>
      <c r="N131" s="288"/>
      <c r="O131" s="288"/>
      <c r="P131" s="164"/>
      <c r="Q131" s="193"/>
      <c r="R131" s="76"/>
      <c r="S131" s="76"/>
    </row>
    <row r="132" spans="1:19" s="261" customFormat="1" ht="12.75" customHeight="1">
      <c r="A132" s="112" t="s">
        <v>1457</v>
      </c>
      <c r="B132" s="189">
        <v>84643903663</v>
      </c>
      <c r="C132" s="426" t="s">
        <v>1297</v>
      </c>
      <c r="D132" s="426" t="s">
        <v>79</v>
      </c>
      <c r="E132" s="113" t="s">
        <v>1147</v>
      </c>
      <c r="F132" s="113" t="s">
        <v>1139</v>
      </c>
      <c r="G132" s="113" t="s">
        <v>1144</v>
      </c>
      <c r="H132" s="428">
        <v>34364031.610299997</v>
      </c>
      <c r="I132" s="429">
        <v>167.51809821452559</v>
      </c>
      <c r="J132" s="430">
        <v>-8.5925897304707233E-3</v>
      </c>
      <c r="K132" s="430">
        <v>-6.3933526317397904E-3</v>
      </c>
      <c r="L132" s="430">
        <v>7.6290321397726846E-2</v>
      </c>
      <c r="M132" s="288"/>
      <c r="N132" s="288"/>
      <c r="O132" s="288"/>
      <c r="P132" s="164"/>
      <c r="Q132" s="193"/>
      <c r="R132" s="76"/>
      <c r="S132" s="76"/>
    </row>
    <row r="133" spans="1:19" s="261" customFormat="1" ht="12.75" customHeight="1">
      <c r="A133" s="112" t="s">
        <v>1298</v>
      </c>
      <c r="B133" s="189" t="s">
        <v>1299</v>
      </c>
      <c r="C133" s="426" t="s">
        <v>1300</v>
      </c>
      <c r="D133" s="426" t="s">
        <v>79</v>
      </c>
      <c r="E133" s="113" t="s">
        <v>1160</v>
      </c>
      <c r="F133" s="113" t="s">
        <v>1139</v>
      </c>
      <c r="G133" s="113" t="s">
        <v>1144</v>
      </c>
      <c r="H133" s="428">
        <v>10602470.615599999</v>
      </c>
      <c r="I133" s="429">
        <v>114.3097127293057</v>
      </c>
      <c r="J133" s="430">
        <v>-1.8776623746300736E-2</v>
      </c>
      <c r="K133" s="430">
        <v>-1.0211722092893116E-2</v>
      </c>
      <c r="L133" s="430">
        <v>0.15163911320846801</v>
      </c>
      <c r="M133" s="288"/>
      <c r="N133" s="288"/>
      <c r="O133" s="288"/>
      <c r="P133" s="164"/>
      <c r="Q133" s="193"/>
      <c r="R133" s="76"/>
      <c r="S133" s="76"/>
    </row>
    <row r="134" spans="1:19" s="261" customFormat="1" ht="12.75" customHeight="1">
      <c r="A134" s="112" t="s">
        <v>1585</v>
      </c>
      <c r="B134" s="189" t="s">
        <v>1586</v>
      </c>
      <c r="C134" s="426" t="s">
        <v>1587</v>
      </c>
      <c r="D134" s="426" t="s">
        <v>79</v>
      </c>
      <c r="E134" s="113" t="s">
        <v>1160</v>
      </c>
      <c r="F134" s="113" t="s">
        <v>1139</v>
      </c>
      <c r="G134" s="113" t="s">
        <v>1144</v>
      </c>
      <c r="H134" s="428">
        <v>23659820.5955</v>
      </c>
      <c r="I134" s="429">
        <v>100.28627657621422</v>
      </c>
      <c r="J134" s="430">
        <v>3.1713418875356503E-4</v>
      </c>
      <c r="K134" s="430">
        <v>2.2763280903534966E-3</v>
      </c>
      <c r="L134" s="430" t="s">
        <v>1139</v>
      </c>
      <c r="M134" s="288"/>
      <c r="N134" s="288"/>
      <c r="O134" s="288"/>
      <c r="P134" s="164"/>
      <c r="Q134" s="193"/>
      <c r="R134" s="76"/>
      <c r="S134" s="76"/>
    </row>
    <row r="135" spans="1:19" s="261" customFormat="1" ht="12.75" customHeight="1">
      <c r="A135" s="112" t="s">
        <v>1547</v>
      </c>
      <c r="B135" s="189" t="s">
        <v>1548</v>
      </c>
      <c r="C135" s="426" t="s">
        <v>1549</v>
      </c>
      <c r="D135" s="426" t="s">
        <v>79</v>
      </c>
      <c r="E135" s="113" t="s">
        <v>1160</v>
      </c>
      <c r="F135" s="113" t="s">
        <v>1139</v>
      </c>
      <c r="G135" s="113" t="s">
        <v>1185</v>
      </c>
      <c r="H135" s="428">
        <v>4495326.2564000003</v>
      </c>
      <c r="I135" s="429">
        <v>91.005572857776087</v>
      </c>
      <c r="J135" s="430">
        <v>1.3742353007270447E-2</v>
      </c>
      <c r="K135" s="430">
        <v>6.1633164512351346E-3</v>
      </c>
      <c r="L135" s="430" t="s">
        <v>1139</v>
      </c>
      <c r="M135" s="288"/>
      <c r="N135" s="288"/>
      <c r="O135" s="288"/>
      <c r="P135" s="164"/>
      <c r="Q135" s="193"/>
      <c r="R135" s="76"/>
      <c r="S135" s="76"/>
    </row>
    <row r="136" spans="1:19" s="261" customFormat="1" ht="12.75" customHeight="1">
      <c r="A136" s="112" t="s">
        <v>1455</v>
      </c>
      <c r="B136" s="189" t="s">
        <v>1468</v>
      </c>
      <c r="C136" s="426" t="s">
        <v>1469</v>
      </c>
      <c r="D136" s="426" t="s">
        <v>79</v>
      </c>
      <c r="E136" s="113" t="s">
        <v>1160</v>
      </c>
      <c r="F136" s="113" t="s">
        <v>1139</v>
      </c>
      <c r="G136" s="113" t="s">
        <v>1144</v>
      </c>
      <c r="H136" s="428">
        <v>25167047.9166</v>
      </c>
      <c r="I136" s="429">
        <v>100.81359406465806</v>
      </c>
      <c r="J136" s="430">
        <v>-2.5911186809559617E-3</v>
      </c>
      <c r="K136" s="430">
        <v>-8.9729814587768963E-5</v>
      </c>
      <c r="L136" s="430">
        <v>2.3187914074183524E-2</v>
      </c>
      <c r="M136" s="288"/>
      <c r="N136" s="288"/>
      <c r="O136" s="288"/>
      <c r="P136" s="164"/>
      <c r="Q136" s="193"/>
      <c r="R136" s="76"/>
      <c r="S136" s="76"/>
    </row>
    <row r="137" spans="1:19" s="261" customFormat="1" ht="12.75" customHeight="1">
      <c r="A137" s="112" t="s">
        <v>1550</v>
      </c>
      <c r="B137" s="189" t="s">
        <v>1551</v>
      </c>
      <c r="C137" s="426" t="s">
        <v>1552</v>
      </c>
      <c r="D137" s="426" t="s">
        <v>79</v>
      </c>
      <c r="E137" s="113" t="s">
        <v>1160</v>
      </c>
      <c r="F137" s="113" t="s">
        <v>1139</v>
      </c>
      <c r="G137" s="113" t="s">
        <v>1144</v>
      </c>
      <c r="H137" s="428">
        <v>23835276.537900001</v>
      </c>
      <c r="I137" s="429">
        <v>101.54213044493737</v>
      </c>
      <c r="J137" s="430">
        <v>1.5488382802446576E-3</v>
      </c>
      <c r="K137" s="430">
        <v>2.1934868239443794E-3</v>
      </c>
      <c r="L137" s="430" t="s">
        <v>1139</v>
      </c>
      <c r="M137" s="288"/>
      <c r="N137" s="288"/>
      <c r="O137" s="288"/>
      <c r="P137" s="164"/>
      <c r="Q137" s="193"/>
      <c r="R137" s="76"/>
      <c r="S137" s="76"/>
    </row>
    <row r="138" spans="1:19" s="261" customFormat="1" ht="12.75" customHeight="1">
      <c r="A138" s="112" t="s">
        <v>1588</v>
      </c>
      <c r="B138" s="189" t="s">
        <v>1589</v>
      </c>
      <c r="C138" s="426" t="s">
        <v>1590</v>
      </c>
      <c r="D138" s="426" t="s">
        <v>79</v>
      </c>
      <c r="E138" s="113" t="s">
        <v>1160</v>
      </c>
      <c r="F138" s="113" t="s">
        <v>1139</v>
      </c>
      <c r="G138" s="113" t="s">
        <v>1144</v>
      </c>
      <c r="H138" s="428">
        <v>8840253.8038999997</v>
      </c>
      <c r="I138" s="429">
        <v>99.868341650244517</v>
      </c>
      <c r="J138" s="430" t="s">
        <v>1139</v>
      </c>
      <c r="K138" s="430" t="s">
        <v>1139</v>
      </c>
      <c r="L138" s="430" t="s">
        <v>1139</v>
      </c>
      <c r="M138" s="288"/>
      <c r="N138" s="288"/>
      <c r="O138" s="288"/>
      <c r="P138" s="164"/>
      <c r="Q138" s="193"/>
      <c r="R138" s="76"/>
      <c r="S138" s="76"/>
    </row>
    <row r="139" spans="1:19" s="261" customFormat="1" ht="12.75" customHeight="1">
      <c r="A139" s="112" t="s">
        <v>1301</v>
      </c>
      <c r="B139" s="189" t="s">
        <v>1302</v>
      </c>
      <c r="C139" s="426" t="s">
        <v>1303</v>
      </c>
      <c r="D139" s="426" t="s">
        <v>79</v>
      </c>
      <c r="E139" s="113" t="s">
        <v>1160</v>
      </c>
      <c r="F139" s="113" t="s">
        <v>1139</v>
      </c>
      <c r="G139" s="113" t="s">
        <v>1144</v>
      </c>
      <c r="H139" s="428">
        <v>23788422.472899999</v>
      </c>
      <c r="I139" s="429">
        <v>100.15463538296392</v>
      </c>
      <c r="J139" s="430">
        <v>-4.5900078145824308E-2</v>
      </c>
      <c r="K139" s="430">
        <v>-3.1690639177401891E-3</v>
      </c>
      <c r="L139" s="430">
        <v>7.7402519847152851E-2</v>
      </c>
      <c r="M139" s="288"/>
      <c r="N139" s="288"/>
      <c r="O139" s="288"/>
      <c r="P139" s="164"/>
      <c r="Q139" s="193"/>
      <c r="R139" s="76"/>
      <c r="S139" s="76"/>
    </row>
    <row r="140" spans="1:19" s="261" customFormat="1" ht="12.75" customHeight="1">
      <c r="A140" s="112" t="s">
        <v>1304</v>
      </c>
      <c r="B140" s="189">
        <v>88183360964</v>
      </c>
      <c r="C140" s="426" t="s">
        <v>1305</v>
      </c>
      <c r="D140" s="426" t="s">
        <v>79</v>
      </c>
      <c r="E140" s="113" t="s">
        <v>1143</v>
      </c>
      <c r="F140" s="113" t="s">
        <v>1139</v>
      </c>
      <c r="G140" s="113" t="s">
        <v>1185</v>
      </c>
      <c r="H140" s="428">
        <v>37047027.588100001</v>
      </c>
      <c r="I140" s="429">
        <v>294.90507494224755</v>
      </c>
      <c r="J140" s="430">
        <v>6.9496723378847935E-3</v>
      </c>
      <c r="K140" s="430">
        <v>-4.635757068599089E-3</v>
      </c>
      <c r="L140" s="430">
        <v>0.16982010780993861</v>
      </c>
      <c r="M140" s="288"/>
      <c r="N140" s="288"/>
      <c r="O140" s="288"/>
      <c r="P140" s="164"/>
      <c r="Q140" s="193"/>
      <c r="R140" s="76"/>
      <c r="S140" s="76"/>
    </row>
    <row r="141" spans="1:19" ht="18.75" customHeight="1">
      <c r="A141" s="569" t="s">
        <v>404</v>
      </c>
      <c r="B141" s="570"/>
      <c r="C141" s="570"/>
      <c r="D141" s="570"/>
      <c r="E141" s="571"/>
      <c r="F141" s="571"/>
      <c r="G141" s="571"/>
      <c r="H141" s="572">
        <f>SUM(H11:H140)</f>
        <v>2060867977.6511004</v>
      </c>
      <c r="I141" s="572"/>
      <c r="J141" s="573">
        <v>-3.6232432579716978E-3</v>
      </c>
      <c r="K141" s="573"/>
      <c r="L141" s="573"/>
      <c r="M141" s="288"/>
      <c r="N141" s="288"/>
      <c r="O141" s="288"/>
      <c r="P141" s="164"/>
    </row>
    <row r="142" spans="1:19" ht="12.75" customHeight="1">
      <c r="A142" s="21" t="s">
        <v>306</v>
      </c>
      <c r="M142" s="164"/>
      <c r="N142" s="164"/>
      <c r="O142" s="164"/>
      <c r="P142" s="164"/>
    </row>
    <row r="143" spans="1:19" s="261" customFormat="1" ht="12.75" customHeight="1">
      <c r="A143" s="21"/>
      <c r="F143" s="222"/>
      <c r="G143" s="222"/>
      <c r="M143" s="164"/>
      <c r="N143" s="164"/>
      <c r="O143" s="164"/>
      <c r="P143" s="164"/>
    </row>
    <row r="144" spans="1:19" ht="12.75" customHeight="1">
      <c r="A144" s="45" t="s">
        <v>409</v>
      </c>
      <c r="C144" s="221"/>
      <c r="F144" s="222"/>
      <c r="G144" s="222"/>
      <c r="M144" s="164"/>
      <c r="N144" s="164"/>
      <c r="O144" s="164"/>
      <c r="P144" s="164"/>
    </row>
    <row r="145" spans="1:16" ht="12.75" customHeight="1">
      <c r="A145" s="46" t="s">
        <v>453</v>
      </c>
      <c r="F145" s="222"/>
      <c r="G145" s="222"/>
      <c r="M145" s="164"/>
      <c r="N145" s="164"/>
      <c r="O145" s="164"/>
      <c r="P145" s="164"/>
    </row>
    <row r="146" spans="1:16" ht="12.75" customHeight="1">
      <c r="A146" s="33" t="s">
        <v>109</v>
      </c>
      <c r="M146" s="164"/>
      <c r="N146" s="164"/>
      <c r="O146" s="164"/>
      <c r="P146" s="164"/>
    </row>
    <row r="147" spans="1:16" ht="12.75" customHeight="1">
      <c r="A147" s="530" t="s">
        <v>110</v>
      </c>
      <c r="H147" s="132"/>
    </row>
    <row r="148" spans="1:16" ht="12.75" customHeight="1">
      <c r="A148" s="530" t="s">
        <v>454</v>
      </c>
      <c r="H148" s="76"/>
    </row>
    <row r="149" spans="1:16" ht="12.75" customHeight="1">
      <c r="A149" s="32" t="s">
        <v>1327</v>
      </c>
      <c r="B149" s="48"/>
      <c r="C149" s="48"/>
      <c r="D149" s="48"/>
      <c r="E149" s="48"/>
      <c r="F149" s="48"/>
      <c r="G149" s="48"/>
      <c r="H149" s="48"/>
      <c r="I149" s="48"/>
      <c r="J149" s="48"/>
    </row>
    <row r="150" spans="1:16" s="1077" customFormat="1" ht="12.75" customHeight="1">
      <c r="A150" s="32" t="s">
        <v>1658</v>
      </c>
      <c r="B150" s="48"/>
      <c r="C150" s="48"/>
      <c r="D150" s="48"/>
      <c r="E150" s="48"/>
      <c r="F150" s="48"/>
      <c r="G150" s="48"/>
      <c r="H150" s="48"/>
      <c r="I150" s="48"/>
      <c r="J150" s="48"/>
    </row>
    <row r="151" spans="1:16" s="1077" customFormat="1" ht="12.75" customHeight="1">
      <c r="A151" s="160" t="s">
        <v>1659</v>
      </c>
      <c r="B151" s="48"/>
      <c r="C151" s="48"/>
      <c r="D151" s="48"/>
      <c r="E151" s="48"/>
      <c r="F151" s="48"/>
      <c r="G151" s="48"/>
      <c r="H151" s="48"/>
      <c r="I151" s="48"/>
      <c r="J151" s="48"/>
    </row>
    <row r="152" spans="1:16" s="261" customFormat="1" ht="12.75" customHeight="1">
      <c r="A152" s="33"/>
      <c r="B152" s="48"/>
      <c r="C152" s="48"/>
      <c r="D152" s="48"/>
      <c r="E152" s="48"/>
      <c r="F152" s="48"/>
      <c r="G152" s="48"/>
      <c r="H152" s="48"/>
      <c r="I152" s="48"/>
      <c r="J152" s="48"/>
    </row>
    <row r="153" spans="1:16" s="261" customFormat="1">
      <c r="A153" s="608" t="s">
        <v>398</v>
      </c>
      <c r="B153" s="609"/>
      <c r="C153" s="609"/>
      <c r="D153" s="592"/>
      <c r="E153" s="942"/>
      <c r="F153" s="942"/>
      <c r="G153" s="942"/>
      <c r="H153" s="942"/>
      <c r="I153" s="942"/>
      <c r="J153" s="942"/>
      <c r="K153" s="942"/>
      <c r="L153" s="942"/>
    </row>
    <row r="154" spans="1:16" s="261" customFormat="1">
      <c r="A154" s="592" t="s">
        <v>172</v>
      </c>
      <c r="B154" s="592"/>
      <c r="C154" s="592"/>
      <c r="D154" s="592"/>
      <c r="E154" s="49"/>
      <c r="F154" s="49"/>
      <c r="G154" s="49"/>
      <c r="H154" s="49"/>
      <c r="I154" s="49"/>
      <c r="J154" s="49"/>
    </row>
    <row r="155" spans="1:16" ht="12.75" customHeight="1">
      <c r="A155" s="592" t="s">
        <v>229</v>
      </c>
      <c r="B155" s="592"/>
      <c r="C155" s="592"/>
      <c r="D155" s="592"/>
    </row>
    <row r="156" spans="1:16" ht="12.75" customHeight="1">
      <c r="A156" s="613" t="s">
        <v>81</v>
      </c>
    </row>
    <row r="157" spans="1:16" ht="12.75" customHeight="1">
      <c r="L157" s="34" t="s">
        <v>1054</v>
      </c>
    </row>
    <row r="158" spans="1:16" ht="12.75" customHeight="1"/>
    <row r="159" spans="1:16" ht="12.75" customHeight="1"/>
    <row r="160" spans="1:16" ht="12.75" customHeight="1"/>
    <row r="161" spans="1:11" ht="12.75" customHeight="1"/>
    <row r="162" spans="1:11">
      <c r="A162" s="53"/>
      <c r="B162" s="53"/>
      <c r="C162" s="53"/>
      <c r="D162" s="53"/>
      <c r="E162" s="53"/>
      <c r="F162" s="53"/>
      <c r="G162" s="53"/>
      <c r="H162" s="53"/>
      <c r="I162" s="53"/>
      <c r="J162" s="53"/>
      <c r="K162" s="53"/>
    </row>
    <row r="163" spans="1:11" ht="12.75" customHeight="1"/>
    <row r="164" spans="1:11" ht="12.75" customHeight="1">
      <c r="A164" s="33"/>
    </row>
    <row r="165" spans="1:11" ht="12.75" customHeight="1">
      <c r="A165" s="53"/>
    </row>
    <row r="166" spans="1:11" ht="12.75" customHeight="1">
      <c r="A166" s="33"/>
    </row>
    <row r="167" spans="1:11" ht="12.75" customHeight="1">
      <c r="A167" s="33"/>
    </row>
    <row r="168" spans="1:11" ht="12.75" customHeight="1">
      <c r="A168" s="53"/>
    </row>
    <row r="169" spans="1:11" ht="12.75" customHeight="1"/>
    <row r="170" spans="1:11" ht="12.75" customHeight="1">
      <c r="A170" s="33"/>
    </row>
    <row r="171" spans="1:11" ht="12.75" customHeight="1">
      <c r="A171" s="53"/>
    </row>
    <row r="172" spans="1:11" ht="12.75" customHeight="1">
      <c r="A172" s="56"/>
    </row>
    <row r="173" spans="1:11" ht="12.75" customHeight="1">
      <c r="A173" s="33"/>
    </row>
    <row r="174" spans="1:11" ht="12.75" customHeight="1">
      <c r="A174" s="53"/>
    </row>
    <row r="175" spans="1:11" ht="12.75" customHeight="1"/>
    <row r="176" spans="1: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sheetData>
  <mergeCells count="3">
    <mergeCell ref="K8:L8"/>
    <mergeCell ref="H6:I6"/>
    <mergeCell ref="H7:I7"/>
  </mergeCells>
  <hyperlinks>
    <hyperlink ref="A156" location="'2 Sadržaj'!A1" display="Sadržaj / Contents" xr:uid="{00000000-0004-0000-1700-000000000000}"/>
  </hyperlinks>
  <pageMargins left="0.7" right="0.7" top="0.75" bottom="0.75" header="0.3" footer="0.3"/>
  <pageSetup paperSize="9" scale="38" orientation="portrait" r:id="rId1"/>
  <ignoredErrors>
    <ignoredError sqref="B133:B139 B115:B123 B100:B113 B74:B95 B50:B71 B34:B39 B17:B31 B40:B48 B124:B131"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1" t="s">
        <v>679</v>
      </c>
      <c r="M1" s="137" t="str">
        <f>Naslovnica!A20</f>
        <v>Kolovoz 2023.</v>
      </c>
    </row>
    <row r="2" spans="1:13" ht="12.75" customHeight="1">
      <c r="A2" s="535" t="s">
        <v>680</v>
      </c>
      <c r="M2" s="529" t="str">
        <f>Naslovnica!A24</f>
        <v>August 2023</v>
      </c>
    </row>
    <row r="3" spans="1:13" ht="12.75" customHeight="1">
      <c r="A3" s="10"/>
      <c r="M3" s="11"/>
    </row>
    <row r="4" spans="1:13" ht="12.75" customHeight="1">
      <c r="A4" s="63"/>
      <c r="B4" s="63"/>
      <c r="C4" s="63"/>
      <c r="D4" s="63"/>
      <c r="E4" s="63"/>
      <c r="F4" s="63"/>
      <c r="G4" s="63"/>
      <c r="H4" s="63"/>
      <c r="I4" s="63"/>
      <c r="J4" s="63"/>
      <c r="K4" s="63"/>
      <c r="L4" s="63"/>
      <c r="M4" s="13" t="s">
        <v>1495</v>
      </c>
    </row>
    <row r="5" spans="1:13" ht="25.5" customHeight="1">
      <c r="A5" s="1220" t="s">
        <v>415</v>
      </c>
      <c r="B5" s="1221" t="s">
        <v>416</v>
      </c>
      <c r="C5" s="1222"/>
      <c r="D5" s="1217" t="s">
        <v>417</v>
      </c>
      <c r="E5" s="1218"/>
      <c r="F5" s="1217" t="s">
        <v>418</v>
      </c>
      <c r="G5" s="1218"/>
      <c r="H5" s="1217" t="s">
        <v>419</v>
      </c>
      <c r="I5" s="1218"/>
      <c r="J5" s="1217" t="s">
        <v>420</v>
      </c>
      <c r="K5" s="1218"/>
      <c r="L5" s="1217" t="s">
        <v>421</v>
      </c>
      <c r="M5" s="1218"/>
    </row>
    <row r="6" spans="1:13" ht="12.75" customHeight="1">
      <c r="A6" s="1220"/>
      <c r="B6" s="574" t="s">
        <v>31</v>
      </c>
      <c r="C6" s="574" t="s">
        <v>32</v>
      </c>
      <c r="D6" s="574" t="s">
        <v>31</v>
      </c>
      <c r="E6" s="574" t="s">
        <v>32</v>
      </c>
      <c r="F6" s="574" t="s">
        <v>31</v>
      </c>
      <c r="G6" s="574" t="s">
        <v>32</v>
      </c>
      <c r="H6" s="574" t="s">
        <v>31</v>
      </c>
      <c r="I6" s="574" t="s">
        <v>32</v>
      </c>
      <c r="J6" s="574" t="s">
        <v>31</v>
      </c>
      <c r="K6" s="574" t="s">
        <v>32</v>
      </c>
      <c r="L6" s="574" t="s">
        <v>31</v>
      </c>
      <c r="M6" s="574" t="s">
        <v>32</v>
      </c>
    </row>
    <row r="7" spans="1:13" ht="12.75" customHeight="1">
      <c r="A7" s="1220"/>
      <c r="B7" s="575" t="s">
        <v>29</v>
      </c>
      <c r="C7" s="575" t="s">
        <v>30</v>
      </c>
      <c r="D7" s="575" t="s">
        <v>29</v>
      </c>
      <c r="E7" s="575" t="s">
        <v>30</v>
      </c>
      <c r="F7" s="575" t="s">
        <v>29</v>
      </c>
      <c r="G7" s="575" t="s">
        <v>30</v>
      </c>
      <c r="H7" s="575" t="s">
        <v>29</v>
      </c>
      <c r="I7" s="575" t="s">
        <v>30</v>
      </c>
      <c r="J7" s="575" t="s">
        <v>29</v>
      </c>
      <c r="K7" s="575" t="s">
        <v>30</v>
      </c>
      <c r="L7" s="575" t="s">
        <v>29</v>
      </c>
      <c r="M7" s="575" t="s">
        <v>30</v>
      </c>
    </row>
    <row r="8" spans="1:13" ht="21.75">
      <c r="A8" s="128" t="s">
        <v>1108</v>
      </c>
      <c r="B8" s="933">
        <v>25256.071520000001</v>
      </c>
      <c r="C8" s="934">
        <v>7.4991439637535809E-2</v>
      </c>
      <c r="D8" s="933">
        <v>7789.1606900000006</v>
      </c>
      <c r="E8" s="934">
        <v>2.8114420730533767E-2</v>
      </c>
      <c r="F8" s="933">
        <v>507.37450999999999</v>
      </c>
      <c r="G8" s="934">
        <v>6.0710792931581723E-3</v>
      </c>
      <c r="H8" s="933">
        <v>10034.64176</v>
      </c>
      <c r="I8" s="934">
        <v>1.2032205026903605E-2</v>
      </c>
      <c r="J8" s="933">
        <v>7304.2560800000001</v>
      </c>
      <c r="K8" s="934">
        <v>1.3795268701224878E-2</v>
      </c>
      <c r="L8" s="933">
        <v>50891.504560000001</v>
      </c>
      <c r="M8" s="934">
        <v>2.4694208996398105E-2</v>
      </c>
    </row>
    <row r="9" spans="1:13" ht="21.75">
      <c r="A9" s="128" t="s">
        <v>1109</v>
      </c>
      <c r="B9" s="933">
        <v>965.48911999999996</v>
      </c>
      <c r="C9" s="934">
        <v>2.8667728077124781E-3</v>
      </c>
      <c r="D9" s="933">
        <v>98.819929999999999</v>
      </c>
      <c r="E9" s="934">
        <v>3.5668349892289811E-4</v>
      </c>
      <c r="F9" s="933">
        <v>21.646979999999999</v>
      </c>
      <c r="G9" s="934">
        <v>2.5902076168037903E-4</v>
      </c>
      <c r="H9" s="933">
        <v>11394.88365</v>
      </c>
      <c r="I9" s="934">
        <v>1.3663225814501991E-2</v>
      </c>
      <c r="J9" s="933">
        <v>1299.0647200000001</v>
      </c>
      <c r="K9" s="934">
        <v>2.4534937817625719E-3</v>
      </c>
      <c r="L9" s="933">
        <v>13779.904399999999</v>
      </c>
      <c r="M9" s="934">
        <v>6.6864566521667368E-3</v>
      </c>
    </row>
    <row r="10" spans="1:13" ht="21.75">
      <c r="A10" s="128" t="s">
        <v>1110</v>
      </c>
      <c r="B10" s="933">
        <v>313979.99680999998</v>
      </c>
      <c r="C10" s="934">
        <v>0.93228323175776306</v>
      </c>
      <c r="D10" s="933">
        <v>271802.74116999999</v>
      </c>
      <c r="E10" s="934">
        <v>0.98105263520577735</v>
      </c>
      <c r="F10" s="933">
        <v>83239.299400000004</v>
      </c>
      <c r="G10" s="934">
        <v>0.99601453562248032</v>
      </c>
      <c r="H10" s="933">
        <v>822714.82382000005</v>
      </c>
      <c r="I10" s="934">
        <v>0.98648996901261754</v>
      </c>
      <c r="J10" s="933">
        <v>521053.60349000001</v>
      </c>
      <c r="K10" s="934">
        <v>0.98409398426869432</v>
      </c>
      <c r="L10" s="933">
        <v>2012790.4646900003</v>
      </c>
      <c r="M10" s="934">
        <v>0.97667123090086383</v>
      </c>
    </row>
    <row r="11" spans="1:13" ht="22.5">
      <c r="A11" s="128" t="s">
        <v>1111</v>
      </c>
      <c r="B11" s="850">
        <v>127760.19376999998</v>
      </c>
      <c r="C11" s="851">
        <v>0.37935119290408281</v>
      </c>
      <c r="D11" s="850">
        <v>69289.967909999992</v>
      </c>
      <c r="E11" s="851">
        <v>0.25009720401941316</v>
      </c>
      <c r="F11" s="850">
        <v>1200.1052099999999</v>
      </c>
      <c r="G11" s="851">
        <v>1.4360070808528082E-2</v>
      </c>
      <c r="H11" s="850">
        <v>522065.8246600001</v>
      </c>
      <c r="I11" s="851">
        <v>0.62599175835935661</v>
      </c>
      <c r="J11" s="850">
        <v>111085.56334999998</v>
      </c>
      <c r="K11" s="851">
        <v>0.20980304886027329</v>
      </c>
      <c r="L11" s="850">
        <v>831401.65489999996</v>
      </c>
      <c r="M11" s="851">
        <v>0.40342305466419187</v>
      </c>
    </row>
    <row r="12" spans="1:13" ht="22.5">
      <c r="A12" s="79" t="s">
        <v>1112</v>
      </c>
      <c r="B12" s="850">
        <v>92416.944409999996</v>
      </c>
      <c r="C12" s="851">
        <v>0.27440846066340313</v>
      </c>
      <c r="D12" s="850">
        <v>7831.3744800000004</v>
      </c>
      <c r="E12" s="851">
        <v>2.8266788398877554E-2</v>
      </c>
      <c r="F12" s="850">
        <v>0</v>
      </c>
      <c r="G12" s="851">
        <v>0</v>
      </c>
      <c r="H12" s="850">
        <v>0</v>
      </c>
      <c r="I12" s="851">
        <v>0</v>
      </c>
      <c r="J12" s="850">
        <v>27.00834</v>
      </c>
      <c r="K12" s="851">
        <v>5.100961732355363E-5</v>
      </c>
      <c r="L12" s="850">
        <v>100275.32723</v>
      </c>
      <c r="M12" s="851">
        <v>4.8656841828687125E-2</v>
      </c>
    </row>
    <row r="13" spans="1:13" ht="22.5">
      <c r="A13" s="79" t="s">
        <v>1113</v>
      </c>
      <c r="B13" s="850">
        <v>715.05528000000004</v>
      </c>
      <c r="C13" s="851">
        <v>2.1231736228319513E-3</v>
      </c>
      <c r="D13" s="850">
        <v>47294.703259999995</v>
      </c>
      <c r="E13" s="851">
        <v>0.17070686286963566</v>
      </c>
      <c r="F13" s="850">
        <v>0</v>
      </c>
      <c r="G13" s="851">
        <v>0</v>
      </c>
      <c r="H13" s="850">
        <v>396692.53816000005</v>
      </c>
      <c r="I13" s="851">
        <v>0.47566082237338414</v>
      </c>
      <c r="J13" s="850">
        <v>81456.599419999999</v>
      </c>
      <c r="K13" s="851">
        <v>0.15384395949148302</v>
      </c>
      <c r="L13" s="850">
        <v>526158.89612000005</v>
      </c>
      <c r="M13" s="851">
        <v>0.25530936564830459</v>
      </c>
    </row>
    <row r="14" spans="1:13" ht="22.5">
      <c r="A14" s="79" t="s">
        <v>1114</v>
      </c>
      <c r="B14" s="850">
        <v>70.239840000000001</v>
      </c>
      <c r="C14" s="851">
        <v>2.0855922574256999E-4</v>
      </c>
      <c r="D14" s="850">
        <v>14.047969999999999</v>
      </c>
      <c r="E14" s="851">
        <v>5.0705147153655191E-5</v>
      </c>
      <c r="F14" s="850">
        <v>0</v>
      </c>
      <c r="G14" s="851">
        <v>0</v>
      </c>
      <c r="H14" s="850">
        <v>148.11199999999999</v>
      </c>
      <c r="I14" s="851">
        <v>1.7759617070223606E-4</v>
      </c>
      <c r="J14" s="850">
        <v>0</v>
      </c>
      <c r="K14" s="851">
        <v>0</v>
      </c>
      <c r="L14" s="850">
        <v>232.39981</v>
      </c>
      <c r="M14" s="851">
        <v>1.1276792715171418E-4</v>
      </c>
    </row>
    <row r="15" spans="1:13" ht="22.5">
      <c r="A15" s="79" t="s">
        <v>1115</v>
      </c>
      <c r="B15" s="850">
        <v>257.77728000000002</v>
      </c>
      <c r="C15" s="851">
        <v>7.654036502763343E-4</v>
      </c>
      <c r="D15" s="850">
        <v>2079.2180400000002</v>
      </c>
      <c r="E15" s="851">
        <v>7.5047894238622756E-3</v>
      </c>
      <c r="F15" s="850">
        <v>0</v>
      </c>
      <c r="G15" s="851">
        <v>0</v>
      </c>
      <c r="H15" s="850">
        <v>25236.280999999999</v>
      </c>
      <c r="I15" s="851">
        <v>3.0259984797758432E-2</v>
      </c>
      <c r="J15" s="850">
        <v>232.11192000000003</v>
      </c>
      <c r="K15" s="851">
        <v>4.3838089328834335E-4</v>
      </c>
      <c r="L15" s="850">
        <v>27805.388239999997</v>
      </c>
      <c r="M15" s="851">
        <v>1.3492076415524822E-2</v>
      </c>
    </row>
    <row r="16" spans="1:13" ht="22.5">
      <c r="A16" s="849" t="s">
        <v>1116</v>
      </c>
      <c r="B16" s="850">
        <v>0</v>
      </c>
      <c r="C16" s="851">
        <v>0</v>
      </c>
      <c r="D16" s="850">
        <v>0</v>
      </c>
      <c r="E16" s="851">
        <v>0</v>
      </c>
      <c r="F16" s="850">
        <v>0</v>
      </c>
      <c r="G16" s="851">
        <v>0</v>
      </c>
      <c r="H16" s="850">
        <v>0</v>
      </c>
      <c r="I16" s="851">
        <v>0</v>
      </c>
      <c r="J16" s="850">
        <v>0</v>
      </c>
      <c r="K16" s="851">
        <v>0</v>
      </c>
      <c r="L16" s="850">
        <v>0</v>
      </c>
      <c r="M16" s="851">
        <v>0</v>
      </c>
    </row>
    <row r="17" spans="1:13" ht="22.5">
      <c r="A17" s="849" t="s">
        <v>1117</v>
      </c>
      <c r="B17" s="850">
        <v>4594.4281100000007</v>
      </c>
      <c r="C17" s="851">
        <v>1.3641978246982045E-2</v>
      </c>
      <c r="D17" s="850">
        <v>936.41796999999997</v>
      </c>
      <c r="E17" s="851">
        <v>3.3799339666996065E-3</v>
      </c>
      <c r="F17" s="850">
        <v>0</v>
      </c>
      <c r="G17" s="851">
        <v>0</v>
      </c>
      <c r="H17" s="850">
        <v>3360.3995299999997</v>
      </c>
      <c r="I17" s="851">
        <v>4.0293432575185927E-3</v>
      </c>
      <c r="J17" s="850">
        <v>9073.2663599999996</v>
      </c>
      <c r="K17" s="851">
        <v>1.7136330662983076E-2</v>
      </c>
      <c r="L17" s="850">
        <v>17964.51197</v>
      </c>
      <c r="M17" s="851">
        <v>8.716963999019868E-3</v>
      </c>
    </row>
    <row r="18" spans="1:13" ht="22.5">
      <c r="A18" s="79" t="s">
        <v>1118</v>
      </c>
      <c r="B18" s="850">
        <v>0</v>
      </c>
      <c r="C18" s="851">
        <v>0</v>
      </c>
      <c r="D18" s="850">
        <v>0</v>
      </c>
      <c r="E18" s="851">
        <v>0</v>
      </c>
      <c r="F18" s="850">
        <v>0</v>
      </c>
      <c r="G18" s="851">
        <v>0</v>
      </c>
      <c r="H18" s="850">
        <v>0</v>
      </c>
      <c r="I18" s="851">
        <v>0</v>
      </c>
      <c r="J18" s="850">
        <v>0</v>
      </c>
      <c r="K18" s="851">
        <v>0</v>
      </c>
      <c r="L18" s="850">
        <v>0</v>
      </c>
      <c r="M18" s="851">
        <v>0</v>
      </c>
    </row>
    <row r="19" spans="1:13" ht="22.5">
      <c r="A19" s="128" t="s">
        <v>1119</v>
      </c>
      <c r="B19" s="850">
        <v>29705.74885</v>
      </c>
      <c r="C19" s="851">
        <v>8.8203617494846787E-2</v>
      </c>
      <c r="D19" s="850">
        <v>11134.206189999999</v>
      </c>
      <c r="E19" s="851">
        <v>4.0188124213184427E-2</v>
      </c>
      <c r="F19" s="850">
        <v>1200.1052099999999</v>
      </c>
      <c r="G19" s="851">
        <v>1.4360070808528082E-2</v>
      </c>
      <c r="H19" s="850">
        <v>96628.493969999996</v>
      </c>
      <c r="I19" s="851">
        <v>0.11586401175999317</v>
      </c>
      <c r="J19" s="850">
        <v>20296.577309999997</v>
      </c>
      <c r="K19" s="851">
        <v>3.8333368195195311E-2</v>
      </c>
      <c r="L19" s="850">
        <v>158965.13152999998</v>
      </c>
      <c r="M19" s="851">
        <v>7.7135038845503795E-2</v>
      </c>
    </row>
    <row r="20" spans="1:13" ht="22.5">
      <c r="A20" s="79" t="s">
        <v>1120</v>
      </c>
      <c r="B20" s="850">
        <v>186219.80304</v>
      </c>
      <c r="C20" s="851">
        <v>0.55293203885368025</v>
      </c>
      <c r="D20" s="850">
        <v>202512.77325999999</v>
      </c>
      <c r="E20" s="851">
        <v>0.73095543118636408</v>
      </c>
      <c r="F20" s="850">
        <v>82039.194189999995</v>
      </c>
      <c r="G20" s="851">
        <v>0.98165446481395213</v>
      </c>
      <c r="H20" s="850">
        <v>300648.99915999995</v>
      </c>
      <c r="I20" s="851">
        <v>0.36049821065326093</v>
      </c>
      <c r="J20" s="850">
        <v>409968.04014</v>
      </c>
      <c r="K20" s="851">
        <v>0.77429093540842098</v>
      </c>
      <c r="L20" s="850">
        <v>1181388.8097899999</v>
      </c>
      <c r="M20" s="851">
        <v>0.57324817623667168</v>
      </c>
    </row>
    <row r="21" spans="1:13" ht="18" customHeight="1">
      <c r="A21" s="79" t="s">
        <v>1121</v>
      </c>
      <c r="B21" s="850">
        <v>178669.91422999999</v>
      </c>
      <c r="C21" s="851">
        <v>0.53051457656082623</v>
      </c>
      <c r="D21" s="850">
        <v>41255.971570000002</v>
      </c>
      <c r="E21" s="851">
        <v>0.14891049094095909</v>
      </c>
      <c r="F21" s="850">
        <v>0</v>
      </c>
      <c r="G21" s="851">
        <v>0</v>
      </c>
      <c r="H21" s="850">
        <v>0</v>
      </c>
      <c r="I21" s="851">
        <v>0</v>
      </c>
      <c r="J21" s="850">
        <v>19688.285030000003</v>
      </c>
      <c r="K21" s="851">
        <v>3.7184509863892032E-2</v>
      </c>
      <c r="L21" s="850">
        <v>239614.17082999999</v>
      </c>
      <c r="M21" s="851">
        <v>0.11626856906929414</v>
      </c>
    </row>
    <row r="22" spans="1:13" ht="22.5">
      <c r="A22" s="79" t="s">
        <v>1122</v>
      </c>
      <c r="B22" s="850">
        <v>622.66624999999999</v>
      </c>
      <c r="C22" s="851">
        <v>1.8488480468638528E-3</v>
      </c>
      <c r="D22" s="850">
        <v>114190.10948999999</v>
      </c>
      <c r="E22" s="851">
        <v>0.41216106705683792</v>
      </c>
      <c r="F22" s="850">
        <v>0</v>
      </c>
      <c r="G22" s="851">
        <v>0</v>
      </c>
      <c r="H22" s="850">
        <v>276332.37994999997</v>
      </c>
      <c r="I22" s="851">
        <v>0.33134096170570482</v>
      </c>
      <c r="J22" s="850">
        <v>324541.19656999997</v>
      </c>
      <c r="K22" s="851">
        <v>0.61294852785339249</v>
      </c>
      <c r="L22" s="850">
        <v>715686.35225999984</v>
      </c>
      <c r="M22" s="851">
        <v>0.34727423587451173</v>
      </c>
    </row>
    <row r="23" spans="1:13" ht="18" customHeight="1">
      <c r="A23" s="79" t="s">
        <v>1114</v>
      </c>
      <c r="B23" s="850">
        <v>0</v>
      </c>
      <c r="C23" s="851">
        <v>0</v>
      </c>
      <c r="D23" s="850">
        <v>0</v>
      </c>
      <c r="E23" s="851">
        <v>0</v>
      </c>
      <c r="F23" s="850">
        <v>0</v>
      </c>
      <c r="G23" s="851">
        <v>0</v>
      </c>
      <c r="H23" s="850">
        <v>0</v>
      </c>
      <c r="I23" s="851">
        <v>0</v>
      </c>
      <c r="J23" s="850">
        <v>0</v>
      </c>
      <c r="K23" s="851">
        <v>0</v>
      </c>
      <c r="L23" s="850">
        <v>0</v>
      </c>
      <c r="M23" s="851">
        <v>0</v>
      </c>
    </row>
    <row r="24" spans="1:13" ht="22.5">
      <c r="A24" s="79" t="s">
        <v>1123</v>
      </c>
      <c r="B24" s="850">
        <v>0</v>
      </c>
      <c r="C24" s="851">
        <v>0</v>
      </c>
      <c r="D24" s="850">
        <v>1974.9014399999999</v>
      </c>
      <c r="E24" s="851">
        <v>7.1282660860726163E-3</v>
      </c>
      <c r="F24" s="850">
        <v>0</v>
      </c>
      <c r="G24" s="851">
        <v>0</v>
      </c>
      <c r="H24" s="850">
        <v>1674.3188799999998</v>
      </c>
      <c r="I24" s="851">
        <v>2.0076200552450623E-3</v>
      </c>
      <c r="J24" s="850">
        <v>120.53702</v>
      </c>
      <c r="K24" s="851">
        <v>2.276536530390809E-4</v>
      </c>
      <c r="L24" s="850">
        <v>3769.7573399999997</v>
      </c>
      <c r="M24" s="851">
        <v>1.829208556998217E-3</v>
      </c>
    </row>
    <row r="25" spans="1:13" ht="22.5">
      <c r="A25" s="849" t="s">
        <v>1116</v>
      </c>
      <c r="B25" s="850">
        <v>0</v>
      </c>
      <c r="C25" s="851">
        <v>0</v>
      </c>
      <c r="D25" s="850">
        <v>35.480429999999998</v>
      </c>
      <c r="E25" s="851">
        <v>1.2806408500480582E-4</v>
      </c>
      <c r="F25" s="850">
        <v>0</v>
      </c>
      <c r="G25" s="851">
        <v>0</v>
      </c>
      <c r="H25" s="850">
        <v>0</v>
      </c>
      <c r="I25" s="851">
        <v>0</v>
      </c>
      <c r="J25" s="850">
        <v>204.74187000000001</v>
      </c>
      <c r="K25" s="851">
        <v>3.8668812814148391E-4</v>
      </c>
      <c r="L25" s="850">
        <v>240.22230000000002</v>
      </c>
      <c r="M25" s="851">
        <v>1.1656365307104696E-4</v>
      </c>
    </row>
    <row r="26" spans="1:13" ht="22.5">
      <c r="A26" s="849" t="s">
        <v>1124</v>
      </c>
      <c r="B26" s="850">
        <v>6927.2225599999992</v>
      </c>
      <c r="C26" s="851">
        <v>2.0568614245990074E-2</v>
      </c>
      <c r="D26" s="850">
        <v>40961.382030000001</v>
      </c>
      <c r="E26" s="851">
        <v>0.14784719097835755</v>
      </c>
      <c r="F26" s="850">
        <v>82039.194189999995</v>
      </c>
      <c r="G26" s="851">
        <v>0.98165446481395213</v>
      </c>
      <c r="H26" s="850">
        <v>4653.3419999999996</v>
      </c>
      <c r="I26" s="851">
        <v>5.5796675500154247E-3</v>
      </c>
      <c r="J26" s="850">
        <v>55107.825109999998</v>
      </c>
      <c r="K26" s="851">
        <v>0.10408003862489955</v>
      </c>
      <c r="L26" s="850">
        <v>189688.96588999999</v>
      </c>
      <c r="M26" s="851">
        <v>9.2043239996485005E-2</v>
      </c>
    </row>
    <row r="27" spans="1:13" ht="22.5">
      <c r="A27" s="79" t="s">
        <v>1118</v>
      </c>
      <c r="B27" s="850">
        <v>0</v>
      </c>
      <c r="C27" s="851">
        <v>0</v>
      </c>
      <c r="D27" s="850">
        <v>4094.9283</v>
      </c>
      <c r="E27" s="851">
        <v>1.4780352039132137E-2</v>
      </c>
      <c r="F27" s="850">
        <v>0</v>
      </c>
      <c r="G27" s="851">
        <v>0</v>
      </c>
      <c r="H27" s="850">
        <v>17988.958329999998</v>
      </c>
      <c r="I27" s="851">
        <v>2.1569961342295635E-2</v>
      </c>
      <c r="J27" s="850">
        <v>10305.454539999999</v>
      </c>
      <c r="K27" s="851">
        <v>1.9463517285056332E-2</v>
      </c>
      <c r="L27" s="850">
        <v>32389.341169999996</v>
      </c>
      <c r="M27" s="851">
        <v>1.5716359086311544E-2</v>
      </c>
    </row>
    <row r="28" spans="1:13" ht="22.5">
      <c r="A28" s="79" t="s">
        <v>1119</v>
      </c>
      <c r="B28" s="850">
        <v>0</v>
      </c>
      <c r="C28" s="851">
        <v>0</v>
      </c>
      <c r="D28" s="850">
        <v>0</v>
      </c>
      <c r="E28" s="851">
        <v>0</v>
      </c>
      <c r="F28" s="850">
        <v>0</v>
      </c>
      <c r="G28" s="851">
        <v>0</v>
      </c>
      <c r="H28" s="850">
        <v>0</v>
      </c>
      <c r="I28" s="851">
        <v>0</v>
      </c>
      <c r="J28" s="850">
        <v>0</v>
      </c>
      <c r="K28" s="851">
        <v>0</v>
      </c>
      <c r="L28" s="850">
        <v>0</v>
      </c>
      <c r="M28" s="851">
        <v>0</v>
      </c>
    </row>
    <row r="29" spans="1:13" ht="22.5">
      <c r="A29" s="79" t="s">
        <v>1125</v>
      </c>
      <c r="B29" s="850">
        <v>2.13551</v>
      </c>
      <c r="C29" s="851">
        <v>6.3408503231999913E-6</v>
      </c>
      <c r="D29" s="850">
        <v>0</v>
      </c>
      <c r="E29" s="851">
        <v>0</v>
      </c>
      <c r="F29" s="850">
        <v>0</v>
      </c>
      <c r="G29" s="851">
        <v>0</v>
      </c>
      <c r="H29" s="850">
        <v>42.8</v>
      </c>
      <c r="I29" s="851">
        <v>5.1320055809493518E-5</v>
      </c>
      <c r="J29" s="850">
        <v>494.18518999999998</v>
      </c>
      <c r="K29" s="851">
        <v>9.3334864078531443E-4</v>
      </c>
      <c r="L29" s="850">
        <v>539.12069999999994</v>
      </c>
      <c r="M29" s="851">
        <v>2.6159885338796596E-4</v>
      </c>
    </row>
    <row r="30" spans="1:13" ht="21.75">
      <c r="A30" s="128" t="s">
        <v>1126</v>
      </c>
      <c r="B30" s="933">
        <v>340203.69295999996</v>
      </c>
      <c r="C30" s="934">
        <v>1.0101477850533345</v>
      </c>
      <c r="D30" s="933">
        <v>279690.72178999998</v>
      </c>
      <c r="E30" s="934">
        <v>1.0095237394352339</v>
      </c>
      <c r="F30" s="933">
        <v>83768.320890000003</v>
      </c>
      <c r="G30" s="934">
        <v>1.0023446356773189</v>
      </c>
      <c r="H30" s="933">
        <v>844187.1492300001</v>
      </c>
      <c r="I30" s="934">
        <v>1.0122367199098328</v>
      </c>
      <c r="J30" s="933">
        <v>530151.10947999998</v>
      </c>
      <c r="K30" s="934">
        <v>1.0012760953924671</v>
      </c>
      <c r="L30" s="933">
        <v>2078000.9943500003</v>
      </c>
      <c r="M30" s="934">
        <v>1.0083134954028166</v>
      </c>
    </row>
    <row r="31" spans="1:13" ht="22.5">
      <c r="A31" s="79" t="s">
        <v>1127</v>
      </c>
      <c r="B31" s="850">
        <v>3417.6325499999998</v>
      </c>
      <c r="C31" s="851">
        <v>1.0147785053334477E-2</v>
      </c>
      <c r="D31" s="850">
        <v>2638.5724799999998</v>
      </c>
      <c r="E31" s="851">
        <v>9.5237394352340517E-3</v>
      </c>
      <c r="F31" s="850">
        <v>195.94676999999999</v>
      </c>
      <c r="G31" s="851">
        <v>2.3446356773189629E-3</v>
      </c>
      <c r="H31" s="850">
        <v>10205.20348</v>
      </c>
      <c r="I31" s="851">
        <v>1.2236719909832652E-2</v>
      </c>
      <c r="J31" s="850">
        <v>675.66118000000006</v>
      </c>
      <c r="K31" s="851">
        <v>1.2760953924669451E-3</v>
      </c>
      <c r="L31" s="850">
        <v>17133.016459999999</v>
      </c>
      <c r="M31" s="851">
        <v>8.3134954028163781E-3</v>
      </c>
    </row>
    <row r="32" spans="1:13" ht="26.25" customHeight="1">
      <c r="A32" s="576" t="s">
        <v>1128</v>
      </c>
      <c r="B32" s="577">
        <v>336786.06040999998</v>
      </c>
      <c r="C32" s="578">
        <v>1</v>
      </c>
      <c r="D32" s="577">
        <v>277052.14931000001</v>
      </c>
      <c r="E32" s="578">
        <v>1</v>
      </c>
      <c r="F32" s="577">
        <v>83572.374120000008</v>
      </c>
      <c r="G32" s="578">
        <v>1</v>
      </c>
      <c r="H32" s="577">
        <v>833981.94575000007</v>
      </c>
      <c r="I32" s="578">
        <v>1</v>
      </c>
      <c r="J32" s="577">
        <v>529475.44829999993</v>
      </c>
      <c r="K32" s="578">
        <v>1</v>
      </c>
      <c r="L32" s="577">
        <v>2060867.9778899997</v>
      </c>
      <c r="M32" s="578">
        <v>1</v>
      </c>
    </row>
    <row r="33" spans="1:13" ht="22.5">
      <c r="A33" s="79" t="s">
        <v>1129</v>
      </c>
      <c r="B33" s="850">
        <v>15.09356</v>
      </c>
      <c r="C33" s="851">
        <v>4.4816462954628381E-5</v>
      </c>
      <c r="D33" s="850">
        <v>14.53279</v>
      </c>
      <c r="E33" s="851">
        <v>5.2455070412534241E-5</v>
      </c>
      <c r="F33" s="850">
        <v>0</v>
      </c>
      <c r="G33" s="851">
        <v>0</v>
      </c>
      <c r="H33" s="850">
        <v>16.407540000000001</v>
      </c>
      <c r="I33" s="851">
        <v>1.9673735245245264E-5</v>
      </c>
      <c r="J33" s="850">
        <v>1177.5163500000001</v>
      </c>
      <c r="K33" s="851">
        <v>2.2239300307137591E-3</v>
      </c>
      <c r="L33" s="850">
        <v>1223.55024</v>
      </c>
      <c r="M33" s="851">
        <v>5.9370626994394876E-4</v>
      </c>
    </row>
    <row r="34" spans="1:13" ht="33">
      <c r="A34" s="79" t="s">
        <v>1130</v>
      </c>
      <c r="B34" s="850">
        <v>0</v>
      </c>
      <c r="C34" s="851">
        <v>0</v>
      </c>
      <c r="D34" s="850">
        <v>0</v>
      </c>
      <c r="E34" s="851">
        <v>0</v>
      </c>
      <c r="F34" s="850">
        <v>0</v>
      </c>
      <c r="G34" s="851">
        <v>0</v>
      </c>
      <c r="H34" s="850">
        <v>8593.3759000000009</v>
      </c>
      <c r="I34" s="851">
        <v>1.0304031092989642E-2</v>
      </c>
      <c r="J34" s="850">
        <v>0</v>
      </c>
      <c r="K34" s="851">
        <v>0</v>
      </c>
      <c r="L34" s="850">
        <v>8593.3759000000009</v>
      </c>
      <c r="M34" s="851">
        <v>4.1697847665129175E-3</v>
      </c>
    </row>
    <row r="35" spans="1:13" ht="12.75" customHeight="1">
      <c r="A35" s="21" t="s">
        <v>394</v>
      </c>
      <c r="B35" s="76"/>
      <c r="D35" s="76"/>
      <c r="H35" s="76"/>
    </row>
    <row r="36" spans="1:13" ht="12.75" customHeight="1">
      <c r="A36" s="39" t="s">
        <v>445</v>
      </c>
    </row>
    <row r="37" spans="1:13" ht="12.75" customHeight="1">
      <c r="A37" s="271"/>
    </row>
    <row r="38" spans="1:13" ht="12.75" customHeight="1">
      <c r="A38" s="935"/>
    </row>
    <row r="39" spans="1:13" ht="12.75" customHeight="1"/>
    <row r="40" spans="1:13" ht="12.75" customHeight="1"/>
    <row r="41" spans="1:13" ht="12.75" customHeight="1">
      <c r="A41" s="141" t="s">
        <v>708</v>
      </c>
      <c r="G41" s="137" t="str">
        <f>Naslovnica!A20</f>
        <v>Kolovoz 2023.</v>
      </c>
    </row>
    <row r="42" spans="1:13">
      <c r="A42" s="535" t="s">
        <v>709</v>
      </c>
      <c r="G42" s="529" t="str">
        <f>Naslovnica!A24</f>
        <v>August 2023</v>
      </c>
    </row>
    <row r="43" spans="1:13" ht="12.75" customHeight="1"/>
    <row r="44" spans="1:13">
      <c r="G44" s="13" t="s">
        <v>1495</v>
      </c>
    </row>
    <row r="45" spans="1:13" ht="22.5">
      <c r="A45" s="1219" t="s">
        <v>446</v>
      </c>
      <c r="B45" s="579" t="s">
        <v>416</v>
      </c>
      <c r="C45" s="579" t="s">
        <v>417</v>
      </c>
      <c r="D45" s="579" t="s">
        <v>418</v>
      </c>
      <c r="E45" s="579" t="s">
        <v>419</v>
      </c>
      <c r="F45" s="579" t="s">
        <v>448</v>
      </c>
      <c r="G45" s="579" t="s">
        <v>421</v>
      </c>
    </row>
    <row r="46" spans="1:13" ht="22.5">
      <c r="A46" s="1219"/>
      <c r="B46" s="580" t="s">
        <v>447</v>
      </c>
      <c r="C46" s="580" t="s">
        <v>447</v>
      </c>
      <c r="D46" s="580" t="s">
        <v>447</v>
      </c>
      <c r="E46" s="580" t="s">
        <v>447</v>
      </c>
      <c r="F46" s="580" t="s">
        <v>447</v>
      </c>
      <c r="G46" s="580" t="s">
        <v>447</v>
      </c>
    </row>
    <row r="47" spans="1:13" ht="22.5">
      <c r="A47" s="79" t="s">
        <v>449</v>
      </c>
      <c r="B47" s="440">
        <v>6483.06412</v>
      </c>
      <c r="C47" s="440">
        <v>1624.4546000000007</v>
      </c>
      <c r="D47" s="440">
        <v>770.47500000000002</v>
      </c>
      <c r="E47" s="440">
        <v>43017.401509999989</v>
      </c>
      <c r="F47" s="440">
        <v>1083.7934000000014</v>
      </c>
      <c r="G47" s="440">
        <v>52979.18862999999</v>
      </c>
    </row>
    <row r="48" spans="1:13" ht="22.5">
      <c r="A48" s="441" t="s">
        <v>450</v>
      </c>
      <c r="B48" s="440">
        <v>5654.1912100000036</v>
      </c>
      <c r="C48" s="440">
        <v>4204.8377699999992</v>
      </c>
      <c r="D48" s="440">
        <v>610.6874200000002</v>
      </c>
      <c r="E48" s="440">
        <v>23846.47796</v>
      </c>
      <c r="F48" s="440">
        <v>2566.3626399999994</v>
      </c>
      <c r="G48" s="440">
        <v>36882.557000000001</v>
      </c>
    </row>
    <row r="49" spans="1:13" ht="21.75">
      <c r="A49" s="576" t="s">
        <v>451</v>
      </c>
      <c r="B49" s="581">
        <f>B47-B48</f>
        <v>828.87290999999641</v>
      </c>
      <c r="C49" s="581">
        <f t="shared" ref="C49:D49" si="0">C47-C48</f>
        <v>-2580.3831699999982</v>
      </c>
      <c r="D49" s="581">
        <f t="shared" si="0"/>
        <v>159.78757999999982</v>
      </c>
      <c r="E49" s="581">
        <f>E47-E48</f>
        <v>19170.923549999989</v>
      </c>
      <c r="F49" s="581">
        <f>F47-F48</f>
        <v>-1482.569239999998</v>
      </c>
      <c r="G49" s="581">
        <f>G47-G48</f>
        <v>16096.631629999989</v>
      </c>
    </row>
    <row r="50" spans="1:13" ht="12.75" customHeight="1">
      <c r="A50" s="21" t="s">
        <v>394</v>
      </c>
    </row>
    <row r="51" spans="1:13" ht="12.75" customHeight="1">
      <c r="A51" s="39" t="s">
        <v>445</v>
      </c>
    </row>
    <row r="52" spans="1:13" ht="12.75" customHeight="1"/>
    <row r="53" spans="1:13" ht="12.75" customHeight="1">
      <c r="A53" s="613" t="s">
        <v>81</v>
      </c>
    </row>
    <row r="54" spans="1:13" ht="12.75" customHeight="1"/>
    <row r="55" spans="1:13" ht="12.75" customHeight="1"/>
    <row r="56" spans="1:13" ht="12.75" customHeight="1">
      <c r="M56" s="34" t="s">
        <v>1055</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xr:uid="{00000000-0004-0000-1800-000000000000}"/>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66"/>
  </sheetPr>
  <dimension ref="A1:M102"/>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 min="11" max="13" width="9.140625" style="1077"/>
  </cols>
  <sheetData>
    <row r="1" spans="1:13" ht="12.75" customHeight="1">
      <c r="A1" s="139" t="s">
        <v>710</v>
      </c>
      <c r="F1" s="270" t="s">
        <v>221</v>
      </c>
      <c r="G1" s="158" t="s">
        <v>1568</v>
      </c>
    </row>
    <row r="2" spans="1:13">
      <c r="A2" s="531" t="s">
        <v>711</v>
      </c>
      <c r="F2" s="532" t="s">
        <v>222</v>
      </c>
      <c r="G2" s="533" t="s">
        <v>1569</v>
      </c>
    </row>
    <row r="3" spans="1:13" ht="12.75" customHeight="1"/>
    <row r="4" spans="1:13" ht="12.75" customHeight="1">
      <c r="C4" s="186"/>
      <c r="G4" s="157" t="s">
        <v>1496</v>
      </c>
    </row>
    <row r="5" spans="1:13" ht="22.5" customHeight="1">
      <c r="A5" s="563" t="s">
        <v>399</v>
      </c>
      <c r="B5" s="563" t="s">
        <v>400</v>
      </c>
      <c r="C5" s="563" t="s">
        <v>390</v>
      </c>
      <c r="D5" s="563" t="s">
        <v>401</v>
      </c>
      <c r="E5" s="563"/>
      <c r="F5" s="563" t="s">
        <v>402</v>
      </c>
      <c r="G5" s="563" t="s">
        <v>403</v>
      </c>
    </row>
    <row r="6" spans="1:13" ht="12.75" customHeight="1">
      <c r="A6" s="112" t="s">
        <v>78</v>
      </c>
      <c r="B6" s="189">
        <v>47572962490</v>
      </c>
      <c r="C6" s="276" t="s">
        <v>148</v>
      </c>
      <c r="D6" s="112" t="s">
        <v>77</v>
      </c>
      <c r="E6" s="112"/>
      <c r="F6" s="114">
        <v>1582000.48</v>
      </c>
      <c r="G6" s="115">
        <v>21.484048992047494</v>
      </c>
      <c r="H6" s="285"/>
    </row>
    <row r="7" spans="1:13" ht="12.75" customHeight="1">
      <c r="A7" s="112" t="s">
        <v>1010</v>
      </c>
      <c r="B7" s="189">
        <v>97433886648</v>
      </c>
      <c r="C7" s="276" t="s">
        <v>150</v>
      </c>
      <c r="D7" s="112" t="s">
        <v>103</v>
      </c>
      <c r="E7" s="112"/>
      <c r="F7" s="114">
        <v>3769454.27</v>
      </c>
      <c r="G7" s="115">
        <v>90.923547960399191</v>
      </c>
      <c r="H7" s="285"/>
    </row>
    <row r="8" spans="1:13" ht="12.75" customHeight="1">
      <c r="A8" s="112" t="s">
        <v>819</v>
      </c>
      <c r="B8" s="189" t="s">
        <v>821</v>
      </c>
      <c r="C8" s="276" t="s">
        <v>822</v>
      </c>
      <c r="D8" s="133" t="s">
        <v>820</v>
      </c>
      <c r="E8" s="112"/>
      <c r="F8" s="114">
        <v>22425762.66</v>
      </c>
      <c r="G8" s="115">
        <v>20.377795224214001</v>
      </c>
      <c r="H8" s="285"/>
    </row>
    <row r="9" spans="1:13" ht="12.75" customHeight="1">
      <c r="A9" s="112" t="s">
        <v>1499</v>
      </c>
      <c r="B9" s="189" t="s">
        <v>1522</v>
      </c>
      <c r="C9" s="276" t="s">
        <v>1523</v>
      </c>
      <c r="D9" s="133" t="s">
        <v>173</v>
      </c>
      <c r="E9" s="133"/>
      <c r="F9" s="116">
        <v>3563219.15</v>
      </c>
      <c r="G9" s="115">
        <v>100.91384226250926</v>
      </c>
      <c r="H9" s="285"/>
    </row>
    <row r="10" spans="1:13" ht="12.75" customHeight="1">
      <c r="A10" s="112" t="s">
        <v>137</v>
      </c>
      <c r="B10" s="189">
        <v>57255663752</v>
      </c>
      <c r="C10" s="276" t="s">
        <v>149</v>
      </c>
      <c r="D10" s="133" t="s">
        <v>173</v>
      </c>
      <c r="E10" s="133"/>
      <c r="F10" s="116">
        <v>940161.35</v>
      </c>
      <c r="G10" s="115">
        <v>17.064061100663832</v>
      </c>
      <c r="H10" s="285"/>
    </row>
    <row r="11" spans="1:13" s="261" customFormat="1" ht="12.75" customHeight="1">
      <c r="A11" s="112" t="s">
        <v>1003</v>
      </c>
      <c r="B11" s="189">
        <v>48815690681</v>
      </c>
      <c r="C11" s="276" t="s">
        <v>152</v>
      </c>
      <c r="D11" s="112" t="s">
        <v>112</v>
      </c>
      <c r="E11" s="133"/>
      <c r="F11" s="116">
        <v>271322.81</v>
      </c>
      <c r="G11" s="115">
        <v>76.582911631144924</v>
      </c>
      <c r="H11" s="285"/>
      <c r="K11" s="1077"/>
      <c r="L11" s="1077"/>
      <c r="M11" s="1077"/>
    </row>
    <row r="12" spans="1:13" ht="12.75" customHeight="1">
      <c r="A12" s="112" t="s">
        <v>174</v>
      </c>
      <c r="B12" s="189">
        <v>13264226136</v>
      </c>
      <c r="C12" s="276" t="s">
        <v>151</v>
      </c>
      <c r="D12" s="133" t="s">
        <v>112</v>
      </c>
      <c r="E12" s="133"/>
      <c r="F12" s="116">
        <v>5028019.9000000004</v>
      </c>
      <c r="G12" s="115">
        <v>1.0056039800000001</v>
      </c>
    </row>
    <row r="13" spans="1:13" ht="12.75" customHeight="1">
      <c r="A13" s="112" t="s">
        <v>1317</v>
      </c>
      <c r="B13" s="189" t="s">
        <v>197</v>
      </c>
      <c r="C13" s="277" t="s">
        <v>198</v>
      </c>
      <c r="D13" s="112" t="s">
        <v>112</v>
      </c>
      <c r="E13" s="112"/>
      <c r="F13" s="114">
        <v>7901131.3700000001</v>
      </c>
      <c r="G13" s="115">
        <v>1.0242560331137638</v>
      </c>
      <c r="H13" s="285"/>
    </row>
    <row r="14" spans="1:13" ht="12.75" customHeight="1">
      <c r="A14" s="112" t="s">
        <v>837</v>
      </c>
      <c r="B14" s="189">
        <v>75398635234</v>
      </c>
      <c r="C14" s="276" t="s">
        <v>823</v>
      </c>
      <c r="D14" s="112" t="s">
        <v>871</v>
      </c>
      <c r="E14" s="112"/>
      <c r="F14" s="117">
        <v>6826246.1299999999</v>
      </c>
      <c r="G14" s="118">
        <v>791.73206020542182</v>
      </c>
      <c r="H14" s="285"/>
    </row>
    <row r="15" spans="1:13" ht="18.75" customHeight="1">
      <c r="A15" s="569" t="s">
        <v>404</v>
      </c>
      <c r="B15" s="583"/>
      <c r="C15" s="584"/>
      <c r="D15" s="570"/>
      <c r="E15" s="570"/>
      <c r="F15" s="572">
        <f>SUM(F6:F14)</f>
        <v>52307318.119999997</v>
      </c>
      <c r="G15" s="585"/>
    </row>
    <row r="16" spans="1:13" s="261" customFormat="1">
      <c r="A16" s="272" t="s">
        <v>1657</v>
      </c>
      <c r="K16" s="1077"/>
      <c r="L16" s="1077"/>
      <c r="M16" s="1077"/>
    </row>
    <row r="17" spans="1:13" ht="12.75" customHeight="1">
      <c r="A17" s="21" t="s">
        <v>386</v>
      </c>
    </row>
    <row r="18" spans="1:13" ht="12.75" customHeight="1">
      <c r="A18" s="45" t="s">
        <v>405</v>
      </c>
    </row>
    <row r="19" spans="1:13" ht="12.75" customHeight="1">
      <c r="A19" s="272"/>
    </row>
    <row r="20" spans="1:13" ht="12.75" customHeight="1">
      <c r="A20" s="139" t="s">
        <v>712</v>
      </c>
      <c r="G20" s="158" t="s">
        <v>1460</v>
      </c>
    </row>
    <row r="21" spans="1:13" ht="12.75" customHeight="1">
      <c r="A21" s="531" t="s">
        <v>713</v>
      </c>
      <c r="G21" s="533" t="s">
        <v>1461</v>
      </c>
    </row>
    <row r="22" spans="1:13" ht="12.75" customHeight="1">
      <c r="A22" s="53"/>
    </row>
    <row r="23" spans="1:13" ht="12.75" customHeight="1">
      <c r="A23" s="53"/>
      <c r="G23" s="983" t="s">
        <v>1496</v>
      </c>
    </row>
    <row r="24" spans="1:13" ht="21.75">
      <c r="A24" s="563" t="s">
        <v>406</v>
      </c>
      <c r="B24" s="563" t="s">
        <v>400</v>
      </c>
      <c r="C24" s="563" t="s">
        <v>390</v>
      </c>
      <c r="D24" s="563" t="s">
        <v>401</v>
      </c>
      <c r="E24" s="563" t="s">
        <v>407</v>
      </c>
      <c r="F24" s="563" t="s">
        <v>402</v>
      </c>
      <c r="G24" s="563" t="s">
        <v>403</v>
      </c>
    </row>
    <row r="25" spans="1:13">
      <c r="A25" s="112" t="s">
        <v>201</v>
      </c>
      <c r="B25" s="189" t="s">
        <v>207</v>
      </c>
      <c r="C25" s="276" t="s">
        <v>208</v>
      </c>
      <c r="D25" s="112" t="s">
        <v>77</v>
      </c>
      <c r="E25" s="113"/>
      <c r="F25" s="116">
        <v>632904.92799787631</v>
      </c>
      <c r="G25" s="115">
        <v>10.374049514378711</v>
      </c>
    </row>
    <row r="26" spans="1:13">
      <c r="A26" s="112" t="s">
        <v>202</v>
      </c>
      <c r="B26" s="189" t="s">
        <v>209</v>
      </c>
      <c r="C26" s="276" t="s">
        <v>210</v>
      </c>
      <c r="D26" s="112" t="s">
        <v>205</v>
      </c>
      <c r="E26" s="113"/>
      <c r="F26" s="116">
        <v>42426546.193403676</v>
      </c>
      <c r="G26" s="115">
        <v>113.57163424086251</v>
      </c>
    </row>
    <row r="27" spans="1:13">
      <c r="A27" s="112" t="s">
        <v>203</v>
      </c>
      <c r="B27" s="189" t="s">
        <v>211</v>
      </c>
      <c r="C27" s="276" t="s">
        <v>212</v>
      </c>
      <c r="D27" s="112" t="s">
        <v>205</v>
      </c>
      <c r="E27" s="113"/>
      <c r="F27" s="116">
        <v>709010.42550932372</v>
      </c>
      <c r="G27" s="115">
        <v>115.97934628120208</v>
      </c>
    </row>
    <row r="28" spans="1:13">
      <c r="A28" s="112" t="s">
        <v>1137</v>
      </c>
      <c r="B28" s="189" t="s">
        <v>1311</v>
      </c>
      <c r="C28" s="276" t="s">
        <v>1312</v>
      </c>
      <c r="D28" s="112" t="s">
        <v>205</v>
      </c>
      <c r="E28" s="113"/>
      <c r="F28" s="116">
        <v>360519.82797796797</v>
      </c>
      <c r="G28" s="115">
        <v>114.23624688754019</v>
      </c>
    </row>
    <row r="29" spans="1:13" s="261" customFormat="1">
      <c r="A29" s="112" t="s">
        <v>204</v>
      </c>
      <c r="B29" s="189" t="s">
        <v>213</v>
      </c>
      <c r="C29" s="276" t="s">
        <v>214</v>
      </c>
      <c r="D29" s="112" t="s">
        <v>205</v>
      </c>
      <c r="E29" s="113"/>
      <c r="F29" s="116">
        <v>801015.97315017588</v>
      </c>
      <c r="G29" s="115">
        <v>19.897228644316165</v>
      </c>
      <c r="K29" s="1077"/>
      <c r="L29" s="1077"/>
      <c r="M29" s="1077"/>
    </row>
    <row r="30" spans="1:13" s="261" customFormat="1">
      <c r="A30" s="112" t="s">
        <v>1321</v>
      </c>
      <c r="B30" s="189" t="s">
        <v>1392</v>
      </c>
      <c r="C30" s="276" t="s">
        <v>1393</v>
      </c>
      <c r="D30" s="112" t="s">
        <v>1322</v>
      </c>
      <c r="E30" s="113"/>
      <c r="F30" s="116">
        <v>5954612.1454641977</v>
      </c>
      <c r="G30" s="115">
        <v>72.59336294624552</v>
      </c>
      <c r="K30" s="1077"/>
      <c r="L30" s="1077"/>
      <c r="M30" s="1077"/>
    </row>
    <row r="31" spans="1:13" s="261" customFormat="1">
      <c r="A31" s="112" t="s">
        <v>1438</v>
      </c>
      <c r="B31" s="189" t="s">
        <v>1442</v>
      </c>
      <c r="C31" s="276" t="s">
        <v>1443</v>
      </c>
      <c r="D31" s="112" t="s">
        <v>1396</v>
      </c>
      <c r="E31" s="113"/>
      <c r="F31" s="116">
        <v>3580.1287411241619</v>
      </c>
      <c r="G31" s="115">
        <v>79.732232736792028</v>
      </c>
      <c r="K31" s="1077"/>
      <c r="L31" s="1077"/>
      <c r="M31" s="1077"/>
    </row>
    <row r="32" spans="1:13" s="261" customFormat="1">
      <c r="A32" s="112" t="s">
        <v>1439</v>
      </c>
      <c r="B32" s="189" t="s">
        <v>1444</v>
      </c>
      <c r="C32" s="276" t="s">
        <v>1445</v>
      </c>
      <c r="D32" s="112" t="s">
        <v>1396</v>
      </c>
      <c r="E32" s="113"/>
      <c r="F32" s="116">
        <v>3573.5217997212822</v>
      </c>
      <c r="G32" s="115">
        <v>79.58509104784612</v>
      </c>
      <c r="H32"/>
      <c r="I32"/>
      <c r="J32"/>
      <c r="K32" s="1077"/>
      <c r="L32" s="1077"/>
      <c r="M32" s="1077"/>
    </row>
    <row r="33" spans="1:13" ht="12.75" customHeight="1">
      <c r="A33" s="112" t="s">
        <v>176</v>
      </c>
      <c r="B33" s="189" t="s">
        <v>177</v>
      </c>
      <c r="C33" s="276" t="s">
        <v>178</v>
      </c>
      <c r="D33" s="112" t="s">
        <v>173</v>
      </c>
      <c r="E33" s="113" t="s">
        <v>114</v>
      </c>
      <c r="F33" s="116">
        <v>2135244.2836153693</v>
      </c>
      <c r="G33" s="115">
        <v>21.160408786249917</v>
      </c>
    </row>
    <row r="34" spans="1:13" ht="12.75" customHeight="1">
      <c r="A34" s="112"/>
      <c r="B34" s="189"/>
      <c r="C34" s="276"/>
      <c r="D34" s="112"/>
      <c r="E34" s="113" t="s">
        <v>115</v>
      </c>
      <c r="F34" s="116">
        <v>3791644.2969141947</v>
      </c>
      <c r="G34" s="115">
        <v>19.84345344747495</v>
      </c>
    </row>
    <row r="35" spans="1:13" s="1077" customFormat="1" ht="12.75" customHeight="1">
      <c r="A35" s="112" t="s">
        <v>1574</v>
      </c>
      <c r="B35" s="189"/>
      <c r="C35" s="276"/>
      <c r="D35" s="112" t="s">
        <v>173</v>
      </c>
      <c r="E35" s="113"/>
      <c r="F35" s="116">
        <v>51518.480323843651</v>
      </c>
      <c r="G35" s="115">
        <v>97.209815469201473</v>
      </c>
    </row>
    <row r="36" spans="1:13" ht="12.75" customHeight="1">
      <c r="A36" s="133" t="s">
        <v>1306</v>
      </c>
      <c r="B36" s="189" t="s">
        <v>199</v>
      </c>
      <c r="C36" s="276" t="s">
        <v>200</v>
      </c>
      <c r="D36" s="133" t="s">
        <v>112</v>
      </c>
      <c r="E36" s="133"/>
      <c r="F36" s="116">
        <v>5164951.8242750019</v>
      </c>
      <c r="G36" s="115">
        <v>0.92760005575614779</v>
      </c>
    </row>
    <row r="37" spans="1:13" ht="12.75" customHeight="1">
      <c r="A37" s="112" t="s">
        <v>175</v>
      </c>
      <c r="B37" s="189" t="s">
        <v>169</v>
      </c>
      <c r="C37" s="276" t="s">
        <v>153</v>
      </c>
      <c r="D37" s="112" t="s">
        <v>112</v>
      </c>
      <c r="E37" s="112"/>
      <c r="F37" s="116">
        <v>3897254.671179242</v>
      </c>
      <c r="G37" s="115">
        <v>1.3275948505438091</v>
      </c>
    </row>
    <row r="38" spans="1:13" ht="12.75" customHeight="1">
      <c r="A38" s="112" t="s">
        <v>179</v>
      </c>
      <c r="B38" s="189" t="s">
        <v>180</v>
      </c>
      <c r="C38" s="276" t="s">
        <v>181</v>
      </c>
      <c r="D38" s="112" t="s">
        <v>112</v>
      </c>
      <c r="E38" s="112"/>
      <c r="F38" s="116">
        <v>22025262.677019041</v>
      </c>
      <c r="G38" s="115">
        <v>1.0460828210493116</v>
      </c>
      <c r="H38" s="283"/>
    </row>
    <row r="39" spans="1:13" ht="12.75" customHeight="1">
      <c r="A39" s="112" t="s">
        <v>872</v>
      </c>
      <c r="B39" s="189" t="s">
        <v>874</v>
      </c>
      <c r="C39" s="276" t="s">
        <v>875</v>
      </c>
      <c r="D39" s="112" t="s">
        <v>871</v>
      </c>
      <c r="E39" s="112"/>
      <c r="F39" s="116">
        <v>56478097.303072527</v>
      </c>
      <c r="G39" s="115">
        <v>21.192158161543805</v>
      </c>
      <c r="H39" s="283"/>
    </row>
    <row r="40" spans="1:13" ht="12.75" customHeight="1">
      <c r="A40" s="112" t="s">
        <v>870</v>
      </c>
      <c r="B40" s="189" t="s">
        <v>876</v>
      </c>
      <c r="C40" s="276" t="s">
        <v>877</v>
      </c>
      <c r="D40" s="112" t="s">
        <v>871</v>
      </c>
      <c r="E40" s="112"/>
      <c r="F40" s="114">
        <v>45360.42604021501</v>
      </c>
      <c r="G40" s="115">
        <v>11.340106510053751</v>
      </c>
      <c r="H40" s="282"/>
    </row>
    <row r="41" spans="1:13" ht="12.75" customHeight="1">
      <c r="A41" s="112" t="s">
        <v>873</v>
      </c>
      <c r="B41" s="189" t="s">
        <v>878</v>
      </c>
      <c r="C41" s="276" t="s">
        <v>879</v>
      </c>
      <c r="D41" s="112" t="s">
        <v>871</v>
      </c>
      <c r="E41" s="112"/>
      <c r="F41" s="114">
        <v>400353.30280708737</v>
      </c>
      <c r="G41" s="115">
        <v>12.346598184903362</v>
      </c>
      <c r="H41" s="282"/>
      <c r="I41" s="261"/>
      <c r="J41" s="261"/>
    </row>
    <row r="42" spans="1:13" s="1077" customFormat="1" ht="12.75" customHeight="1">
      <c r="A42" s="112" t="s">
        <v>1572</v>
      </c>
      <c r="B42" s="189"/>
      <c r="C42" s="276"/>
      <c r="D42" s="112" t="s">
        <v>1573</v>
      </c>
      <c r="E42" s="112"/>
      <c r="F42" s="114">
        <v>4151968.6800716701</v>
      </c>
      <c r="G42" s="115">
        <v>97.485560073093723</v>
      </c>
      <c r="H42" s="282"/>
    </row>
    <row r="43" spans="1:13" s="261" customFormat="1" ht="12.75" customHeight="1">
      <c r="A43" s="112" t="s">
        <v>206</v>
      </c>
      <c r="B43" s="189" t="s">
        <v>216</v>
      </c>
      <c r="C43" s="276" t="s">
        <v>215</v>
      </c>
      <c r="D43" s="112" t="s">
        <v>224</v>
      </c>
      <c r="E43" s="112"/>
      <c r="F43" s="114">
        <v>1122075.0069679474</v>
      </c>
      <c r="G43" s="115">
        <v>138.43870273296835</v>
      </c>
      <c r="H43" s="282"/>
      <c r="K43" s="1077"/>
      <c r="L43" s="1077"/>
      <c r="M43" s="1077"/>
    </row>
    <row r="44" spans="1:13" s="1077" customFormat="1" ht="12.75" customHeight="1">
      <c r="A44" s="112" t="s">
        <v>1575</v>
      </c>
      <c r="B44" s="189"/>
      <c r="C44" s="276"/>
      <c r="D44" s="112" t="s">
        <v>224</v>
      </c>
      <c r="E44" s="112"/>
      <c r="F44" s="114">
        <v>419248.64158205589</v>
      </c>
      <c r="G44" s="115">
        <v>94.202908708099216</v>
      </c>
      <c r="H44" s="282"/>
    </row>
    <row r="45" spans="1:13" s="261" customFormat="1" ht="12.75" customHeight="1">
      <c r="A45" s="112" t="s">
        <v>223</v>
      </c>
      <c r="B45" s="189">
        <v>34988643147</v>
      </c>
      <c r="C45" s="276" t="s">
        <v>154</v>
      </c>
      <c r="D45" s="133" t="s">
        <v>224</v>
      </c>
      <c r="E45" s="112"/>
      <c r="F45" s="114">
        <v>6546415.8630300611</v>
      </c>
      <c r="G45" s="115">
        <v>275.04993263595674</v>
      </c>
      <c r="H45" s="282"/>
      <c r="K45" s="1077"/>
      <c r="L45" s="1077"/>
      <c r="M45" s="1077"/>
    </row>
    <row r="46" spans="1:13" s="261" customFormat="1" ht="12.75" customHeight="1">
      <c r="A46" s="112" t="s">
        <v>1009</v>
      </c>
      <c r="B46" s="189" t="s">
        <v>1133</v>
      </c>
      <c r="C46" s="276" t="s">
        <v>1132</v>
      </c>
      <c r="D46" s="133" t="s">
        <v>1138</v>
      </c>
      <c r="E46" s="112"/>
      <c r="F46" s="114">
        <v>176947.99124029462</v>
      </c>
      <c r="G46" s="115">
        <v>175.57234678873553</v>
      </c>
      <c r="H46" s="271"/>
      <c r="I46"/>
      <c r="J46"/>
      <c r="K46" s="1077"/>
      <c r="L46" s="1077"/>
      <c r="M46" s="1077"/>
    </row>
    <row r="47" spans="1:13" ht="18.75" customHeight="1">
      <c r="A47" s="569" t="s">
        <v>408</v>
      </c>
      <c r="B47" s="583"/>
      <c r="C47" s="584"/>
      <c r="D47" s="570"/>
      <c r="E47" s="570"/>
      <c r="F47" s="572">
        <f>SUM(F25:F46)</f>
        <v>157298106.59218261</v>
      </c>
      <c r="G47" s="585"/>
    </row>
    <row r="48" spans="1:13" ht="12.75" customHeight="1">
      <c r="A48" s="21" t="s">
        <v>386</v>
      </c>
    </row>
    <row r="49" spans="1:13" ht="12.75" customHeight="1">
      <c r="A49" s="45" t="s">
        <v>409</v>
      </c>
    </row>
    <row r="50" spans="1:13" ht="12.75" customHeight="1">
      <c r="A50" s="272" t="s">
        <v>410</v>
      </c>
    </row>
    <row r="51" spans="1:13" ht="12.75" customHeight="1">
      <c r="A51" s="272"/>
    </row>
    <row r="52" spans="1:13" s="261" customFormat="1" ht="12.75" customHeight="1">
      <c r="A52" s="272"/>
      <c r="C52" s="272"/>
      <c r="K52" s="1077"/>
      <c r="L52" s="1077"/>
      <c r="M52" s="1077"/>
    </row>
    <row r="53" spans="1:13" ht="12.75" customHeight="1">
      <c r="A53" s="139" t="s">
        <v>714</v>
      </c>
      <c r="G53" s="158" t="s">
        <v>1568</v>
      </c>
    </row>
    <row r="54" spans="1:13" ht="12.75" customHeight="1">
      <c r="A54" s="531" t="s">
        <v>815</v>
      </c>
      <c r="G54" s="533" t="s">
        <v>1569</v>
      </c>
    </row>
    <row r="55" spans="1:13" ht="12.75" customHeight="1">
      <c r="A55" s="68"/>
    </row>
    <row r="56" spans="1:13" ht="12.75" customHeight="1">
      <c r="A56" s="45"/>
      <c r="G56" s="983" t="s">
        <v>1496</v>
      </c>
    </row>
    <row r="57" spans="1:13" ht="47.25" customHeight="1">
      <c r="A57" s="586" t="s">
        <v>411</v>
      </c>
      <c r="B57" s="563" t="s">
        <v>389</v>
      </c>
      <c r="C57" s="563" t="s">
        <v>390</v>
      </c>
      <c r="D57" s="586" t="s">
        <v>391</v>
      </c>
      <c r="E57" s="586"/>
      <c r="F57" s="586" t="s">
        <v>392</v>
      </c>
      <c r="G57" s="586" t="s">
        <v>393</v>
      </c>
    </row>
    <row r="58" spans="1:13">
      <c r="A58" s="119" t="s">
        <v>147</v>
      </c>
      <c r="B58" s="112">
        <v>8269700991</v>
      </c>
      <c r="C58" s="276" t="s">
        <v>159</v>
      </c>
      <c r="D58" s="119" t="s">
        <v>820</v>
      </c>
      <c r="E58" s="119"/>
      <c r="F58" s="120">
        <v>244408054.68000001</v>
      </c>
      <c r="G58" s="115">
        <v>63.556882362012125</v>
      </c>
    </row>
    <row r="59" spans="1:13">
      <c r="A59" s="21" t="s">
        <v>306</v>
      </c>
      <c r="G59" s="220"/>
    </row>
    <row r="60" spans="1:13">
      <c r="A60" s="154" t="s">
        <v>412</v>
      </c>
    </row>
    <row r="61" spans="1:13" ht="12.75" customHeight="1">
      <c r="A61" s="160" t="s">
        <v>107</v>
      </c>
      <c r="B61" s="181"/>
      <c r="C61" s="181"/>
      <c r="D61" s="181"/>
      <c r="E61" s="219"/>
      <c r="F61" s="181"/>
      <c r="G61" s="181"/>
    </row>
    <row r="62" spans="1:13" ht="21.75" customHeight="1">
      <c r="A62" s="1223" t="s">
        <v>108</v>
      </c>
      <c r="B62" s="1223"/>
      <c r="C62" s="1223"/>
      <c r="D62" s="1223"/>
      <c r="E62" s="1223"/>
      <c r="F62" s="1223"/>
      <c r="G62" s="1223"/>
    </row>
    <row r="63" spans="1:13" ht="12.75" customHeight="1">
      <c r="A63" s="53"/>
    </row>
    <row r="64" spans="1:13" ht="12.75" customHeight="1">
      <c r="A64" s="145" t="s">
        <v>715</v>
      </c>
      <c r="F64" s="146"/>
      <c r="G64" s="158" t="s">
        <v>1568</v>
      </c>
    </row>
    <row r="65" spans="1:13" ht="12.75" customHeight="1">
      <c r="A65" s="534" t="s">
        <v>1432</v>
      </c>
      <c r="F65" s="54"/>
      <c r="G65" s="533" t="s">
        <v>1569</v>
      </c>
    </row>
    <row r="66" spans="1:13" ht="12.75" customHeight="1"/>
    <row r="67" spans="1:13" ht="12.75" customHeight="1">
      <c r="G67" s="983" t="s">
        <v>1496</v>
      </c>
    </row>
    <row r="68" spans="1:13" ht="35.25" customHeight="1">
      <c r="A68" s="586" t="s">
        <v>811</v>
      </c>
      <c r="B68" s="563" t="s">
        <v>400</v>
      </c>
      <c r="C68" s="563" t="s">
        <v>390</v>
      </c>
      <c r="D68" s="586" t="s">
        <v>391</v>
      </c>
      <c r="E68" s="586"/>
      <c r="F68" s="586" t="s">
        <v>392</v>
      </c>
      <c r="G68" s="563" t="s">
        <v>403</v>
      </c>
    </row>
    <row r="69" spans="1:13" s="261" customFormat="1">
      <c r="A69" s="123" t="s">
        <v>1436</v>
      </c>
      <c r="B69" s="189" t="s">
        <v>1440</v>
      </c>
      <c r="C69" s="278" t="s">
        <v>1441</v>
      </c>
      <c r="D69" s="123" t="s">
        <v>1437</v>
      </c>
      <c r="E69" s="123"/>
      <c r="F69" s="124">
        <v>15433174.32</v>
      </c>
      <c r="G69" s="125">
        <v>4.6921356804266547E-2</v>
      </c>
      <c r="K69" s="1077"/>
      <c r="L69" s="1077"/>
      <c r="M69" s="1077"/>
    </row>
    <row r="70" spans="1:13" ht="12.75" customHeight="1">
      <c r="A70" s="123" t="s">
        <v>1323</v>
      </c>
      <c r="B70" s="189" t="s">
        <v>1433</v>
      </c>
      <c r="C70" s="278" t="s">
        <v>1434</v>
      </c>
      <c r="D70" s="123" t="s">
        <v>1324</v>
      </c>
      <c r="E70" s="123"/>
      <c r="F70" s="124">
        <v>15467811.67</v>
      </c>
      <c r="G70" s="125">
        <v>74.168098033766171</v>
      </c>
    </row>
    <row r="71" spans="1:13" s="261" customFormat="1" ht="12.75" customHeight="1">
      <c r="A71" s="569" t="s">
        <v>408</v>
      </c>
      <c r="B71" s="583"/>
      <c r="C71" s="584"/>
      <c r="D71" s="583"/>
      <c r="E71" s="583"/>
      <c r="F71" s="587">
        <f>SUM(F67:F70)</f>
        <v>30900985.990000002</v>
      </c>
      <c r="G71" s="588"/>
      <c r="K71" s="1077"/>
      <c r="L71" s="1077"/>
      <c r="M71" s="1077"/>
    </row>
    <row r="72" spans="1:13" ht="12.75" customHeight="1">
      <c r="A72" s="40" t="s">
        <v>413</v>
      </c>
    </row>
    <row r="73" spans="1:13" ht="12.75" customHeight="1">
      <c r="A73" s="45" t="s">
        <v>409</v>
      </c>
    </row>
    <row r="74" spans="1:13" ht="12.75" customHeight="1"/>
    <row r="75" spans="1:13" ht="12.75" customHeight="1">
      <c r="A75" s="145" t="s">
        <v>813</v>
      </c>
      <c r="F75" s="146"/>
      <c r="G75" s="158" t="s">
        <v>1460</v>
      </c>
    </row>
    <row r="76" spans="1:13" ht="12.75" customHeight="1">
      <c r="A76" s="534" t="s">
        <v>814</v>
      </c>
      <c r="F76" s="54"/>
      <c r="G76" s="533" t="s">
        <v>1461</v>
      </c>
    </row>
    <row r="77" spans="1:13" ht="12.75" customHeight="1">
      <c r="A77" s="159"/>
    </row>
    <row r="78" spans="1:13" ht="12.75" customHeight="1">
      <c r="G78" s="983" t="s">
        <v>1496</v>
      </c>
    </row>
    <row r="79" spans="1:13" ht="21.75">
      <c r="A79" s="586" t="s">
        <v>414</v>
      </c>
      <c r="B79" s="563" t="s">
        <v>400</v>
      </c>
      <c r="C79" s="563" t="s">
        <v>390</v>
      </c>
      <c r="D79" s="586" t="s">
        <v>391</v>
      </c>
      <c r="E79" s="586"/>
      <c r="F79" s="586" t="s">
        <v>392</v>
      </c>
      <c r="G79" s="563" t="s">
        <v>403</v>
      </c>
    </row>
    <row r="80" spans="1:13" ht="12.75" customHeight="1">
      <c r="A80" s="123" t="s">
        <v>1326</v>
      </c>
      <c r="B80" s="189">
        <v>61196386099</v>
      </c>
      <c r="C80" s="278" t="s">
        <v>156</v>
      </c>
      <c r="D80" s="123"/>
      <c r="E80" s="123"/>
      <c r="F80" s="961" t="s">
        <v>139</v>
      </c>
      <c r="G80" s="962" t="s">
        <v>139</v>
      </c>
    </row>
    <row r="81" spans="1:13" ht="12.75" customHeight="1">
      <c r="A81" s="279" t="s">
        <v>840</v>
      </c>
      <c r="B81" s="189">
        <v>37735093339</v>
      </c>
      <c r="C81" s="278" t="s">
        <v>155</v>
      </c>
      <c r="D81" s="123" t="s">
        <v>1324</v>
      </c>
      <c r="E81" s="123"/>
      <c r="F81" s="772">
        <v>5632799.3032052554</v>
      </c>
      <c r="G81" s="773">
        <v>0.35399975043008575</v>
      </c>
    </row>
    <row r="82" spans="1:13" ht="18.75" customHeight="1">
      <c r="A82" s="569" t="s">
        <v>408</v>
      </c>
      <c r="B82" s="583"/>
      <c r="C82" s="584"/>
      <c r="D82" s="583"/>
      <c r="E82" s="583"/>
      <c r="F82" s="587">
        <f>SUM(F80:F81)</f>
        <v>5632799.3032052554</v>
      </c>
      <c r="G82" s="588"/>
    </row>
    <row r="83" spans="1:13" s="261" customFormat="1">
      <c r="A83" s="272" t="s">
        <v>1325</v>
      </c>
      <c r="K83" s="1077"/>
      <c r="L83" s="1077"/>
      <c r="M83" s="1077"/>
    </row>
    <row r="84" spans="1:13" ht="12.75" customHeight="1">
      <c r="A84" s="40" t="s">
        <v>413</v>
      </c>
    </row>
    <row r="85" spans="1:13" ht="12.75" customHeight="1">
      <c r="A85" s="45" t="s">
        <v>409</v>
      </c>
      <c r="F85" s="132"/>
    </row>
    <row r="86" spans="1:13" ht="12.75" customHeight="1">
      <c r="A86" s="530" t="s">
        <v>166</v>
      </c>
      <c r="D86" s="44"/>
    </row>
    <row r="87" spans="1:13">
      <c r="A87" s="160" t="s">
        <v>106</v>
      </c>
    </row>
    <row r="88" spans="1:13" ht="21" customHeight="1">
      <c r="A88" s="1224" t="s">
        <v>105</v>
      </c>
      <c r="B88" s="1224"/>
      <c r="C88" s="1224"/>
      <c r="D88" s="1224"/>
      <c r="E88" s="1224"/>
      <c r="F88" s="1224"/>
      <c r="G88" s="1224"/>
    </row>
    <row r="89" spans="1:13" ht="12.75" customHeight="1">
      <c r="A89" s="161"/>
      <c r="D89" s="44"/>
      <c r="F89" s="132"/>
    </row>
    <row r="90" spans="1:13" ht="12.75" customHeight="1">
      <c r="A90" s="613" t="s">
        <v>81</v>
      </c>
      <c r="D90" s="44"/>
    </row>
    <row r="91" spans="1:13" ht="12.75" customHeight="1">
      <c r="D91" s="44"/>
      <c r="G91" s="34" t="s">
        <v>806</v>
      </c>
    </row>
    <row r="92" spans="1:13" ht="12.75" customHeight="1">
      <c r="D92" s="44"/>
    </row>
    <row r="93" spans="1:13" ht="12.75" customHeight="1">
      <c r="A93" s="162"/>
      <c r="F93" s="132"/>
    </row>
    <row r="94" spans="1:13" ht="12.75" customHeight="1">
      <c r="A94" s="160"/>
      <c r="D94" s="44"/>
    </row>
    <row r="95" spans="1:13" ht="12.75" customHeight="1">
      <c r="A95" s="160"/>
      <c r="F95" s="132"/>
    </row>
    <row r="96" spans="1:13" ht="12.75" customHeight="1">
      <c r="A96" s="160"/>
    </row>
    <row r="97" spans="1:6" ht="12.75" customHeight="1">
      <c r="A97" s="161"/>
      <c r="F97" s="44"/>
    </row>
    <row r="98" spans="1:6" ht="12.75" customHeight="1">
      <c r="A98" s="161"/>
    </row>
    <row r="99" spans="1:6" ht="12.75" customHeight="1">
      <c r="A99" s="161"/>
    </row>
    <row r="100" spans="1:6" ht="12.75" customHeight="1">
      <c r="A100" s="161"/>
    </row>
    <row r="101" spans="1:6" ht="12.75" customHeight="1"/>
    <row r="102" spans="1:6" ht="12.75" customHeight="1"/>
  </sheetData>
  <sortState xmlns:xlrd2="http://schemas.microsoft.com/office/spreadsheetml/2017/richdata2" ref="A6:D18">
    <sortCondition ref="D6"/>
  </sortState>
  <mergeCells count="2">
    <mergeCell ref="A62:G62"/>
    <mergeCell ref="A88:G88"/>
  </mergeCells>
  <hyperlinks>
    <hyperlink ref="A90" location="'2 Sadržaj'!A1" display="Sadržaj / Contents" xr:uid="{00000000-0004-0000-1900-000000000000}"/>
  </hyperlinks>
  <pageMargins left="0.7" right="0.7" top="0.75" bottom="0.75" header="0.3" footer="0.3"/>
  <pageSetup paperSize="9" scale="58" orientation="portrait" r:id="rId1"/>
  <ignoredErrors>
    <ignoredError sqref="B45:B46 B70:C70 B69 B36:B41 B25:B34 B43 B8:B13"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66"/>
  </sheetPr>
  <dimension ref="A1:K211"/>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41" t="s">
        <v>717</v>
      </c>
      <c r="G1" s="143" t="str">
        <f>Naslovnica!A20</f>
        <v>Kolovoz 2023.</v>
      </c>
      <c r="K1" s="261"/>
    </row>
    <row r="2" spans="1:11" ht="12.75" customHeight="1">
      <c r="A2" s="527" t="s">
        <v>718</v>
      </c>
      <c r="G2" s="528" t="str">
        <f>Naslovnica!A24</f>
        <v>August 2023</v>
      </c>
    </row>
    <row r="3" spans="1:11" ht="12.75" customHeight="1"/>
    <row r="4" spans="1:11" ht="12.75" customHeight="1">
      <c r="G4" s="13" t="s">
        <v>1496</v>
      </c>
    </row>
    <row r="5" spans="1:11" ht="33">
      <c r="A5" s="586" t="s">
        <v>388</v>
      </c>
      <c r="B5" s="563" t="s">
        <v>389</v>
      </c>
      <c r="C5" s="563" t="s">
        <v>390</v>
      </c>
      <c r="D5" s="586" t="s">
        <v>391</v>
      </c>
      <c r="E5" s="586" t="s">
        <v>141</v>
      </c>
      <c r="F5" s="586" t="s">
        <v>392</v>
      </c>
      <c r="G5" s="563" t="s">
        <v>403</v>
      </c>
    </row>
    <row r="6" spans="1:11">
      <c r="A6" s="119" t="s">
        <v>1409</v>
      </c>
      <c r="B6" s="189" t="s">
        <v>1012</v>
      </c>
      <c r="C6" s="113" t="s">
        <v>1017</v>
      </c>
      <c r="D6" s="119" t="s">
        <v>1396</v>
      </c>
      <c r="E6" s="1086"/>
      <c r="F6" s="120">
        <v>61362.39</v>
      </c>
      <c r="G6" s="165">
        <v>15.551972523350431</v>
      </c>
    </row>
    <row r="7" spans="1:11">
      <c r="A7" s="119" t="s">
        <v>1514</v>
      </c>
      <c r="B7" s="189"/>
      <c r="C7" s="113"/>
      <c r="D7" s="119" t="s">
        <v>112</v>
      </c>
      <c r="E7" s="1086" t="s">
        <v>114</v>
      </c>
      <c r="F7" s="120">
        <v>2969322.8114</v>
      </c>
      <c r="G7" s="165">
        <v>98.134799999999998</v>
      </c>
    </row>
    <row r="8" spans="1:11">
      <c r="A8" s="119"/>
      <c r="B8" s="189"/>
      <c r="C8" s="113"/>
      <c r="D8" s="119"/>
      <c r="E8" s="1086" t="s">
        <v>115</v>
      </c>
      <c r="F8" s="120">
        <v>13866.541300000001</v>
      </c>
      <c r="G8" s="165">
        <v>97.495999999999995</v>
      </c>
    </row>
    <row r="9" spans="1:11">
      <c r="A9" s="119"/>
      <c r="B9" s="189"/>
      <c r="C9" s="113"/>
      <c r="D9" s="119"/>
      <c r="E9" s="1086" t="s">
        <v>116</v>
      </c>
      <c r="F9" s="120">
        <v>164532.36489999999</v>
      </c>
      <c r="G9" s="165">
        <v>98.345799999999997</v>
      </c>
    </row>
    <row r="10" spans="1:11">
      <c r="A10" s="119"/>
      <c r="B10" s="189"/>
      <c r="C10" s="113"/>
      <c r="D10" s="119"/>
      <c r="E10" s="1086" t="s">
        <v>1143</v>
      </c>
      <c r="F10" s="120">
        <v>111143.61229999999</v>
      </c>
      <c r="G10" s="165">
        <v>98.696200000000005</v>
      </c>
    </row>
    <row r="11" spans="1:11">
      <c r="A11" s="119" t="s">
        <v>1028</v>
      </c>
      <c r="B11" s="189" t="s">
        <v>1105</v>
      </c>
      <c r="C11" s="113" t="s">
        <v>1106</v>
      </c>
      <c r="D11" s="119" t="s">
        <v>1013</v>
      </c>
      <c r="E11" s="1086"/>
      <c r="F11" s="120">
        <v>3137702.71</v>
      </c>
      <c r="G11" s="165">
        <v>104.34603157406359</v>
      </c>
    </row>
    <row r="12" spans="1:11">
      <c r="A12" s="569" t="s">
        <v>385</v>
      </c>
      <c r="B12" s="582"/>
      <c r="C12" s="582"/>
      <c r="D12" s="589"/>
      <c r="E12" s="589"/>
      <c r="F12" s="590">
        <f>SUM(F6:F11)</f>
        <v>6457930.4298999999</v>
      </c>
      <c r="G12" s="591"/>
    </row>
    <row r="13" spans="1:11" ht="12.75" customHeight="1">
      <c r="A13" s="21" t="s">
        <v>394</v>
      </c>
    </row>
    <row r="14" spans="1:11" ht="12.75" customHeight="1">
      <c r="A14" s="21"/>
    </row>
    <row r="15" spans="1:11" ht="12.75" customHeight="1">
      <c r="A15" s="141" t="s">
        <v>719</v>
      </c>
      <c r="G15" s="143" t="s">
        <v>1576</v>
      </c>
    </row>
    <row r="16" spans="1:11" ht="12.75" customHeight="1">
      <c r="A16" s="527" t="s">
        <v>720</v>
      </c>
      <c r="G16" s="528" t="s">
        <v>1577</v>
      </c>
    </row>
    <row r="17" spans="1:7" ht="12.75" customHeight="1"/>
    <row r="18" spans="1:7" ht="12.75" customHeight="1">
      <c r="G18" s="13" t="s">
        <v>1496</v>
      </c>
    </row>
    <row r="19" spans="1:7" ht="54.75">
      <c r="A19" s="586" t="s">
        <v>395</v>
      </c>
      <c r="B19" s="563" t="s">
        <v>389</v>
      </c>
      <c r="C19" s="563" t="s">
        <v>390</v>
      </c>
      <c r="D19" s="586" t="s">
        <v>391</v>
      </c>
      <c r="E19" s="586"/>
      <c r="F19" s="586" t="s">
        <v>392</v>
      </c>
      <c r="G19" s="586" t="s">
        <v>393</v>
      </c>
    </row>
    <row r="20" spans="1:7" ht="12.75" customHeight="1">
      <c r="A20" s="119" t="s">
        <v>138</v>
      </c>
      <c r="B20" s="189">
        <v>75111210338</v>
      </c>
      <c r="C20" s="276" t="s">
        <v>158</v>
      </c>
      <c r="D20" s="274" t="s">
        <v>140</v>
      </c>
      <c r="E20" s="274"/>
      <c r="F20" s="120">
        <v>6252712.6305999998</v>
      </c>
      <c r="G20" s="165">
        <v>12.357139586166008</v>
      </c>
    </row>
    <row r="21" spans="1:7" ht="12.75" customHeight="1">
      <c r="A21" s="119" t="s">
        <v>146</v>
      </c>
      <c r="B21" s="189" t="s">
        <v>168</v>
      </c>
      <c r="C21" s="276" t="s">
        <v>157</v>
      </c>
      <c r="D21" s="119" t="s">
        <v>173</v>
      </c>
      <c r="E21" s="119"/>
      <c r="F21" s="120">
        <v>14109382.689999999</v>
      </c>
      <c r="G21" s="165">
        <v>4.6379123320614406</v>
      </c>
    </row>
    <row r="22" spans="1:7">
      <c r="A22" s="569" t="s">
        <v>385</v>
      </c>
      <c r="B22" s="582"/>
      <c r="C22" s="582"/>
      <c r="D22" s="589"/>
      <c r="E22" s="589"/>
      <c r="F22" s="590">
        <f>SUM(F20:F21)</f>
        <v>20362095.320599999</v>
      </c>
      <c r="G22" s="591"/>
    </row>
    <row r="23" spans="1:7" ht="12.75" customHeight="1">
      <c r="A23" s="21" t="s">
        <v>396</v>
      </c>
    </row>
    <row r="24" spans="1:7" ht="12.75" customHeight="1"/>
    <row r="25" spans="1:7" ht="12.75" customHeight="1">
      <c r="A25" s="142" t="s">
        <v>721</v>
      </c>
      <c r="G25" s="143" t="s">
        <v>1576</v>
      </c>
    </row>
    <row r="26" spans="1:7" ht="12.75" customHeight="1">
      <c r="A26" s="525" t="s">
        <v>722</v>
      </c>
      <c r="G26" s="528" t="s">
        <v>1577</v>
      </c>
    </row>
    <row r="27" spans="1:7" ht="12.75" customHeight="1"/>
    <row r="28" spans="1:7" ht="12.75" customHeight="1">
      <c r="G28" s="13" t="s">
        <v>1496</v>
      </c>
    </row>
    <row r="29" spans="1:7" ht="54.75">
      <c r="A29" s="586" t="s">
        <v>395</v>
      </c>
      <c r="B29" s="563" t="s">
        <v>389</v>
      </c>
      <c r="C29" s="563" t="s">
        <v>390</v>
      </c>
      <c r="D29" s="586" t="s">
        <v>391</v>
      </c>
      <c r="E29" s="586"/>
      <c r="F29" s="586" t="s">
        <v>392</v>
      </c>
      <c r="G29" s="586" t="s">
        <v>393</v>
      </c>
    </row>
    <row r="30" spans="1:7" ht="12.75" customHeight="1">
      <c r="A30" s="119" t="s">
        <v>836</v>
      </c>
      <c r="B30" s="189">
        <v>56903349567</v>
      </c>
      <c r="C30" s="276" t="s">
        <v>160</v>
      </c>
      <c r="D30" s="279" t="s">
        <v>889</v>
      </c>
      <c r="E30" s="279"/>
      <c r="F30" s="120" t="s">
        <v>139</v>
      </c>
      <c r="G30" s="165" t="s">
        <v>139</v>
      </c>
    </row>
    <row r="31" spans="1:7" ht="12.75" customHeight="1">
      <c r="A31" s="771" t="s">
        <v>838</v>
      </c>
    </row>
    <row r="32" spans="1:7" ht="12.75" customHeight="1">
      <c r="A32" s="21" t="s">
        <v>394</v>
      </c>
    </row>
    <row r="33" spans="1:7" ht="19.5" customHeight="1">
      <c r="A33" s="1225" t="s">
        <v>107</v>
      </c>
      <c r="B33" s="1225"/>
      <c r="C33" s="1225"/>
      <c r="D33" s="1225"/>
      <c r="E33" s="1085"/>
    </row>
    <row r="34" spans="1:7" ht="21.75" customHeight="1">
      <c r="A34" s="1223" t="s">
        <v>108</v>
      </c>
      <c r="B34" s="1223"/>
      <c r="C34" s="1223"/>
      <c r="D34" s="1223"/>
      <c r="E34" s="1084"/>
      <c r="F34" s="53"/>
      <c r="G34" s="53"/>
    </row>
    <row r="35" spans="1:7" ht="12.75" customHeight="1">
      <c r="A35" s="771"/>
    </row>
    <row r="36" spans="1:7" ht="12.75" customHeight="1"/>
    <row r="37" spans="1:7" ht="12.75" customHeight="1">
      <c r="A37" s="144" t="s">
        <v>723</v>
      </c>
      <c r="G37" s="137" t="str">
        <f>Naslovnica!A20</f>
        <v>Kolovoz 2023.</v>
      </c>
    </row>
    <row r="38" spans="1:7" ht="12.75" customHeight="1">
      <c r="A38" s="525" t="s">
        <v>724</v>
      </c>
      <c r="G38" s="529" t="str">
        <f>Naslovnica!A24</f>
        <v>August 2023</v>
      </c>
    </row>
    <row r="39" spans="1:7" ht="12.75" customHeight="1"/>
    <row r="40" spans="1:7" ht="12.75" customHeight="1">
      <c r="F40" s="13"/>
      <c r="G40" s="13" t="s">
        <v>1496</v>
      </c>
    </row>
    <row r="41" spans="1:7" ht="33">
      <c r="A41" s="586" t="s">
        <v>397</v>
      </c>
      <c r="B41" s="563" t="s">
        <v>389</v>
      </c>
      <c r="C41" s="563" t="s">
        <v>390</v>
      </c>
      <c r="D41" s="586" t="s">
        <v>391</v>
      </c>
      <c r="E41" s="586"/>
      <c r="F41" s="586" t="s">
        <v>392</v>
      </c>
      <c r="G41" s="563" t="s">
        <v>403</v>
      </c>
    </row>
    <row r="42" spans="1:7" ht="22.5" customHeight="1">
      <c r="A42" s="121" t="s">
        <v>80</v>
      </c>
      <c r="B42" s="189">
        <v>39146857475</v>
      </c>
      <c r="C42" s="276" t="s">
        <v>161</v>
      </c>
      <c r="D42" s="258" t="s">
        <v>112</v>
      </c>
      <c r="E42" s="258"/>
      <c r="F42" s="122">
        <v>141456993.44</v>
      </c>
      <c r="G42" s="165">
        <v>79.569800000000001</v>
      </c>
    </row>
    <row r="43" spans="1:7" ht="12.75" customHeight="1">
      <c r="A43" s="21" t="s">
        <v>394</v>
      </c>
      <c r="B43" s="265"/>
      <c r="C43" s="266"/>
      <c r="D43" s="267"/>
      <c r="E43" s="267"/>
      <c r="F43" s="268"/>
    </row>
    <row r="44" spans="1:7" ht="12.75" customHeight="1">
      <c r="A44" s="530" t="s">
        <v>167</v>
      </c>
      <c r="F44" s="951"/>
      <c r="G44" s="952"/>
    </row>
    <row r="45" spans="1:7" ht="12.75" customHeight="1">
      <c r="A45" s="156"/>
      <c r="D45" s="871"/>
      <c r="E45" s="871"/>
    </row>
    <row r="46" spans="1:7" ht="12.75" customHeight="1">
      <c r="A46" s="269"/>
      <c r="B46" s="182"/>
      <c r="C46" s="182"/>
      <c r="D46" s="182"/>
      <c r="E46" s="182"/>
      <c r="F46" s="936"/>
      <c r="G46" s="936"/>
    </row>
    <row r="47" spans="1:7" ht="12.75" customHeight="1">
      <c r="A47" s="275"/>
      <c r="B47" s="53"/>
      <c r="C47" s="53"/>
      <c r="D47" s="53"/>
      <c r="E47" s="53"/>
    </row>
    <row r="48" spans="1:7" ht="12.75" customHeight="1">
      <c r="A48" s="175"/>
    </row>
    <row r="49" spans="1:7" ht="12.75" customHeight="1"/>
    <row r="50" spans="1:7" ht="12.75" customHeight="1"/>
    <row r="51" spans="1:7" ht="12.75" customHeight="1">
      <c r="A51" s="608" t="s">
        <v>398</v>
      </c>
      <c r="B51" s="610"/>
      <c r="C51" s="610"/>
      <c r="D51" s="610"/>
      <c r="E51" s="610"/>
    </row>
    <row r="52" spans="1:7" ht="12.75" customHeight="1">
      <c r="A52" s="611" t="s">
        <v>171</v>
      </c>
      <c r="B52" s="610"/>
      <c r="C52" s="610"/>
      <c r="D52" s="610"/>
      <c r="E52" s="610"/>
    </row>
    <row r="53" spans="1:7" ht="12.75" customHeight="1">
      <c r="A53" s="613" t="s">
        <v>81</v>
      </c>
    </row>
    <row r="54" spans="1:7" ht="12.75" customHeight="1"/>
    <row r="55" spans="1:7" ht="12.75" customHeight="1">
      <c r="G55" s="273" t="s">
        <v>1056</v>
      </c>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sheetData>
  <mergeCells count="2">
    <mergeCell ref="A33:D33"/>
    <mergeCell ref="A34:D34"/>
  </mergeCells>
  <hyperlinks>
    <hyperlink ref="A53" location="'2 Sadržaj'!A1" display="Sadržaj / Contents" xr:uid="{00000000-0004-0000-1A00-000000000000}"/>
  </hyperlinks>
  <pageMargins left="0.7" right="0.7" top="0.75" bottom="0.75" header="0.3" footer="0.3"/>
  <pageSetup paperSize="9" scale="75" orientation="portrait" r:id="rId1"/>
  <ignoredErrors>
    <ignoredError sqref="B6 B21 B1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04" t="s">
        <v>681</v>
      </c>
      <c r="B1" s="605"/>
      <c r="C1" s="605"/>
      <c r="D1" s="512"/>
      <c r="E1" s="602"/>
      <c r="F1" s="197"/>
      <c r="G1" s="197"/>
      <c r="H1" s="197"/>
      <c r="I1" s="513" t="s">
        <v>1578</v>
      </c>
    </row>
    <row r="2" spans="1:27" ht="15" customHeight="1">
      <c r="A2" s="606" t="s">
        <v>682</v>
      </c>
      <c r="B2" s="605"/>
      <c r="C2" s="605"/>
      <c r="D2" s="512"/>
      <c r="E2" s="603"/>
      <c r="F2" s="197"/>
      <c r="G2" s="197"/>
      <c r="H2" s="197"/>
      <c r="I2" s="520" t="s">
        <v>1579</v>
      </c>
    </row>
    <row r="3" spans="1:27" ht="12.75" customHeight="1">
      <c r="A3" s="41" t="s">
        <v>845</v>
      </c>
    </row>
    <row r="4" spans="1:27" ht="12.75" customHeight="1"/>
    <row r="5" spans="1:27" ht="12.75" customHeight="1">
      <c r="A5" s="147" t="s">
        <v>683</v>
      </c>
    </row>
    <row r="6" spans="1:27" ht="12.75" customHeight="1">
      <c r="A6" s="521" t="s">
        <v>684</v>
      </c>
    </row>
    <row r="7" spans="1:27" ht="12.75" customHeight="1">
      <c r="J7" s="1226"/>
      <c r="K7" s="1226"/>
      <c r="L7" s="316"/>
      <c r="M7" s="316"/>
      <c r="N7" s="316"/>
      <c r="O7" s="316"/>
      <c r="P7" s="316"/>
    </row>
    <row r="8" spans="1:27" ht="16.5" customHeight="1">
      <c r="A8" s="1227" t="s">
        <v>375</v>
      </c>
      <c r="B8" s="1227"/>
      <c r="C8" s="442">
        <v>45107</v>
      </c>
      <c r="D8" s="316"/>
      <c r="E8" s="316"/>
      <c r="F8" s="316"/>
      <c r="G8" s="316"/>
      <c r="J8" s="1226"/>
      <c r="K8" s="1226"/>
      <c r="L8" s="317"/>
      <c r="M8" s="317"/>
      <c r="N8" s="317"/>
      <c r="O8" s="317"/>
      <c r="P8" s="317"/>
    </row>
    <row r="9" spans="1:27" ht="21.75" customHeight="1">
      <c r="A9" s="1228" t="s">
        <v>376</v>
      </c>
      <c r="B9" s="1228"/>
      <c r="C9" s="443">
        <v>15</v>
      </c>
      <c r="D9" s="316"/>
      <c r="E9" s="317"/>
      <c r="F9" s="317"/>
      <c r="G9" s="317"/>
    </row>
    <row r="10" spans="1:27" ht="12.75" customHeight="1">
      <c r="A10" s="16" t="s">
        <v>306</v>
      </c>
    </row>
    <row r="11" spans="1:27" ht="12.75" customHeight="1"/>
    <row r="12" spans="1:27" ht="12.75" customHeight="1">
      <c r="A12" s="147" t="s">
        <v>685</v>
      </c>
    </row>
    <row r="13" spans="1:27" ht="12.75" customHeight="1">
      <c r="A13" s="521" t="s">
        <v>686</v>
      </c>
      <c r="Z13" s="64"/>
      <c r="AA13" s="64"/>
    </row>
    <row r="14" spans="1:27" s="261" customFormat="1" ht="12.75" customHeight="1">
      <c r="A14" s="42"/>
      <c r="F14" s="197"/>
      <c r="I14" s="13" t="s">
        <v>1486</v>
      </c>
      <c r="Y14" s="64"/>
      <c r="Z14" s="64"/>
      <c r="AA14" s="64"/>
    </row>
    <row r="15" spans="1:27" s="261" customFormat="1" ht="22.5" customHeight="1">
      <c r="A15" s="444"/>
      <c r="B15" s="1232" t="s">
        <v>377</v>
      </c>
      <c r="C15" s="1232"/>
      <c r="D15" s="1232"/>
      <c r="E15" s="1232"/>
      <c r="F15" s="1232" t="s">
        <v>316</v>
      </c>
      <c r="G15" s="1232"/>
      <c r="H15" s="1232"/>
      <c r="I15" s="1232"/>
      <c r="Y15" s="64"/>
      <c r="Z15" s="64"/>
      <c r="AA15" s="64"/>
    </row>
    <row r="16" spans="1:27" ht="135" customHeight="1">
      <c r="A16" s="1233" t="s">
        <v>378</v>
      </c>
      <c r="B16" s="774" t="s">
        <v>773</v>
      </c>
      <c r="C16" s="1231" t="s">
        <v>379</v>
      </c>
      <c r="D16" s="774" t="s">
        <v>380</v>
      </c>
      <c r="E16" s="1231" t="s">
        <v>379</v>
      </c>
      <c r="F16" s="774" t="s">
        <v>774</v>
      </c>
      <c r="G16" s="1231" t="s">
        <v>381</v>
      </c>
      <c r="H16" s="774" t="s">
        <v>771</v>
      </c>
      <c r="I16" s="1231" t="s">
        <v>381</v>
      </c>
    </row>
    <row r="17" spans="1:16" ht="15.75" customHeight="1">
      <c r="A17" s="1233"/>
      <c r="B17" s="442">
        <v>45107</v>
      </c>
      <c r="C17" s="1231"/>
      <c r="D17" s="442">
        <v>45107</v>
      </c>
      <c r="E17" s="1231"/>
      <c r="F17" s="494" t="s">
        <v>1580</v>
      </c>
      <c r="G17" s="1231"/>
      <c r="H17" s="494" t="s">
        <v>1580</v>
      </c>
      <c r="I17" s="1231"/>
      <c r="J17" s="1226"/>
      <c r="K17" s="225"/>
      <c r="L17" s="318"/>
      <c r="M17" s="225"/>
      <c r="N17" s="319"/>
      <c r="O17" s="261"/>
    </row>
    <row r="18" spans="1:16" ht="16.5" customHeight="1">
      <c r="A18" s="445" t="s">
        <v>382</v>
      </c>
      <c r="B18" s="446">
        <v>42100</v>
      </c>
      <c r="C18" s="447">
        <v>6.4906156725856229E-2</v>
      </c>
      <c r="D18" s="446">
        <v>373561.61977999995</v>
      </c>
      <c r="E18" s="447">
        <v>0.1840608658946086</v>
      </c>
      <c r="F18" s="446">
        <v>10433</v>
      </c>
      <c r="G18" s="447">
        <v>0.60581806987840536</v>
      </c>
      <c r="H18" s="446">
        <v>144843.32575999998</v>
      </c>
      <c r="I18" s="449">
        <v>0.53347135948378965</v>
      </c>
      <c r="J18" s="1226"/>
      <c r="K18" s="320"/>
      <c r="L18" s="321"/>
      <c r="M18" s="320"/>
      <c r="N18" s="321"/>
      <c r="O18" s="261"/>
    </row>
    <row r="19" spans="1:16" ht="16.5" customHeight="1">
      <c r="A19" s="445" t="s">
        <v>383</v>
      </c>
      <c r="B19" s="446">
        <v>130493</v>
      </c>
      <c r="C19" s="447">
        <v>8.7459790996516615E-2</v>
      </c>
      <c r="D19" s="446">
        <v>2457034.1859700005</v>
      </c>
      <c r="E19" s="447">
        <v>0.1926009135439597</v>
      </c>
      <c r="F19" s="446">
        <v>24892</v>
      </c>
      <c r="G19" s="447">
        <v>0.11115079010802607</v>
      </c>
      <c r="H19" s="446">
        <v>781555.95392999996</v>
      </c>
      <c r="I19" s="449">
        <v>0.28260202428413495</v>
      </c>
      <c r="J19" s="41"/>
      <c r="K19" s="322"/>
      <c r="L19" s="323"/>
      <c r="M19" s="322"/>
      <c r="N19" s="324"/>
      <c r="O19" s="261"/>
    </row>
    <row r="20" spans="1:16" ht="16.5" customHeight="1">
      <c r="A20" s="445" t="s">
        <v>384</v>
      </c>
      <c r="B20" s="446">
        <v>6</v>
      </c>
      <c r="C20" s="447">
        <v>-0.14285714285714285</v>
      </c>
      <c r="D20" s="446">
        <v>0</v>
      </c>
      <c r="E20" s="447">
        <v>0</v>
      </c>
      <c r="F20" s="446"/>
      <c r="G20" s="447"/>
      <c r="H20" s="446"/>
      <c r="I20" s="448"/>
      <c r="J20" s="41"/>
      <c r="K20" s="322"/>
      <c r="L20" s="323"/>
      <c r="M20" s="322"/>
      <c r="N20" s="324"/>
      <c r="O20" s="261"/>
    </row>
    <row r="21" spans="1:16" ht="16.5" customHeight="1">
      <c r="A21" s="450" t="s">
        <v>385</v>
      </c>
      <c r="B21" s="451">
        <v>172599</v>
      </c>
      <c r="C21" s="452">
        <v>8.1860861607506635E-2</v>
      </c>
      <c r="D21" s="451">
        <v>2830595.8057500003</v>
      </c>
      <c r="E21" s="452">
        <v>0.19146681026431275</v>
      </c>
      <c r="F21" s="451">
        <v>35325</v>
      </c>
      <c r="G21" s="452">
        <v>0.2223606353161009</v>
      </c>
      <c r="H21" s="451">
        <v>926399.27969</v>
      </c>
      <c r="I21" s="453">
        <v>0.31627001329521193</v>
      </c>
      <c r="J21" s="41"/>
      <c r="K21" s="322"/>
      <c r="L21" s="323"/>
      <c r="M21" s="322"/>
      <c r="N21" s="324"/>
      <c r="O21" s="261"/>
    </row>
    <row r="22" spans="1:16" ht="12.75" customHeight="1">
      <c r="A22" s="16" t="s">
        <v>386</v>
      </c>
      <c r="H22" s="132"/>
      <c r="I22" s="76"/>
      <c r="J22" s="132"/>
    </row>
    <row r="23" spans="1:16" ht="49.5" customHeight="1">
      <c r="A23" s="1229" t="s">
        <v>387</v>
      </c>
      <c r="B23" s="1229"/>
      <c r="C23" s="1229"/>
      <c r="D23" s="1229"/>
      <c r="E23" s="1229"/>
      <c r="F23" s="1229"/>
      <c r="G23" s="1229"/>
      <c r="H23" s="1229"/>
      <c r="I23" s="1229"/>
    </row>
    <row r="24" spans="1:16" ht="56.25" customHeight="1">
      <c r="A24" s="1229" t="s">
        <v>772</v>
      </c>
      <c r="B24" s="1229"/>
      <c r="C24" s="1229"/>
      <c r="D24" s="1229"/>
      <c r="E24" s="1229"/>
      <c r="F24" s="1229"/>
      <c r="G24" s="1229"/>
      <c r="H24" s="1229"/>
      <c r="I24" s="1229"/>
    </row>
    <row r="25" spans="1:16" ht="23.25" customHeight="1">
      <c r="A25" s="1230" t="s">
        <v>338</v>
      </c>
      <c r="B25" s="1230"/>
      <c r="C25" s="1230"/>
      <c r="D25" s="1230"/>
      <c r="E25" s="1230"/>
      <c r="F25" s="1230"/>
      <c r="G25" s="1230"/>
      <c r="H25" s="1230"/>
      <c r="I25" s="1230"/>
      <c r="J25" s="155"/>
      <c r="K25" s="70"/>
      <c r="L25" s="70"/>
      <c r="M25" s="70"/>
      <c r="N25" s="70"/>
      <c r="O25" s="70"/>
      <c r="P25" s="70"/>
    </row>
    <row r="26" spans="1:16">
      <c r="A26" s="155"/>
      <c r="B26" s="70"/>
      <c r="C26" s="70"/>
      <c r="D26" s="70"/>
      <c r="E26" s="70"/>
      <c r="F26" s="70"/>
      <c r="G26" s="70"/>
    </row>
    <row r="27" spans="1:16" ht="12.75" customHeight="1">
      <c r="A27" s="613" t="s">
        <v>81</v>
      </c>
    </row>
    <row r="28" spans="1:16" ht="12.75" customHeight="1"/>
    <row r="29" spans="1:16" ht="12.75" customHeight="1"/>
    <row r="30" spans="1:16" ht="12.75" customHeight="1"/>
    <row r="31" spans="1:16" ht="12.75" customHeight="1"/>
    <row r="32" spans="1:16" ht="12.75" customHeight="1">
      <c r="I32" s="34" t="s">
        <v>807</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48" t="s">
        <v>687</v>
      </c>
      <c r="H1" s="261"/>
    </row>
    <row r="2" spans="1:8" ht="12.75" customHeight="1">
      <c r="A2" s="524" t="s">
        <v>688</v>
      </c>
    </row>
    <row r="3" spans="1:8" ht="12.75" customHeight="1"/>
    <row r="4" spans="1:8" ht="12.75" customHeight="1">
      <c r="D4" s="13" t="s">
        <v>1486</v>
      </c>
      <c r="E4" s="73"/>
    </row>
    <row r="5" spans="1:8" ht="45" customHeight="1">
      <c r="A5" s="1233" t="s">
        <v>307</v>
      </c>
      <c r="B5" s="454" t="s">
        <v>344</v>
      </c>
      <c r="C5" s="1236" t="s">
        <v>345</v>
      </c>
      <c r="D5" s="1236"/>
    </row>
    <row r="6" spans="1:8" ht="22.5" customHeight="1">
      <c r="A6" s="1234"/>
      <c r="B6" s="956">
        <v>45107</v>
      </c>
      <c r="C6" s="761" t="s">
        <v>346</v>
      </c>
      <c r="D6" s="761" t="s">
        <v>347</v>
      </c>
    </row>
    <row r="7" spans="1:8" ht="12.75" customHeight="1">
      <c r="A7" s="463" t="s">
        <v>348</v>
      </c>
      <c r="B7" s="464">
        <v>2414398.3395199999</v>
      </c>
      <c r="C7" s="465">
        <v>0.20365616380607618</v>
      </c>
      <c r="D7" s="464">
        <v>408511.26635000017</v>
      </c>
      <c r="E7" s="43"/>
    </row>
    <row r="8" spans="1:8" ht="12.75" customHeight="1">
      <c r="A8" s="455" t="s">
        <v>349</v>
      </c>
      <c r="B8" s="456">
        <v>3857.6178100000002</v>
      </c>
      <c r="C8" s="457">
        <v>0.14900577057604833</v>
      </c>
      <c r="D8" s="456">
        <v>500.26494999999977</v>
      </c>
      <c r="E8" s="52"/>
    </row>
    <row r="9" spans="1:8" ht="12.75" customHeight="1">
      <c r="A9" s="455" t="s">
        <v>350</v>
      </c>
      <c r="B9" s="456">
        <v>697436.27432000008</v>
      </c>
      <c r="C9" s="457">
        <v>0.16631824680329027</v>
      </c>
      <c r="D9" s="456">
        <v>99455.169050000142</v>
      </c>
      <c r="E9" s="52"/>
    </row>
    <row r="10" spans="1:8" ht="12.75" customHeight="1">
      <c r="A10" s="455" t="s">
        <v>351</v>
      </c>
      <c r="B10" s="456">
        <v>4594.758069999999</v>
      </c>
      <c r="C10" s="457">
        <v>-0.44396604343168017</v>
      </c>
      <c r="D10" s="456">
        <v>-3668.6906200000003</v>
      </c>
    </row>
    <row r="11" spans="1:8" ht="12.75" customHeight="1">
      <c r="A11" s="455" t="s">
        <v>352</v>
      </c>
      <c r="B11" s="456">
        <v>1686962.55406</v>
      </c>
      <c r="C11" s="457">
        <v>0.22767061719127699</v>
      </c>
      <c r="D11" s="456">
        <v>312845.97064000019</v>
      </c>
    </row>
    <row r="12" spans="1:8" ht="12.75" customHeight="1">
      <c r="A12" s="455" t="s">
        <v>353</v>
      </c>
      <c r="B12" s="456">
        <v>21547.135259999995</v>
      </c>
      <c r="C12" s="457">
        <v>-2.8032808538249063E-2</v>
      </c>
      <c r="D12" s="456">
        <v>-621.44764000000214</v>
      </c>
    </row>
    <row r="13" spans="1:8" ht="12.75" customHeight="1">
      <c r="A13" s="463" t="s">
        <v>354</v>
      </c>
      <c r="B13" s="464">
        <v>967741.50394000008</v>
      </c>
      <c r="C13" s="465">
        <v>0.15576630145059581</v>
      </c>
      <c r="D13" s="464">
        <v>130425.60129999998</v>
      </c>
    </row>
    <row r="14" spans="1:8" ht="12.75" customHeight="1">
      <c r="A14" s="455" t="s">
        <v>355</v>
      </c>
      <c r="B14" s="456">
        <v>27685.602330000002</v>
      </c>
      <c r="C14" s="457">
        <v>0.18105059753755515</v>
      </c>
      <c r="D14" s="456">
        <v>4244.0983100000012</v>
      </c>
    </row>
    <row r="15" spans="1:8" ht="12.75" customHeight="1">
      <c r="A15" s="455" t="s">
        <v>356</v>
      </c>
      <c r="B15" s="456">
        <v>887708.72958999989</v>
      </c>
      <c r="C15" s="457">
        <v>0.15926848082979969</v>
      </c>
      <c r="D15" s="456">
        <v>121959.68674999999</v>
      </c>
    </row>
    <row r="16" spans="1:8" ht="12.75" customHeight="1">
      <c r="A16" s="455" t="s">
        <v>357</v>
      </c>
      <c r="B16" s="456">
        <v>1079.7378499999998</v>
      </c>
      <c r="C16" s="457">
        <v>-0.68746564453308345</v>
      </c>
      <c r="D16" s="456">
        <v>-2375.0434599999999</v>
      </c>
    </row>
    <row r="17" spans="1:6" ht="12.75" customHeight="1">
      <c r="A17" s="455" t="s">
        <v>358</v>
      </c>
      <c r="B17" s="456">
        <v>51267.434170000008</v>
      </c>
      <c r="C17" s="457">
        <v>0.14767796847908396</v>
      </c>
      <c r="D17" s="456">
        <v>6596.8596900000121</v>
      </c>
    </row>
    <row r="18" spans="1:6" ht="22.5">
      <c r="A18" s="458" t="s">
        <v>359</v>
      </c>
      <c r="B18" s="456">
        <v>18073.069849999996</v>
      </c>
      <c r="C18" s="457">
        <v>0.14330910594598886</v>
      </c>
      <c r="D18" s="456">
        <v>2265.3851599999962</v>
      </c>
    </row>
    <row r="19" spans="1:6" ht="12.75" customHeight="1">
      <c r="A19" s="466" t="s">
        <v>360</v>
      </c>
      <c r="B19" s="467">
        <v>3400212.9133100002</v>
      </c>
      <c r="C19" s="468">
        <v>0.18929703911601978</v>
      </c>
      <c r="D19" s="467">
        <v>541202.25283000013</v>
      </c>
    </row>
    <row r="20" spans="1:6" ht="12.75" customHeight="1">
      <c r="A20" s="455" t="s">
        <v>361</v>
      </c>
      <c r="B20" s="456">
        <v>4717284.4216700001</v>
      </c>
      <c r="C20" s="457">
        <v>0.1413493338413466</v>
      </c>
      <c r="D20" s="456">
        <v>584207.64859000035</v>
      </c>
    </row>
    <row r="21" spans="1:6" ht="12.75" customHeight="1">
      <c r="A21" s="459" t="s">
        <v>249</v>
      </c>
      <c r="B21" s="460">
        <v>352500.99475000001</v>
      </c>
      <c r="C21" s="461">
        <v>8.5169236286251934E-2</v>
      </c>
      <c r="D21" s="460">
        <v>27665.95246999996</v>
      </c>
    </row>
    <row r="22" spans="1:6" ht="12.75" customHeight="1">
      <c r="A22" s="459" t="s">
        <v>255</v>
      </c>
      <c r="B22" s="460">
        <v>20553.229469999998</v>
      </c>
      <c r="C22" s="461">
        <v>0.81672442559559222</v>
      </c>
      <c r="D22" s="460">
        <v>9239.8848699999962</v>
      </c>
    </row>
    <row r="23" spans="1:6" ht="12.75" customHeight="1">
      <c r="A23" s="459" t="s">
        <v>251</v>
      </c>
      <c r="B23" s="460">
        <v>1747577.3384999998</v>
      </c>
      <c r="C23" s="461">
        <v>0.26333873186894585</v>
      </c>
      <c r="D23" s="460">
        <v>364276.64929000009</v>
      </c>
    </row>
    <row r="24" spans="1:6" ht="12.75" customHeight="1">
      <c r="A24" s="459" t="s">
        <v>252</v>
      </c>
      <c r="B24" s="460">
        <v>1220666.5100199999</v>
      </c>
      <c r="C24" s="461">
        <v>0.12907788031156359</v>
      </c>
      <c r="D24" s="460">
        <v>139548.43011999968</v>
      </c>
    </row>
    <row r="25" spans="1:6" ht="22.5">
      <c r="A25" s="462" t="s">
        <v>362</v>
      </c>
      <c r="B25" s="460">
        <v>58914.84057</v>
      </c>
      <c r="C25" s="461">
        <v>8.0648154848525395E-3</v>
      </c>
      <c r="D25" s="460">
        <v>471.33608000000095</v>
      </c>
    </row>
    <row r="26" spans="1:6">
      <c r="A26" s="466" t="s">
        <v>363</v>
      </c>
      <c r="B26" s="467">
        <v>3400212.9133100002</v>
      </c>
      <c r="C26" s="468">
        <v>0.18929703911601978</v>
      </c>
      <c r="D26" s="467">
        <v>541202.25283000013</v>
      </c>
    </row>
    <row r="27" spans="1:6" ht="12.75" customHeight="1">
      <c r="A27" s="455" t="s">
        <v>364</v>
      </c>
      <c r="B27" s="456">
        <v>4717284.4216700001</v>
      </c>
      <c r="C27" s="457">
        <v>0.1413493338413466</v>
      </c>
      <c r="D27" s="456">
        <v>584207.64859000035</v>
      </c>
    </row>
    <row r="28" spans="1:6" ht="12.75" customHeight="1">
      <c r="A28" s="21" t="s">
        <v>306</v>
      </c>
    </row>
    <row r="29" spans="1:6" ht="12.75" customHeight="1">
      <c r="E29" s="70"/>
      <c r="F29" s="70"/>
    </row>
    <row r="30" spans="1:6" ht="26.25" customHeight="1">
      <c r="A30" s="1230" t="s">
        <v>338</v>
      </c>
      <c r="B30" s="1230"/>
      <c r="C30" s="1230"/>
      <c r="D30" s="1230"/>
      <c r="E30" s="70"/>
      <c r="F30" s="70"/>
    </row>
    <row r="31" spans="1:6" ht="12.75" customHeight="1"/>
    <row r="32" spans="1:6" ht="12.75" customHeight="1">
      <c r="A32" s="147" t="s">
        <v>689</v>
      </c>
    </row>
    <row r="33" spans="1:4" ht="12.75" customHeight="1">
      <c r="A33" s="521" t="s">
        <v>1000</v>
      </c>
    </row>
    <row r="34" spans="1:4" s="261" customFormat="1" ht="12.75" customHeight="1">
      <c r="A34" s="42"/>
    </row>
    <row r="35" spans="1:4" s="261" customFormat="1" ht="12.75" customHeight="1">
      <c r="A35" s="42"/>
      <c r="D35" s="13" t="s">
        <v>1486</v>
      </c>
    </row>
    <row r="36" spans="1:4" ht="55.5" customHeight="1">
      <c r="A36" s="1233" t="s">
        <v>307</v>
      </c>
      <c r="B36" s="469" t="s">
        <v>308</v>
      </c>
      <c r="C36" s="1236" t="s">
        <v>365</v>
      </c>
      <c r="D36" s="1236"/>
    </row>
    <row r="37" spans="1:4" ht="21" customHeight="1">
      <c r="A37" s="1235"/>
      <c r="B37" s="494" t="s">
        <v>1580</v>
      </c>
      <c r="C37" s="454" t="s">
        <v>346</v>
      </c>
      <c r="D37" s="454" t="s">
        <v>347</v>
      </c>
    </row>
    <row r="38" spans="1:4">
      <c r="A38" s="79" t="s">
        <v>366</v>
      </c>
      <c r="B38" s="126">
        <v>61231.444179999999</v>
      </c>
      <c r="C38" s="127">
        <v>0.41688765522076376</v>
      </c>
      <c r="D38" s="126">
        <v>18015.989549999998</v>
      </c>
    </row>
    <row r="39" spans="1:4">
      <c r="A39" s="79" t="s">
        <v>309</v>
      </c>
      <c r="B39" s="126">
        <v>33097.791980000002</v>
      </c>
      <c r="C39" s="127">
        <v>2.5421236929546445</v>
      </c>
      <c r="D39" s="126">
        <v>23753.738850000002</v>
      </c>
    </row>
    <row r="40" spans="1:4">
      <c r="A40" s="128" t="s">
        <v>310</v>
      </c>
      <c r="B40" s="129">
        <v>28133.6522</v>
      </c>
      <c r="C40" s="130">
        <v>-0.16939804808490133</v>
      </c>
      <c r="D40" s="131">
        <v>-5737.7492999999995</v>
      </c>
    </row>
    <row r="41" spans="1:4">
      <c r="A41" s="79" t="s">
        <v>367</v>
      </c>
      <c r="B41" s="126">
        <v>2451.9024100000001</v>
      </c>
      <c r="C41" s="127">
        <v>-4.3655416018338937E-2</v>
      </c>
      <c r="D41" s="126">
        <v>-111.92494999999963</v>
      </c>
    </row>
    <row r="42" spans="1:4">
      <c r="A42" s="79" t="s">
        <v>368</v>
      </c>
      <c r="B42" s="126">
        <v>2106.8074699999997</v>
      </c>
      <c r="C42" s="127">
        <v>3.6742750264447434E-2</v>
      </c>
      <c r="D42" s="126">
        <v>74.666449999999486</v>
      </c>
    </row>
    <row r="43" spans="1:4" ht="19.5" customHeight="1">
      <c r="A43" s="128" t="s">
        <v>369</v>
      </c>
      <c r="B43" s="129">
        <v>345.09494000000012</v>
      </c>
      <c r="C43" s="130">
        <v>-0.35094262530799603</v>
      </c>
      <c r="D43" s="131">
        <v>-186.59139999999974</v>
      </c>
    </row>
    <row r="44" spans="1:4">
      <c r="A44" s="79" t="s">
        <v>370</v>
      </c>
      <c r="B44" s="126">
        <v>87008.494290000002</v>
      </c>
      <c r="C44" s="127">
        <v>7.6699520818929431E-2</v>
      </c>
      <c r="D44" s="126">
        <v>6198.1171999999933</v>
      </c>
    </row>
    <row r="45" spans="1:4">
      <c r="A45" s="79" t="s">
        <v>371</v>
      </c>
      <c r="B45" s="126">
        <v>85118.69862000001</v>
      </c>
      <c r="C45" s="127">
        <v>3.0977583634678809E-2</v>
      </c>
      <c r="D45" s="126">
        <v>2557.5450400000118</v>
      </c>
    </row>
    <row r="46" spans="1:4" ht="19.5" customHeight="1">
      <c r="A46" s="128" t="s">
        <v>311</v>
      </c>
      <c r="B46" s="129">
        <v>1889.79567</v>
      </c>
      <c r="C46" s="130">
        <v>-2.0794042928951812</v>
      </c>
      <c r="D46" s="131">
        <v>3640.5721699999995</v>
      </c>
    </row>
    <row r="47" spans="1:4" ht="28.5" customHeight="1">
      <c r="A47" s="79" t="s">
        <v>312</v>
      </c>
      <c r="B47" s="126">
        <v>30368.542809999999</v>
      </c>
      <c r="C47" s="127">
        <v>-6.994201746454369E-2</v>
      </c>
      <c r="D47" s="126">
        <v>-2283.7685299999976</v>
      </c>
    </row>
    <row r="48" spans="1:4" ht="19.5" customHeight="1">
      <c r="A48" s="79" t="s">
        <v>313</v>
      </c>
      <c r="B48" s="126">
        <v>-1235.3475200000003</v>
      </c>
      <c r="C48" s="127">
        <v>-0.35963071692594084</v>
      </c>
      <c r="D48" s="126">
        <v>693.76986999999986</v>
      </c>
    </row>
    <row r="49" spans="1:4">
      <c r="A49" s="79" t="s">
        <v>372</v>
      </c>
      <c r="B49" s="126">
        <v>31603.890329999998</v>
      </c>
      <c r="C49" s="127">
        <v>-8.6102237536471518E-2</v>
      </c>
      <c r="D49" s="126">
        <v>-2977.5383899999979</v>
      </c>
    </row>
    <row r="50" spans="1:4">
      <c r="A50" s="79" t="s">
        <v>373</v>
      </c>
      <c r="B50" s="126">
        <v>5838.04781</v>
      </c>
      <c r="C50" s="127">
        <v>-7.8129612497008866E-2</v>
      </c>
      <c r="D50" s="126">
        <v>-494.78150000000005</v>
      </c>
    </row>
    <row r="51" spans="1:4" ht="19.5" customHeight="1">
      <c r="A51" s="470" t="s">
        <v>374</v>
      </c>
      <c r="B51" s="471">
        <v>25765.842520000002</v>
      </c>
      <c r="C51" s="472">
        <v>-8.7889556747369355E-2</v>
      </c>
      <c r="D51" s="473">
        <v>-2482.7568800000045</v>
      </c>
    </row>
    <row r="52" spans="1:4" ht="12.75" customHeight="1"/>
    <row r="53" spans="1:4" ht="21" customHeight="1">
      <c r="A53" s="1230" t="s">
        <v>314</v>
      </c>
      <c r="B53" s="1230"/>
      <c r="C53" s="1230"/>
    </row>
    <row r="54" spans="1:4" ht="12.75" customHeight="1"/>
    <row r="55" spans="1:4" ht="12.75" customHeight="1">
      <c r="A55" s="613" t="s">
        <v>81</v>
      </c>
    </row>
    <row r="56" spans="1:4" ht="12.75" customHeight="1">
      <c r="D56" s="34" t="s">
        <v>1057</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T53"/>
  <sheetViews>
    <sheetView showGridLines="0" zoomScaleNormal="100" workbookViewId="0"/>
  </sheetViews>
  <sheetFormatPr defaultRowHeight="15"/>
  <cols>
    <col min="1" max="1" width="24.5703125" customWidth="1"/>
    <col min="2" max="2" width="10.42578125" style="261" customWidth="1"/>
    <col min="3" max="3" width="15" style="261" customWidth="1"/>
    <col min="4" max="4" width="12.140625" customWidth="1"/>
    <col min="5" max="18" width="10" customWidth="1"/>
    <col min="19" max="19" width="12.140625" customWidth="1"/>
  </cols>
  <sheetData>
    <row r="1" spans="1:20" ht="18">
      <c r="A1" s="661" t="s">
        <v>938</v>
      </c>
      <c r="B1" s="661"/>
      <c r="C1" s="661"/>
      <c r="D1" s="558"/>
      <c r="E1" s="558"/>
      <c r="F1" s="558"/>
      <c r="G1" s="558"/>
      <c r="H1" s="558"/>
      <c r="I1" s="558"/>
      <c r="J1" s="558"/>
      <c r="K1" s="558"/>
      <c r="L1" s="558"/>
      <c r="M1" s="558"/>
      <c r="N1" s="558"/>
      <c r="O1" s="558"/>
      <c r="P1" s="558"/>
      <c r="Q1" s="558"/>
      <c r="R1" s="558"/>
      <c r="S1" s="558"/>
    </row>
    <row r="2" spans="1:20" ht="16.5">
      <c r="A2" s="662" t="s">
        <v>939</v>
      </c>
      <c r="B2" s="662"/>
      <c r="C2" s="662"/>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0" t="s">
        <v>635</v>
      </c>
      <c r="B4" s="150"/>
      <c r="C4" s="150"/>
      <c r="D4" s="339"/>
      <c r="E4" s="5"/>
      <c r="F4" s="6"/>
      <c r="G4" s="1067"/>
      <c r="S4" s="137" t="str">
        <f>Naslovnica!A20</f>
        <v>Kolovoz 2023.</v>
      </c>
    </row>
    <row r="5" spans="1:20" ht="12.75" customHeight="1">
      <c r="A5" s="551" t="s">
        <v>914</v>
      </c>
      <c r="B5" s="551"/>
      <c r="C5" s="551"/>
      <c r="D5" s="340"/>
      <c r="E5" s="8"/>
      <c r="F5" s="9"/>
      <c r="G5" s="10"/>
      <c r="S5" s="529" t="str">
        <f>Naslovnica!A24</f>
        <v>August 2023</v>
      </c>
    </row>
    <row r="6" spans="1:20" ht="12.75" customHeight="1">
      <c r="E6" s="261"/>
    </row>
    <row r="7" spans="1:20" ht="12.75" customHeight="1">
      <c r="A7" s="1113"/>
      <c r="B7" s="1113"/>
      <c r="C7" s="1113"/>
      <c r="D7" s="1112" t="s">
        <v>19</v>
      </c>
      <c r="E7" s="1112"/>
      <c r="F7" s="1112"/>
      <c r="G7" s="1112" t="s">
        <v>20</v>
      </c>
      <c r="H7" s="1112"/>
      <c r="I7" s="1112"/>
      <c r="J7" s="1112" t="s">
        <v>21</v>
      </c>
      <c r="K7" s="1112"/>
      <c r="L7" s="1112"/>
      <c r="M7" s="1112" t="s">
        <v>22</v>
      </c>
      <c r="N7" s="1112"/>
      <c r="O7" s="1112"/>
      <c r="P7" s="1112" t="s">
        <v>600</v>
      </c>
      <c r="Q7" s="1112"/>
      <c r="R7" s="1112"/>
      <c r="S7" s="1112" t="s">
        <v>470</v>
      </c>
    </row>
    <row r="8" spans="1:20" ht="15" customHeight="1">
      <c r="A8" s="1120"/>
      <c r="B8" s="1120"/>
      <c r="C8" s="1120"/>
      <c r="D8" s="1114" t="s">
        <v>598</v>
      </c>
      <c r="E8" s="1115"/>
      <c r="F8" s="1115"/>
      <c r="G8" s="1114" t="s">
        <v>599</v>
      </c>
      <c r="H8" s="1115"/>
      <c r="I8" s="1115"/>
      <c r="J8" s="1114" t="s">
        <v>598</v>
      </c>
      <c r="K8" s="1115"/>
      <c r="L8" s="1115"/>
      <c r="M8" s="1114" t="s">
        <v>598</v>
      </c>
      <c r="N8" s="1115"/>
      <c r="O8" s="1115"/>
      <c r="P8" s="1114" t="s">
        <v>598</v>
      </c>
      <c r="Q8" s="1115"/>
      <c r="R8" s="1115"/>
      <c r="S8" s="1113"/>
    </row>
    <row r="9" spans="1:20">
      <c r="A9" s="1120" t="s">
        <v>597</v>
      </c>
      <c r="B9" s="1120"/>
      <c r="C9" s="1120"/>
      <c r="D9" s="664" t="s">
        <v>114</v>
      </c>
      <c r="E9" s="664" t="s">
        <v>115</v>
      </c>
      <c r="F9" s="664" t="s">
        <v>116</v>
      </c>
      <c r="G9" s="664" t="s">
        <v>114</v>
      </c>
      <c r="H9" s="664" t="s">
        <v>115</v>
      </c>
      <c r="I9" s="664" t="s">
        <v>116</v>
      </c>
      <c r="J9" s="664" t="s">
        <v>114</v>
      </c>
      <c r="K9" s="664" t="s">
        <v>115</v>
      </c>
      <c r="L9" s="664" t="s">
        <v>116</v>
      </c>
      <c r="M9" s="664" t="s">
        <v>114</v>
      </c>
      <c r="N9" s="664" t="s">
        <v>115</v>
      </c>
      <c r="O9" s="664" t="s">
        <v>116</v>
      </c>
      <c r="P9" s="664" t="s">
        <v>114</v>
      </c>
      <c r="Q9" s="664" t="s">
        <v>115</v>
      </c>
      <c r="R9" s="664" t="s">
        <v>116</v>
      </c>
      <c r="S9" s="1113"/>
    </row>
    <row r="10" spans="1:20" s="331" customFormat="1" ht="22.5" customHeight="1">
      <c r="A10" s="1121" t="s">
        <v>601</v>
      </c>
      <c r="B10" s="1121"/>
      <c r="C10" s="1121"/>
      <c r="D10" s="666">
        <v>62697</v>
      </c>
      <c r="E10" s="666">
        <v>623193</v>
      </c>
      <c r="F10" s="666">
        <v>34833</v>
      </c>
      <c r="G10" s="666">
        <v>59277</v>
      </c>
      <c r="H10" s="666">
        <v>323649</v>
      </c>
      <c r="I10" s="666">
        <v>12427</v>
      </c>
      <c r="J10" s="666">
        <v>96391</v>
      </c>
      <c r="K10" s="666">
        <v>352159</v>
      </c>
      <c r="L10" s="666">
        <v>17221</v>
      </c>
      <c r="M10" s="666">
        <v>54927</v>
      </c>
      <c r="N10" s="666">
        <v>543388</v>
      </c>
      <c r="O10" s="666">
        <v>30497</v>
      </c>
      <c r="P10" s="666">
        <v>273292</v>
      </c>
      <c r="Q10" s="666">
        <v>1842389</v>
      </c>
      <c r="R10" s="666">
        <v>94978</v>
      </c>
      <c r="S10" s="666">
        <v>2210659</v>
      </c>
    </row>
    <row r="11" spans="1:20" ht="21.75" customHeight="1">
      <c r="A11" s="1122" t="s">
        <v>602</v>
      </c>
      <c r="B11" s="1122"/>
      <c r="C11" s="1122"/>
      <c r="D11" s="665">
        <v>2.8361226222587924E-2</v>
      </c>
      <c r="E11" s="665">
        <v>0.28190372192183416</v>
      </c>
      <c r="F11" s="665">
        <v>1.5756839928727135E-2</v>
      </c>
      <c r="G11" s="665">
        <v>2.6814176225279429E-2</v>
      </c>
      <c r="H11" s="665">
        <v>0.14640385514002838</v>
      </c>
      <c r="I11" s="665">
        <v>5.6214006773545808E-3</v>
      </c>
      <c r="J11" s="665">
        <v>4.360283517267928E-2</v>
      </c>
      <c r="K11" s="665">
        <v>0.15930046198893633</v>
      </c>
      <c r="L11" s="665">
        <v>7.789984796388769E-3</v>
      </c>
      <c r="M11" s="665">
        <v>2.4846437193615116E-2</v>
      </c>
      <c r="N11" s="665">
        <v>0.2458036268823007</v>
      </c>
      <c r="O11" s="665">
        <v>1.3795433850268178E-2</v>
      </c>
      <c r="P11" s="665">
        <v>0.12362467481416176</v>
      </c>
      <c r="Q11" s="665">
        <v>0.83341166593309957</v>
      </c>
      <c r="R11" s="665">
        <v>4.2963659252738665E-2</v>
      </c>
      <c r="S11" s="665">
        <v>1</v>
      </c>
    </row>
    <row r="12" spans="1:20" ht="22.5" customHeight="1">
      <c r="A12" s="1123" t="s">
        <v>603</v>
      </c>
      <c r="B12" s="1123"/>
      <c r="C12" s="1123"/>
      <c r="D12" s="332">
        <v>37</v>
      </c>
      <c r="E12" s="332">
        <v>18</v>
      </c>
      <c r="F12" s="332">
        <v>1</v>
      </c>
      <c r="G12" s="332">
        <v>21</v>
      </c>
      <c r="H12" s="332">
        <v>28</v>
      </c>
      <c r="I12" s="332">
        <v>1</v>
      </c>
      <c r="J12" s="332">
        <v>33</v>
      </c>
      <c r="K12" s="332">
        <v>23</v>
      </c>
      <c r="L12" s="332">
        <v>1</v>
      </c>
      <c r="M12" s="332">
        <v>17</v>
      </c>
      <c r="N12" s="332">
        <v>18</v>
      </c>
      <c r="O12" s="332">
        <v>4</v>
      </c>
      <c r="P12" s="332">
        <v>108</v>
      </c>
      <c r="Q12" s="332">
        <v>87</v>
      </c>
      <c r="R12" s="332">
        <v>7</v>
      </c>
      <c r="S12" s="332">
        <v>202</v>
      </c>
    </row>
    <row r="13" spans="1:20" ht="22.5" customHeight="1">
      <c r="A13" s="1123" t="s">
        <v>604</v>
      </c>
      <c r="B13" s="1123"/>
      <c r="C13" s="1123"/>
      <c r="D13" s="332">
        <v>0</v>
      </c>
      <c r="E13" s="332">
        <v>0</v>
      </c>
      <c r="F13" s="332">
        <v>0</v>
      </c>
      <c r="G13" s="332">
        <v>0</v>
      </c>
      <c r="H13" s="332">
        <v>0</v>
      </c>
      <c r="I13" s="332">
        <v>0</v>
      </c>
      <c r="J13" s="332">
        <v>0</v>
      </c>
      <c r="K13" s="332">
        <v>0</v>
      </c>
      <c r="L13" s="332">
        <v>0</v>
      </c>
      <c r="M13" s="332">
        <v>0</v>
      </c>
      <c r="N13" s="332">
        <v>0</v>
      </c>
      <c r="O13" s="332">
        <v>0</v>
      </c>
      <c r="P13" s="332">
        <v>0</v>
      </c>
      <c r="Q13" s="332">
        <v>0</v>
      </c>
      <c r="R13" s="332">
        <v>0</v>
      </c>
      <c r="S13" s="332">
        <v>0</v>
      </c>
    </row>
    <row r="14" spans="1:20" ht="22.5" customHeight="1">
      <c r="A14" s="1123" t="s">
        <v>605</v>
      </c>
      <c r="B14" s="1123"/>
      <c r="C14" s="1123"/>
      <c r="D14" s="332">
        <v>4263</v>
      </c>
      <c r="E14" s="332">
        <v>0</v>
      </c>
      <c r="F14" s="332">
        <v>0</v>
      </c>
      <c r="G14" s="332">
        <v>2131</v>
      </c>
      <c r="H14" s="332">
        <v>0</v>
      </c>
      <c r="I14" s="332">
        <v>0</v>
      </c>
      <c r="J14" s="332">
        <v>2131</v>
      </c>
      <c r="K14" s="332">
        <v>0</v>
      </c>
      <c r="L14" s="332">
        <v>0</v>
      </c>
      <c r="M14" s="332">
        <v>2131</v>
      </c>
      <c r="N14" s="332">
        <v>0</v>
      </c>
      <c r="O14" s="332">
        <v>2</v>
      </c>
      <c r="P14" s="332">
        <v>10656</v>
      </c>
      <c r="Q14" s="332">
        <v>0</v>
      </c>
      <c r="R14" s="332">
        <v>2</v>
      </c>
      <c r="S14" s="332">
        <v>10658</v>
      </c>
      <c r="T14" s="76"/>
    </row>
    <row r="15" spans="1:20" ht="21.75" customHeight="1">
      <c r="A15" s="1122" t="s">
        <v>606</v>
      </c>
      <c r="B15" s="1122"/>
      <c r="C15" s="1122"/>
      <c r="D15" s="669">
        <v>4300</v>
      </c>
      <c r="E15" s="669">
        <v>18</v>
      </c>
      <c r="F15" s="669">
        <v>1</v>
      </c>
      <c r="G15" s="669">
        <v>2152</v>
      </c>
      <c r="H15" s="669">
        <v>28</v>
      </c>
      <c r="I15" s="669">
        <v>1</v>
      </c>
      <c r="J15" s="669">
        <v>2164</v>
      </c>
      <c r="K15" s="669">
        <v>23</v>
      </c>
      <c r="L15" s="669">
        <v>1</v>
      </c>
      <c r="M15" s="669">
        <v>2148</v>
      </c>
      <c r="N15" s="669">
        <v>18</v>
      </c>
      <c r="O15" s="669">
        <v>6</v>
      </c>
      <c r="P15" s="669">
        <v>10764</v>
      </c>
      <c r="Q15" s="669">
        <v>87</v>
      </c>
      <c r="R15" s="669">
        <v>9</v>
      </c>
      <c r="S15" s="669">
        <v>10860</v>
      </c>
    </row>
    <row r="16" spans="1:20" ht="22.5" customHeight="1">
      <c r="A16" s="1124" t="s">
        <v>607</v>
      </c>
      <c r="B16" s="1124"/>
      <c r="C16" s="1124"/>
      <c r="D16" s="172">
        <v>3</v>
      </c>
      <c r="E16" s="172">
        <v>1173</v>
      </c>
      <c r="F16" s="172">
        <v>2</v>
      </c>
      <c r="G16" s="172">
        <v>5</v>
      </c>
      <c r="H16" s="172">
        <v>435</v>
      </c>
      <c r="I16" s="172">
        <v>1</v>
      </c>
      <c r="J16" s="172">
        <v>0</v>
      </c>
      <c r="K16" s="172">
        <v>584</v>
      </c>
      <c r="L16" s="172">
        <v>0</v>
      </c>
      <c r="M16" s="172">
        <v>3</v>
      </c>
      <c r="N16" s="172">
        <v>1040</v>
      </c>
      <c r="O16" s="172">
        <v>1</v>
      </c>
      <c r="P16" s="172">
        <v>11</v>
      </c>
      <c r="Q16" s="172">
        <v>3232</v>
      </c>
      <c r="R16" s="172">
        <v>4</v>
      </c>
      <c r="S16" s="172">
        <v>3247</v>
      </c>
    </row>
    <row r="17" spans="1:20" ht="22.5" customHeight="1">
      <c r="A17" s="1124" t="s">
        <v>608</v>
      </c>
      <c r="B17" s="1124"/>
      <c r="C17" s="1124"/>
      <c r="D17" s="173">
        <v>42</v>
      </c>
      <c r="E17" s="172">
        <v>4</v>
      </c>
      <c r="F17" s="172">
        <v>1132</v>
      </c>
      <c r="G17" s="172">
        <v>23</v>
      </c>
      <c r="H17" s="172">
        <v>5</v>
      </c>
      <c r="I17" s="172">
        <v>413</v>
      </c>
      <c r="J17" s="172">
        <v>0</v>
      </c>
      <c r="K17" s="172">
        <v>20</v>
      </c>
      <c r="L17" s="172">
        <v>564</v>
      </c>
      <c r="M17" s="172">
        <v>31</v>
      </c>
      <c r="N17" s="172">
        <v>3</v>
      </c>
      <c r="O17" s="172">
        <v>1010</v>
      </c>
      <c r="P17" s="172">
        <v>96</v>
      </c>
      <c r="Q17" s="172">
        <v>32</v>
      </c>
      <c r="R17" s="172">
        <v>3119</v>
      </c>
      <c r="S17" s="172">
        <v>3247</v>
      </c>
    </row>
    <row r="18" spans="1:20" ht="22.5" customHeight="1">
      <c r="A18" s="1126" t="s">
        <v>609</v>
      </c>
      <c r="B18" s="1126"/>
      <c r="C18" s="1126"/>
      <c r="D18" s="172">
        <v>14</v>
      </c>
      <c r="E18" s="172">
        <v>14</v>
      </c>
      <c r="F18" s="172">
        <v>0</v>
      </c>
      <c r="G18" s="172">
        <v>4</v>
      </c>
      <c r="H18" s="172">
        <v>4</v>
      </c>
      <c r="I18" s="172">
        <v>1</v>
      </c>
      <c r="J18" s="172">
        <v>2</v>
      </c>
      <c r="K18" s="172">
        <v>6</v>
      </c>
      <c r="L18" s="172">
        <v>0</v>
      </c>
      <c r="M18" s="172">
        <v>17</v>
      </c>
      <c r="N18" s="172">
        <v>26</v>
      </c>
      <c r="O18" s="172">
        <v>1</v>
      </c>
      <c r="P18" s="172">
        <v>37</v>
      </c>
      <c r="Q18" s="172">
        <v>50</v>
      </c>
      <c r="R18" s="172">
        <v>2</v>
      </c>
      <c r="S18" s="172">
        <v>89</v>
      </c>
    </row>
    <row r="19" spans="1:20" ht="22.5" customHeight="1">
      <c r="A19" s="1125" t="s">
        <v>610</v>
      </c>
      <c r="B19" s="1125"/>
      <c r="C19" s="1125"/>
      <c r="D19" s="172">
        <v>3</v>
      </c>
      <c r="E19" s="172">
        <v>3</v>
      </c>
      <c r="F19" s="172">
        <v>0</v>
      </c>
      <c r="G19" s="172">
        <v>9</v>
      </c>
      <c r="H19" s="172">
        <v>24</v>
      </c>
      <c r="I19" s="172">
        <v>1</v>
      </c>
      <c r="J19" s="172">
        <v>23</v>
      </c>
      <c r="K19" s="172">
        <v>20</v>
      </c>
      <c r="L19" s="172">
        <v>1</v>
      </c>
      <c r="M19" s="172">
        <v>2</v>
      </c>
      <c r="N19" s="172">
        <v>3</v>
      </c>
      <c r="O19" s="172">
        <v>0</v>
      </c>
      <c r="P19" s="172">
        <v>37</v>
      </c>
      <c r="Q19" s="172">
        <v>50</v>
      </c>
      <c r="R19" s="172">
        <v>2</v>
      </c>
      <c r="S19" s="172">
        <v>89</v>
      </c>
    </row>
    <row r="20" spans="1:20" ht="22.5" customHeight="1">
      <c r="A20" s="1122" t="s">
        <v>611</v>
      </c>
      <c r="B20" s="1122"/>
      <c r="C20" s="1122"/>
      <c r="D20" s="669">
        <v>28</v>
      </c>
      <c r="E20" s="669">
        <v>-1180</v>
      </c>
      <c r="F20" s="669">
        <v>1130</v>
      </c>
      <c r="G20" s="669">
        <v>23</v>
      </c>
      <c r="H20" s="669">
        <v>-410</v>
      </c>
      <c r="I20" s="669">
        <v>412</v>
      </c>
      <c r="J20" s="669">
        <v>21</v>
      </c>
      <c r="K20" s="669">
        <v>-550</v>
      </c>
      <c r="L20" s="669">
        <v>565</v>
      </c>
      <c r="M20" s="669">
        <v>13</v>
      </c>
      <c r="N20" s="669">
        <v>-1060</v>
      </c>
      <c r="O20" s="669">
        <v>1008</v>
      </c>
      <c r="P20" s="669">
        <v>85</v>
      </c>
      <c r="Q20" s="669">
        <v>-3200</v>
      </c>
      <c r="R20" s="669">
        <v>3115</v>
      </c>
      <c r="S20" s="669">
        <v>0</v>
      </c>
    </row>
    <row r="21" spans="1:20" ht="22.5" customHeight="1">
      <c r="A21" s="1122" t="s">
        <v>612</v>
      </c>
      <c r="B21" s="1122"/>
      <c r="C21" s="1122"/>
      <c r="D21" s="669">
        <v>2</v>
      </c>
      <c r="E21" s="669">
        <v>91</v>
      </c>
      <c r="F21" s="669">
        <v>263</v>
      </c>
      <c r="G21" s="669">
        <v>1</v>
      </c>
      <c r="H21" s="669">
        <v>53</v>
      </c>
      <c r="I21" s="669">
        <v>98</v>
      </c>
      <c r="J21" s="669">
        <v>0</v>
      </c>
      <c r="K21" s="669">
        <v>60</v>
      </c>
      <c r="L21" s="669">
        <v>160</v>
      </c>
      <c r="M21" s="669">
        <v>1</v>
      </c>
      <c r="N21" s="669">
        <v>87</v>
      </c>
      <c r="O21" s="669">
        <v>224</v>
      </c>
      <c r="P21" s="669">
        <v>4</v>
      </c>
      <c r="Q21" s="669">
        <v>291</v>
      </c>
      <c r="R21" s="669">
        <v>745</v>
      </c>
      <c r="S21" s="669">
        <v>1040</v>
      </c>
    </row>
    <row r="22" spans="1:20" ht="21.75" customHeight="1">
      <c r="A22" s="1121" t="s">
        <v>613</v>
      </c>
      <c r="B22" s="1121"/>
      <c r="C22" s="1121"/>
      <c r="D22" s="667">
        <v>67023</v>
      </c>
      <c r="E22" s="667">
        <v>621940</v>
      </c>
      <c r="F22" s="667">
        <v>35701</v>
      </c>
      <c r="G22" s="667">
        <v>61451</v>
      </c>
      <c r="H22" s="667">
        <v>323214</v>
      </c>
      <c r="I22" s="667">
        <v>12742</v>
      </c>
      <c r="J22" s="668">
        <v>98576</v>
      </c>
      <c r="K22" s="667">
        <v>351572</v>
      </c>
      <c r="L22" s="667">
        <v>17627</v>
      </c>
      <c r="M22" s="667">
        <v>57087</v>
      </c>
      <c r="N22" s="667">
        <v>542259</v>
      </c>
      <c r="O22" s="667">
        <v>31287</v>
      </c>
      <c r="P22" s="667">
        <v>284137</v>
      </c>
      <c r="Q22" s="667">
        <v>1838985</v>
      </c>
      <c r="R22" s="667">
        <v>97357</v>
      </c>
      <c r="S22" s="667">
        <v>2220479</v>
      </c>
    </row>
    <row r="23" spans="1:20" s="261" customFormat="1" ht="22.5" customHeight="1">
      <c r="A23" s="1125" t="s">
        <v>634</v>
      </c>
      <c r="B23" s="1125"/>
      <c r="C23" s="1125"/>
      <c r="D23" s="335">
        <v>4326</v>
      </c>
      <c r="E23" s="335">
        <v>-1253</v>
      </c>
      <c r="F23" s="335">
        <v>868</v>
      </c>
      <c r="G23" s="335">
        <v>2174</v>
      </c>
      <c r="H23" s="335">
        <v>-435</v>
      </c>
      <c r="I23" s="335">
        <v>315</v>
      </c>
      <c r="J23" s="335">
        <v>2185</v>
      </c>
      <c r="K23" s="335">
        <v>-587</v>
      </c>
      <c r="L23" s="335">
        <v>406</v>
      </c>
      <c r="M23" s="335">
        <v>2160</v>
      </c>
      <c r="N23" s="335">
        <v>-1129</v>
      </c>
      <c r="O23" s="335">
        <v>790</v>
      </c>
      <c r="P23" s="335">
        <v>10845</v>
      </c>
      <c r="Q23" s="335">
        <v>-3404</v>
      </c>
      <c r="R23" s="335">
        <v>2379</v>
      </c>
      <c r="S23" s="335">
        <v>9820</v>
      </c>
      <c r="T23" s="289"/>
    </row>
    <row r="24" spans="1:20" ht="22.5" customHeight="1">
      <c r="A24" s="1122" t="s">
        <v>614</v>
      </c>
      <c r="B24" s="1122"/>
      <c r="C24" s="1122"/>
      <c r="D24" s="665">
        <v>6.899851667543902E-2</v>
      </c>
      <c r="E24" s="665">
        <v>-2.0106130845500511E-3</v>
      </c>
      <c r="F24" s="665">
        <v>2.4918898745442539E-2</v>
      </c>
      <c r="G24" s="665">
        <v>3.6675270340941681E-2</v>
      </c>
      <c r="H24" s="665">
        <v>-1.3440486452916585E-3</v>
      </c>
      <c r="I24" s="665">
        <v>2.5348032509857569E-2</v>
      </c>
      <c r="J24" s="665">
        <v>2.2668091419323379E-2</v>
      </c>
      <c r="K24" s="665">
        <v>-1.6668607078052812E-3</v>
      </c>
      <c r="L24" s="665">
        <v>2.3575866674409151E-2</v>
      </c>
      <c r="M24" s="665">
        <v>3.9324922169424875E-2</v>
      </c>
      <c r="N24" s="665">
        <v>-2.077705065257238E-3</v>
      </c>
      <c r="O24" s="665">
        <v>2.5904187297111192E-2</v>
      </c>
      <c r="P24" s="665">
        <v>3.9682830086500885E-2</v>
      </c>
      <c r="Q24" s="665">
        <v>-1.8476011309229484E-3</v>
      </c>
      <c r="R24" s="665">
        <v>2.5047905830823981E-2</v>
      </c>
      <c r="S24" s="665">
        <v>4.4421143197571405E-3</v>
      </c>
    </row>
    <row r="25" spans="1:20" ht="21.75" customHeight="1">
      <c r="A25" s="1122" t="s">
        <v>602</v>
      </c>
      <c r="B25" s="1122"/>
      <c r="C25" s="1122"/>
      <c r="D25" s="665">
        <v>3.0184027860655292E-2</v>
      </c>
      <c r="E25" s="665">
        <v>0.28009271873321029</v>
      </c>
      <c r="F25" s="665">
        <v>1.607806243607798E-2</v>
      </c>
      <c r="G25" s="665">
        <v>2.7674659386555785E-2</v>
      </c>
      <c r="H25" s="665">
        <v>0.14556048492239737</v>
      </c>
      <c r="I25" s="665">
        <v>5.7384014890480839E-3</v>
      </c>
      <c r="J25" s="665">
        <v>4.4394024892827177E-2</v>
      </c>
      <c r="K25" s="665">
        <v>0.15833160322615075</v>
      </c>
      <c r="L25" s="665">
        <v>7.9383772600416392E-3</v>
      </c>
      <c r="M25" s="665">
        <v>2.5709317674249565E-2</v>
      </c>
      <c r="N25" s="665">
        <v>0.24420811905899584</v>
      </c>
      <c r="O25" s="665">
        <v>1.4090203059790252E-2</v>
      </c>
      <c r="P25" s="665">
        <v>0.12796202981428781</v>
      </c>
      <c r="Q25" s="665">
        <v>0.82819292594075422</v>
      </c>
      <c r="R25" s="665">
        <v>4.3845044244957956E-2</v>
      </c>
      <c r="S25" s="665">
        <v>1</v>
      </c>
    </row>
    <row r="26" spans="1:20">
      <c r="A26" s="1066" t="s">
        <v>615</v>
      </c>
      <c r="B26" s="1066"/>
      <c r="C26" s="1066"/>
      <c r="D26" s="197"/>
      <c r="E26" s="197"/>
    </row>
    <row r="27" spans="1:20" ht="12.75" customHeight="1">
      <c r="A27" s="171" t="s">
        <v>616</v>
      </c>
      <c r="B27" s="171"/>
      <c r="C27" s="171"/>
      <c r="D27" s="169"/>
      <c r="E27" s="169"/>
      <c r="F27" s="169"/>
      <c r="G27" s="169"/>
      <c r="H27" s="170"/>
    </row>
    <row r="28" spans="1:20" ht="12.75" customHeight="1">
      <c r="A28" s="166" t="s">
        <v>617</v>
      </c>
      <c r="B28" s="166"/>
      <c r="C28" s="166"/>
      <c r="D28" s="168"/>
      <c r="E28" s="168"/>
      <c r="F28" s="168"/>
      <c r="G28" s="168"/>
      <c r="H28" s="168"/>
    </row>
    <row r="29" spans="1:20" ht="12.75" customHeight="1">
      <c r="A29" s="167"/>
      <c r="B29" s="167"/>
      <c r="C29" s="167"/>
      <c r="D29" s="166"/>
      <c r="E29" s="166"/>
      <c r="F29" s="166"/>
      <c r="G29" s="166"/>
      <c r="H29" s="166"/>
    </row>
    <row r="30" spans="1:20" ht="12.75" customHeight="1">
      <c r="B30" s="612"/>
      <c r="C30" s="612"/>
    </row>
    <row r="31" spans="1:20" ht="12.75" customHeight="1">
      <c r="A31" s="149" t="s">
        <v>636</v>
      </c>
      <c r="B31" s="197"/>
      <c r="C31" s="197"/>
      <c r="D31" s="197"/>
      <c r="E31" s="197"/>
      <c r="F31" s="197"/>
      <c r="S31" s="137" t="str">
        <f>Naslovnica!A20</f>
        <v>Kolovoz 2023.</v>
      </c>
    </row>
    <row r="32" spans="1:20">
      <c r="A32" s="557" t="s">
        <v>915</v>
      </c>
      <c r="B32" s="197"/>
      <c r="C32" s="197"/>
      <c r="D32" s="197"/>
      <c r="E32" s="197"/>
      <c r="F32" s="197"/>
      <c r="S32" s="529" t="str">
        <f>Naslovnica!A24</f>
        <v>August 2023</v>
      </c>
    </row>
    <row r="33" spans="1:19">
      <c r="B33"/>
      <c r="C33"/>
    </row>
    <row r="34" spans="1:19" ht="32.25" customHeight="1">
      <c r="A34" s="670"/>
      <c r="B34" s="1120" t="s">
        <v>585</v>
      </c>
      <c r="C34" s="1120"/>
      <c r="D34" s="1120"/>
      <c r="E34" s="1119" t="s">
        <v>586</v>
      </c>
      <c r="F34" s="1119"/>
      <c r="G34" s="1119"/>
      <c r="H34" s="1119" t="s">
        <v>587</v>
      </c>
      <c r="I34" s="1119"/>
      <c r="J34" s="1119"/>
      <c r="K34" s="1118" t="s">
        <v>588</v>
      </c>
      <c r="L34" s="1118"/>
      <c r="M34" s="1118"/>
      <c r="N34" s="1118" t="s">
        <v>589</v>
      </c>
      <c r="O34" s="1118"/>
      <c r="P34" s="1118"/>
      <c r="Q34" s="1119" t="s">
        <v>590</v>
      </c>
      <c r="R34" s="1119"/>
      <c r="S34" s="1119"/>
    </row>
    <row r="35" spans="1:19" ht="21">
      <c r="A35" s="670" t="s">
        <v>534</v>
      </c>
      <c r="B35" s="1120" t="s">
        <v>591</v>
      </c>
      <c r="C35" s="1120"/>
      <c r="D35" s="1120"/>
      <c r="E35" s="1120" t="s">
        <v>592</v>
      </c>
      <c r="F35" s="1120"/>
      <c r="G35" s="1120"/>
      <c r="H35" s="1120" t="s">
        <v>592</v>
      </c>
      <c r="I35" s="1120"/>
      <c r="J35" s="1120"/>
      <c r="K35" s="1120" t="s">
        <v>593</v>
      </c>
      <c r="L35" s="1120"/>
      <c r="M35" s="1120"/>
      <c r="N35" s="1120" t="s">
        <v>593</v>
      </c>
      <c r="O35" s="1120"/>
      <c r="P35" s="1120"/>
      <c r="Q35" s="1120" t="s">
        <v>593</v>
      </c>
      <c r="R35" s="1120"/>
      <c r="S35" s="1120"/>
    </row>
    <row r="36" spans="1:19">
      <c r="A36" s="670"/>
      <c r="B36" s="671" t="s">
        <v>114</v>
      </c>
      <c r="C36" s="671" t="s">
        <v>115</v>
      </c>
      <c r="D36" s="671" t="s">
        <v>116</v>
      </c>
      <c r="E36" s="671" t="s">
        <v>114</v>
      </c>
      <c r="F36" s="671" t="s">
        <v>115</v>
      </c>
      <c r="G36" s="671" t="s">
        <v>116</v>
      </c>
      <c r="H36" s="671" t="s">
        <v>114</v>
      </c>
      <c r="I36" s="671" t="s">
        <v>115</v>
      </c>
      <c r="J36" s="671" t="s">
        <v>116</v>
      </c>
      <c r="K36" s="671" t="s">
        <v>114</v>
      </c>
      <c r="L36" s="671" t="s">
        <v>115</v>
      </c>
      <c r="M36" s="671" t="s">
        <v>116</v>
      </c>
      <c r="N36" s="671" t="s">
        <v>114</v>
      </c>
      <c r="O36" s="671" t="s">
        <v>115</v>
      </c>
      <c r="P36" s="671" t="s">
        <v>116</v>
      </c>
      <c r="Q36" s="663" t="s">
        <v>114</v>
      </c>
      <c r="R36" s="663" t="s">
        <v>115</v>
      </c>
      <c r="S36" s="663" t="s">
        <v>116</v>
      </c>
    </row>
    <row r="37" spans="1:19">
      <c r="A37" s="176" t="s">
        <v>6</v>
      </c>
      <c r="B37" s="183">
        <v>4799</v>
      </c>
      <c r="C37" s="183">
        <v>126</v>
      </c>
      <c r="D37" s="183">
        <v>7</v>
      </c>
      <c r="E37" s="183">
        <v>3271</v>
      </c>
      <c r="F37" s="183">
        <v>34</v>
      </c>
      <c r="G37" s="183">
        <v>6</v>
      </c>
      <c r="H37" s="183">
        <v>8070</v>
      </c>
      <c r="I37" s="183">
        <v>160</v>
      </c>
      <c r="J37" s="183">
        <v>13</v>
      </c>
      <c r="K37" s="183">
        <v>528</v>
      </c>
      <c r="L37" s="183">
        <v>15</v>
      </c>
      <c r="M37" s="183">
        <v>2</v>
      </c>
      <c r="N37" s="183">
        <v>548</v>
      </c>
      <c r="O37" s="183">
        <v>2</v>
      </c>
      <c r="P37" s="183">
        <v>0</v>
      </c>
      <c r="Q37" s="184">
        <v>0.15384615384615374</v>
      </c>
      <c r="R37" s="184">
        <v>0.11888111888111896</v>
      </c>
      <c r="S37" s="184">
        <v>0.18181818181818188</v>
      </c>
    </row>
    <row r="38" spans="1:19">
      <c r="A38" s="77" t="s">
        <v>7</v>
      </c>
      <c r="B38" s="183">
        <v>73389</v>
      </c>
      <c r="C38" s="183">
        <v>34628</v>
      </c>
      <c r="D38" s="183">
        <v>148</v>
      </c>
      <c r="E38" s="183">
        <v>51572</v>
      </c>
      <c r="F38" s="183">
        <v>25957</v>
      </c>
      <c r="G38" s="183">
        <v>95</v>
      </c>
      <c r="H38" s="183">
        <v>124961</v>
      </c>
      <c r="I38" s="183">
        <v>60585</v>
      </c>
      <c r="J38" s="183">
        <v>243</v>
      </c>
      <c r="K38" s="183">
        <v>2219</v>
      </c>
      <c r="L38" s="183">
        <v>-1516</v>
      </c>
      <c r="M38" s="183">
        <v>-4</v>
      </c>
      <c r="N38" s="183">
        <v>1590</v>
      </c>
      <c r="O38" s="183">
        <v>-1188</v>
      </c>
      <c r="P38" s="183">
        <v>0</v>
      </c>
      <c r="Q38" s="184">
        <v>3.1439844162704622E-2</v>
      </c>
      <c r="R38" s="184">
        <v>-4.2724644092970387E-2</v>
      </c>
      <c r="S38" s="184">
        <v>-1.619433198380571E-2</v>
      </c>
    </row>
    <row r="39" spans="1:19">
      <c r="A39" s="77" t="s">
        <v>8</v>
      </c>
      <c r="B39" s="183">
        <v>44126</v>
      </c>
      <c r="C39" s="183">
        <v>109042</v>
      </c>
      <c r="D39" s="183">
        <v>210</v>
      </c>
      <c r="E39" s="183">
        <v>32486</v>
      </c>
      <c r="F39" s="183">
        <v>89347</v>
      </c>
      <c r="G39" s="183">
        <v>185</v>
      </c>
      <c r="H39" s="183">
        <v>76612</v>
      </c>
      <c r="I39" s="183">
        <v>198389</v>
      </c>
      <c r="J39" s="183">
        <v>395</v>
      </c>
      <c r="K39" s="183">
        <v>1612</v>
      </c>
      <c r="L39" s="183">
        <v>-630</v>
      </c>
      <c r="M39" s="183">
        <v>3</v>
      </c>
      <c r="N39" s="183">
        <v>1136</v>
      </c>
      <c r="O39" s="183">
        <v>-640</v>
      </c>
      <c r="P39" s="183">
        <v>0</v>
      </c>
      <c r="Q39" s="184">
        <v>3.7203509151954917E-2</v>
      </c>
      <c r="R39" s="184">
        <v>-6.3608452411361149E-3</v>
      </c>
      <c r="S39" s="184">
        <v>7.6530612244898322E-3</v>
      </c>
    </row>
    <row r="40" spans="1:19">
      <c r="A40" s="77" t="s">
        <v>9</v>
      </c>
      <c r="B40" s="183">
        <v>25157</v>
      </c>
      <c r="C40" s="183">
        <v>132149</v>
      </c>
      <c r="D40" s="183">
        <v>114</v>
      </c>
      <c r="E40" s="183">
        <v>9591</v>
      </c>
      <c r="F40" s="183">
        <v>120315</v>
      </c>
      <c r="G40" s="183">
        <v>125</v>
      </c>
      <c r="H40" s="183">
        <v>34748</v>
      </c>
      <c r="I40" s="183">
        <v>252464</v>
      </c>
      <c r="J40" s="183">
        <v>239</v>
      </c>
      <c r="K40" s="183">
        <v>947</v>
      </c>
      <c r="L40" s="183">
        <v>-390</v>
      </c>
      <c r="M40" s="183">
        <v>1</v>
      </c>
      <c r="N40" s="183">
        <v>635</v>
      </c>
      <c r="O40" s="183">
        <v>-421</v>
      </c>
      <c r="P40" s="183">
        <v>0</v>
      </c>
      <c r="Q40" s="184">
        <v>4.7699451245251101E-2</v>
      </c>
      <c r="R40" s="184">
        <v>-3.2020531043331912E-3</v>
      </c>
      <c r="S40" s="184">
        <v>4.2016806722688926E-3</v>
      </c>
    </row>
    <row r="41" spans="1:19">
      <c r="A41" s="77" t="s">
        <v>10</v>
      </c>
      <c r="B41" s="183">
        <v>21094</v>
      </c>
      <c r="C41" s="183">
        <v>152028</v>
      </c>
      <c r="D41" s="183">
        <v>80</v>
      </c>
      <c r="E41" s="183">
        <v>5931</v>
      </c>
      <c r="F41" s="183">
        <v>139433</v>
      </c>
      <c r="G41" s="183">
        <v>64</v>
      </c>
      <c r="H41" s="183">
        <v>27025</v>
      </c>
      <c r="I41" s="183">
        <v>291461</v>
      </c>
      <c r="J41" s="183">
        <v>144</v>
      </c>
      <c r="K41" s="183">
        <v>831</v>
      </c>
      <c r="L41" s="183">
        <v>-341</v>
      </c>
      <c r="M41" s="183">
        <v>1</v>
      </c>
      <c r="N41" s="183">
        <v>347</v>
      </c>
      <c r="O41" s="183">
        <v>-431</v>
      </c>
      <c r="P41" s="183">
        <v>2</v>
      </c>
      <c r="Q41" s="184">
        <v>4.5575888884590077E-2</v>
      </c>
      <c r="R41" s="184">
        <v>-2.6417276625159136E-3</v>
      </c>
      <c r="S41" s="184">
        <v>2.1276595744680771E-2</v>
      </c>
    </row>
    <row r="42" spans="1:19">
      <c r="A42" s="77" t="s">
        <v>11</v>
      </c>
      <c r="B42" s="183">
        <v>7975</v>
      </c>
      <c r="C42" s="183">
        <v>161369</v>
      </c>
      <c r="D42" s="183">
        <v>80</v>
      </c>
      <c r="E42" s="183">
        <v>2217</v>
      </c>
      <c r="F42" s="183">
        <v>148794</v>
      </c>
      <c r="G42" s="183">
        <v>83</v>
      </c>
      <c r="H42" s="183">
        <v>10192</v>
      </c>
      <c r="I42" s="183">
        <v>310163</v>
      </c>
      <c r="J42" s="183">
        <v>163</v>
      </c>
      <c r="K42" s="183">
        <v>332</v>
      </c>
      <c r="L42" s="183">
        <v>281</v>
      </c>
      <c r="M42" s="183">
        <v>-2</v>
      </c>
      <c r="N42" s="183">
        <v>105</v>
      </c>
      <c r="O42" s="183">
        <v>236</v>
      </c>
      <c r="P42" s="183">
        <v>-1</v>
      </c>
      <c r="Q42" s="184">
        <v>4.479753972321876E-2</v>
      </c>
      <c r="R42" s="184">
        <v>1.669648566427373E-3</v>
      </c>
      <c r="S42" s="184">
        <v>-1.8072289156626509E-2</v>
      </c>
    </row>
    <row r="43" spans="1:19">
      <c r="A43" s="77" t="s">
        <v>12</v>
      </c>
      <c r="B43" s="183">
        <v>938</v>
      </c>
      <c r="C43" s="183">
        <v>139891</v>
      </c>
      <c r="D43" s="183">
        <v>80</v>
      </c>
      <c r="E43" s="183">
        <v>573</v>
      </c>
      <c r="F43" s="183">
        <v>137533</v>
      </c>
      <c r="G43" s="183">
        <v>83</v>
      </c>
      <c r="H43" s="183">
        <v>1511</v>
      </c>
      <c r="I43" s="183">
        <v>277424</v>
      </c>
      <c r="J43" s="183">
        <v>163</v>
      </c>
      <c r="K43" s="183">
        <v>6</v>
      </c>
      <c r="L43" s="183">
        <v>495</v>
      </c>
      <c r="M43" s="183">
        <v>-1</v>
      </c>
      <c r="N43" s="183">
        <v>6</v>
      </c>
      <c r="O43" s="183">
        <v>199</v>
      </c>
      <c r="P43" s="183">
        <v>-1</v>
      </c>
      <c r="Q43" s="184">
        <v>8.005336891260928E-3</v>
      </c>
      <c r="R43" s="184">
        <v>2.5078596465868408E-3</v>
      </c>
      <c r="S43" s="184">
        <v>-1.2121212121212088E-2</v>
      </c>
    </row>
    <row r="44" spans="1:19">
      <c r="A44" s="77" t="s">
        <v>13</v>
      </c>
      <c r="B44" s="183">
        <v>653</v>
      </c>
      <c r="C44" s="183">
        <v>115135</v>
      </c>
      <c r="D44" s="183">
        <v>108</v>
      </c>
      <c r="E44" s="183">
        <v>385</v>
      </c>
      <c r="F44" s="183">
        <v>122787</v>
      </c>
      <c r="G44" s="183">
        <v>97</v>
      </c>
      <c r="H44" s="183">
        <v>1038</v>
      </c>
      <c r="I44" s="183">
        <v>237922</v>
      </c>
      <c r="J44" s="183">
        <v>205</v>
      </c>
      <c r="K44" s="183">
        <v>19</v>
      </c>
      <c r="L44" s="183">
        <v>117</v>
      </c>
      <c r="M44" s="183">
        <v>-1</v>
      </c>
      <c r="N44" s="183">
        <v>5</v>
      </c>
      <c r="O44" s="183">
        <v>214</v>
      </c>
      <c r="P44" s="183">
        <v>0</v>
      </c>
      <c r="Q44" s="184">
        <v>2.3668639053254337E-2</v>
      </c>
      <c r="R44" s="184">
        <v>1.3931504139466089E-3</v>
      </c>
      <c r="S44" s="184">
        <v>-4.8543689320388328E-3</v>
      </c>
    </row>
    <row r="45" spans="1:19">
      <c r="A45" s="77" t="s">
        <v>14</v>
      </c>
      <c r="B45" s="183">
        <v>0</v>
      </c>
      <c r="C45" s="183">
        <v>107800</v>
      </c>
      <c r="D45" s="183">
        <v>133</v>
      </c>
      <c r="E45" s="183">
        <v>0</v>
      </c>
      <c r="F45" s="183">
        <v>102522</v>
      </c>
      <c r="G45" s="183">
        <v>9014</v>
      </c>
      <c r="H45" s="183">
        <v>0</v>
      </c>
      <c r="I45" s="183">
        <v>210322</v>
      </c>
      <c r="J45" s="183">
        <v>9147</v>
      </c>
      <c r="K45" s="183">
        <v>0</v>
      </c>
      <c r="L45" s="183">
        <v>206</v>
      </c>
      <c r="M45" s="183">
        <v>-1</v>
      </c>
      <c r="N45" s="183">
        <v>-1</v>
      </c>
      <c r="O45" s="183">
        <v>360</v>
      </c>
      <c r="P45" s="183">
        <v>126</v>
      </c>
      <c r="Q45" s="184">
        <v>-1</v>
      </c>
      <c r="R45" s="184">
        <v>2.6983733480805405E-3</v>
      </c>
      <c r="S45" s="184">
        <v>1.3855021059631989E-2</v>
      </c>
    </row>
    <row r="46" spans="1:19">
      <c r="A46" s="77" t="s">
        <v>15</v>
      </c>
      <c r="B46" s="183">
        <v>0</v>
      </c>
      <c r="C46" s="183">
        <v>65</v>
      </c>
      <c r="D46" s="183">
        <v>43602</v>
      </c>
      <c r="E46" s="183">
        <v>0</v>
      </c>
      <c r="F46" s="183">
        <v>5</v>
      </c>
      <c r="G46" s="183">
        <v>37967</v>
      </c>
      <c r="H46" s="183">
        <v>0</v>
      </c>
      <c r="I46" s="183">
        <v>70</v>
      </c>
      <c r="J46" s="183">
        <v>81569</v>
      </c>
      <c r="K46" s="183">
        <v>0</v>
      </c>
      <c r="L46" s="183">
        <v>7</v>
      </c>
      <c r="M46" s="183">
        <v>1059</v>
      </c>
      <c r="N46" s="183">
        <v>0</v>
      </c>
      <c r="O46" s="183">
        <v>0</v>
      </c>
      <c r="P46" s="183">
        <v>1010</v>
      </c>
      <c r="Q46" s="184" t="s">
        <v>1139</v>
      </c>
      <c r="R46" s="184">
        <v>0.11111111111111116</v>
      </c>
      <c r="S46" s="184">
        <v>2.6025157232704377E-2</v>
      </c>
    </row>
    <row r="47" spans="1:19">
      <c r="A47" s="77" t="s">
        <v>16</v>
      </c>
      <c r="B47" s="183">
        <v>0</v>
      </c>
      <c r="C47" s="183">
        <v>5</v>
      </c>
      <c r="D47" s="183">
        <v>3098</v>
      </c>
      <c r="E47" s="183">
        <v>0</v>
      </c>
      <c r="F47" s="183">
        <v>0</v>
      </c>
      <c r="G47" s="183">
        <v>1978</v>
      </c>
      <c r="H47" s="183">
        <v>0</v>
      </c>
      <c r="I47" s="183">
        <v>5</v>
      </c>
      <c r="J47" s="183">
        <v>5076</v>
      </c>
      <c r="K47" s="183">
        <v>0</v>
      </c>
      <c r="L47" s="183">
        <v>1</v>
      </c>
      <c r="M47" s="183">
        <v>97</v>
      </c>
      <c r="N47" s="183">
        <v>0</v>
      </c>
      <c r="O47" s="183">
        <v>0</v>
      </c>
      <c r="P47" s="183">
        <v>89</v>
      </c>
      <c r="Q47" s="184" t="s">
        <v>1139</v>
      </c>
      <c r="R47" s="184">
        <v>0.25</v>
      </c>
      <c r="S47" s="184">
        <v>3.8036809815950923E-2</v>
      </c>
    </row>
    <row r="48" spans="1:19" ht="24">
      <c r="A48" s="673" t="s">
        <v>594</v>
      </c>
      <c r="B48" s="674">
        <v>178131</v>
      </c>
      <c r="C48" s="674">
        <v>952238</v>
      </c>
      <c r="D48" s="674">
        <v>47660</v>
      </c>
      <c r="E48" s="674">
        <v>106026</v>
      </c>
      <c r="F48" s="674">
        <v>886727</v>
      </c>
      <c r="G48" s="674">
        <v>49697</v>
      </c>
      <c r="H48" s="674">
        <v>284157</v>
      </c>
      <c r="I48" s="674">
        <v>1838965</v>
      </c>
      <c r="J48" s="674">
        <v>97357</v>
      </c>
      <c r="K48" s="674">
        <v>6494</v>
      </c>
      <c r="L48" s="674">
        <v>-1755</v>
      </c>
      <c r="M48" s="674">
        <v>1154</v>
      </c>
      <c r="N48" s="674">
        <v>4371</v>
      </c>
      <c r="O48" s="674">
        <v>-1669</v>
      </c>
      <c r="P48" s="674">
        <v>1225</v>
      </c>
      <c r="Q48" s="675">
        <v>3.9756011884723996E-2</v>
      </c>
      <c r="R48" s="675">
        <v>-1.858456601727454E-3</v>
      </c>
      <c r="S48" s="675">
        <v>2.5047905830823947E-2</v>
      </c>
    </row>
    <row r="49" spans="1:19" ht="24">
      <c r="A49" s="676" t="s">
        <v>595</v>
      </c>
      <c r="B49" s="1117">
        <v>1178029</v>
      </c>
      <c r="C49" s="1117"/>
      <c r="D49" s="1117"/>
      <c r="E49" s="1117">
        <v>1042450</v>
      </c>
      <c r="F49" s="1117"/>
      <c r="G49" s="1117"/>
      <c r="H49" s="1117">
        <v>2220479</v>
      </c>
      <c r="I49" s="1117"/>
      <c r="J49" s="1117"/>
      <c r="K49" s="1117">
        <v>5893</v>
      </c>
      <c r="L49" s="1117"/>
      <c r="M49" s="1117"/>
      <c r="N49" s="1117">
        <v>3927</v>
      </c>
      <c r="O49" s="1117"/>
      <c r="P49" s="1117"/>
      <c r="Q49" s="1116">
        <v>4.4421143197570512E-3</v>
      </c>
      <c r="R49" s="1116"/>
      <c r="S49" s="1116"/>
    </row>
    <row r="50" spans="1:19">
      <c r="A50" s="14" t="s">
        <v>596</v>
      </c>
      <c r="B50"/>
      <c r="C50"/>
    </row>
    <row r="52" spans="1:19">
      <c r="A52" s="612" t="s">
        <v>81</v>
      </c>
    </row>
    <row r="53" spans="1:19">
      <c r="A53" s="612"/>
      <c r="S53" s="13" t="s">
        <v>796</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2"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1" customWidth="1"/>
    <col min="4" max="4" width="21.85546875" customWidth="1"/>
    <col min="5" max="5" width="14.85546875" customWidth="1"/>
  </cols>
  <sheetData>
    <row r="1" spans="1:8" ht="12.75" customHeight="1">
      <c r="A1" s="147" t="s">
        <v>690</v>
      </c>
    </row>
    <row r="2" spans="1:8" ht="12.75" customHeight="1">
      <c r="A2" s="521" t="s">
        <v>691</v>
      </c>
    </row>
    <row r="3" spans="1:8">
      <c r="D3" s="315"/>
      <c r="E3" s="13" t="s">
        <v>1486</v>
      </c>
    </row>
    <row r="4" spans="1:8" ht="79.5" customHeight="1">
      <c r="A4" s="1233" t="s">
        <v>339</v>
      </c>
      <c r="B4" s="454" t="s">
        <v>340</v>
      </c>
      <c r="C4" s="493" t="s">
        <v>321</v>
      </c>
      <c r="D4" s="454" t="s">
        <v>341</v>
      </c>
      <c r="E4" s="493" t="s">
        <v>321</v>
      </c>
    </row>
    <row r="5" spans="1:8" ht="15.75" customHeight="1">
      <c r="A5" s="1233"/>
      <c r="B5" s="494" t="s">
        <v>1580</v>
      </c>
      <c r="C5" s="495"/>
      <c r="D5" s="494" t="s">
        <v>1580</v>
      </c>
      <c r="E5" s="495"/>
    </row>
    <row r="6" spans="1:8">
      <c r="A6" s="496" t="s">
        <v>1421</v>
      </c>
      <c r="B6" s="497">
        <v>1598</v>
      </c>
      <c r="C6" s="498">
        <v>-4.9940546967895363E-2</v>
      </c>
      <c r="D6" s="497">
        <v>32861.829449999997</v>
      </c>
      <c r="E6" s="498">
        <v>2.1931928283934192E-2</v>
      </c>
      <c r="F6" s="43"/>
      <c r="G6" s="76"/>
      <c r="H6" s="76"/>
    </row>
    <row r="7" spans="1:8">
      <c r="A7" s="496" t="s">
        <v>1348</v>
      </c>
      <c r="B7" s="497">
        <v>1158</v>
      </c>
      <c r="C7" s="498">
        <v>0.34183082271147164</v>
      </c>
      <c r="D7" s="497">
        <v>31052.828530000003</v>
      </c>
      <c r="E7" s="498">
        <v>0.83257543520669985</v>
      </c>
      <c r="F7" s="43"/>
      <c r="G7" s="76"/>
      <c r="H7" s="76"/>
    </row>
    <row r="8" spans="1:8">
      <c r="A8" s="496" t="s">
        <v>1349</v>
      </c>
      <c r="B8" s="497">
        <v>506</v>
      </c>
      <c r="C8" s="498">
        <v>-0.32802124833997343</v>
      </c>
      <c r="D8" s="497">
        <v>18752.959510000001</v>
      </c>
      <c r="E8" s="498">
        <v>1.4316805673019092E-2</v>
      </c>
      <c r="F8" s="43"/>
      <c r="G8" s="76"/>
      <c r="H8" s="76"/>
    </row>
    <row r="9" spans="1:8">
      <c r="A9" s="496" t="s">
        <v>1398</v>
      </c>
      <c r="B9" s="497">
        <v>3248</v>
      </c>
      <c r="C9" s="498">
        <v>-0.12121212121212122</v>
      </c>
      <c r="D9" s="497">
        <v>112831.42719</v>
      </c>
      <c r="E9" s="498">
        <v>3.4742169647899182E-2</v>
      </c>
      <c r="F9" s="43"/>
      <c r="G9" s="76"/>
      <c r="H9" s="76"/>
    </row>
    <row r="10" spans="1:8">
      <c r="A10" s="496" t="s">
        <v>1399</v>
      </c>
      <c r="B10" s="497">
        <v>106</v>
      </c>
      <c r="C10" s="498">
        <v>0.13978494623655913</v>
      </c>
      <c r="D10" s="497">
        <v>7464.5110000000004</v>
      </c>
      <c r="E10" s="498">
        <v>1.135806414877746</v>
      </c>
      <c r="F10" s="43"/>
      <c r="G10" s="76"/>
      <c r="H10" s="76"/>
    </row>
    <row r="11" spans="1:8">
      <c r="A11" s="496" t="s">
        <v>1400</v>
      </c>
      <c r="B11" s="497">
        <v>2354</v>
      </c>
      <c r="C11" s="498">
        <v>-8.7243117487398214E-2</v>
      </c>
      <c r="D11" s="497">
        <v>75732.469719999994</v>
      </c>
      <c r="E11" s="498">
        <v>0.14028129675865189</v>
      </c>
      <c r="F11" s="43"/>
      <c r="G11" s="76"/>
      <c r="H11" s="76"/>
    </row>
    <row r="12" spans="1:8" ht="24">
      <c r="A12" s="496" t="s">
        <v>1422</v>
      </c>
      <c r="B12" s="497">
        <v>1552</v>
      </c>
      <c r="C12" s="498">
        <v>0.74382022471910114</v>
      </c>
      <c r="D12" s="497">
        <v>55831.9637</v>
      </c>
      <c r="E12" s="498">
        <v>0.80633921006672782</v>
      </c>
      <c r="F12" s="43"/>
      <c r="G12" s="76"/>
      <c r="H12" s="76"/>
    </row>
    <row r="13" spans="1:8">
      <c r="A13" s="496" t="s">
        <v>1423</v>
      </c>
      <c r="B13" s="497">
        <v>6704</v>
      </c>
      <c r="C13" s="498">
        <v>0.25308411214953269</v>
      </c>
      <c r="D13" s="497">
        <v>181506.68868000002</v>
      </c>
      <c r="E13" s="498">
        <v>0.38709274056359722</v>
      </c>
      <c r="F13" s="43"/>
      <c r="G13" s="76"/>
      <c r="H13" s="76"/>
    </row>
    <row r="14" spans="1:8">
      <c r="A14" s="496" t="s">
        <v>1401</v>
      </c>
      <c r="B14" s="497">
        <v>1929</v>
      </c>
      <c r="C14" s="498">
        <v>0.52610759493670889</v>
      </c>
      <c r="D14" s="497">
        <v>46283.833700000003</v>
      </c>
      <c r="E14" s="498">
        <v>0.54680434688259771</v>
      </c>
      <c r="F14" s="43"/>
      <c r="G14" s="76"/>
      <c r="H14" s="76"/>
    </row>
    <row r="15" spans="1:8">
      <c r="A15" s="496" t="s">
        <v>1402</v>
      </c>
      <c r="B15" s="497">
        <v>7330</v>
      </c>
      <c r="C15" s="498">
        <v>0.44632991318074189</v>
      </c>
      <c r="D15" s="497">
        <v>119283.18216999999</v>
      </c>
      <c r="E15" s="498">
        <v>0.45330901427561043</v>
      </c>
      <c r="F15" s="43"/>
      <c r="G15" s="76"/>
      <c r="H15" s="76"/>
    </row>
    <row r="16" spans="1:8">
      <c r="A16" s="496" t="s">
        <v>1403</v>
      </c>
      <c r="B16" s="497">
        <v>2136</v>
      </c>
      <c r="C16" s="498">
        <v>0.35275490816972765</v>
      </c>
      <c r="D16" s="497">
        <v>59207.805049999995</v>
      </c>
      <c r="E16" s="498">
        <v>0.42879001686475371</v>
      </c>
      <c r="F16" s="43"/>
      <c r="G16" s="76"/>
      <c r="H16" s="76"/>
    </row>
    <row r="17" spans="1:11">
      <c r="A17" s="496" t="s">
        <v>1424</v>
      </c>
      <c r="B17" s="497">
        <v>260</v>
      </c>
      <c r="C17" s="498">
        <v>0.22641509433962265</v>
      </c>
      <c r="D17" s="497">
        <v>24945.720730000001</v>
      </c>
      <c r="E17" s="498">
        <v>0.50663570930679036</v>
      </c>
      <c r="F17" s="43"/>
      <c r="G17" s="76"/>
      <c r="H17" s="76"/>
    </row>
    <row r="18" spans="1:11">
      <c r="A18" s="496" t="s">
        <v>1425</v>
      </c>
      <c r="B18" s="497">
        <v>581</v>
      </c>
      <c r="C18" s="498">
        <v>0</v>
      </c>
      <c r="D18" s="497">
        <v>8766.7346600000001</v>
      </c>
      <c r="E18" s="498">
        <v>0</v>
      </c>
      <c r="F18" s="43"/>
      <c r="G18" s="76"/>
      <c r="H18" s="76"/>
    </row>
    <row r="19" spans="1:11" s="261" customFormat="1">
      <c r="A19" s="496" t="s">
        <v>1426</v>
      </c>
      <c r="B19" s="497">
        <v>5718</v>
      </c>
      <c r="C19" s="498">
        <v>0.21144067796610169</v>
      </c>
      <c r="D19" s="497">
        <v>137833.96284999998</v>
      </c>
      <c r="E19" s="498">
        <v>0.20136275571603957</v>
      </c>
      <c r="F19" s="43"/>
      <c r="G19" s="76"/>
      <c r="H19" s="76"/>
    </row>
    <row r="20" spans="1:11">
      <c r="A20" s="496" t="s">
        <v>1350</v>
      </c>
      <c r="B20" s="497">
        <v>145</v>
      </c>
      <c r="C20" s="498">
        <v>-3.3333333333333333E-2</v>
      </c>
      <c r="D20" s="497">
        <v>14043.36275</v>
      </c>
      <c r="E20" s="498">
        <v>0.303539184641828</v>
      </c>
      <c r="F20" s="43"/>
      <c r="G20" s="76"/>
      <c r="H20" s="76"/>
    </row>
    <row r="21" spans="1:11">
      <c r="A21" s="499" t="s">
        <v>342</v>
      </c>
      <c r="B21" s="500">
        <v>35325</v>
      </c>
      <c r="C21" s="501">
        <v>0.2223606353161009</v>
      </c>
      <c r="D21" s="500">
        <v>926399.27969</v>
      </c>
      <c r="E21" s="501">
        <v>0.31627001329521193</v>
      </c>
      <c r="G21" s="76"/>
      <c r="H21" s="76"/>
    </row>
    <row r="22" spans="1:11">
      <c r="A22" s="16" t="s">
        <v>336</v>
      </c>
    </row>
    <row r="23" spans="1:11" ht="76.5" customHeight="1">
      <c r="A23" s="1229" t="s">
        <v>343</v>
      </c>
      <c r="B23" s="1229"/>
      <c r="C23" s="1229"/>
      <c r="D23" s="1229"/>
      <c r="E23" s="1229"/>
      <c r="G23" s="1237"/>
      <c r="H23" s="1237"/>
      <c r="I23" s="1237"/>
      <c r="J23" s="1237"/>
      <c r="K23" s="1237"/>
    </row>
    <row r="24" spans="1:11" ht="21.75" customHeight="1">
      <c r="A24" s="1230" t="s">
        <v>314</v>
      </c>
      <c r="B24" s="1230"/>
      <c r="C24" s="1230"/>
      <c r="D24" s="1230"/>
      <c r="E24" s="1230"/>
      <c r="F24" s="70"/>
    </row>
    <row r="25" spans="1:11" ht="12.75" customHeight="1"/>
    <row r="26" spans="1:11" ht="12.75" customHeight="1">
      <c r="A26" s="613"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834</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4" t="s">
        <v>692</v>
      </c>
    </row>
    <row r="2" spans="1:9" ht="12.75" customHeight="1">
      <c r="A2" s="525" t="s">
        <v>693</v>
      </c>
    </row>
    <row r="3" spans="1:9" ht="12.75" customHeight="1">
      <c r="E3" s="73"/>
      <c r="F3" s="73"/>
      <c r="I3" s="13" t="s">
        <v>1486</v>
      </c>
    </row>
    <row r="4" spans="1:9" s="261" customFormat="1" ht="21" customHeight="1">
      <c r="A4" s="444"/>
      <c r="B4" s="1232" t="s">
        <v>315</v>
      </c>
      <c r="C4" s="1232"/>
      <c r="D4" s="1232"/>
      <c r="E4" s="1232"/>
      <c r="F4" s="1232" t="s">
        <v>316</v>
      </c>
      <c r="G4" s="1232"/>
      <c r="H4" s="1232"/>
      <c r="I4" s="1232"/>
    </row>
    <row r="5" spans="1:9" ht="89.25" customHeight="1">
      <c r="A5" s="454" t="s">
        <v>317</v>
      </c>
      <c r="B5" s="775" t="s">
        <v>318</v>
      </c>
      <c r="C5" s="1239" t="s">
        <v>319</v>
      </c>
      <c r="D5" s="775" t="s">
        <v>767</v>
      </c>
      <c r="E5" s="1239" t="s">
        <v>319</v>
      </c>
      <c r="F5" s="775" t="s">
        <v>320</v>
      </c>
      <c r="G5" s="1239" t="s">
        <v>846</v>
      </c>
      <c r="H5" s="775" t="s">
        <v>768</v>
      </c>
      <c r="I5" s="1239" t="s">
        <v>846</v>
      </c>
    </row>
    <row r="6" spans="1:9" ht="17.25" customHeight="1">
      <c r="A6" s="474"/>
      <c r="B6" s="494">
        <v>45107</v>
      </c>
      <c r="C6" s="1239"/>
      <c r="D6" s="494">
        <v>45107</v>
      </c>
      <c r="E6" s="1239"/>
      <c r="F6" s="494" t="s">
        <v>1580</v>
      </c>
      <c r="G6" s="1239"/>
      <c r="H6" s="494" t="s">
        <v>1580</v>
      </c>
      <c r="I6" s="1239"/>
    </row>
    <row r="7" spans="1:9" ht="12.75" customHeight="1">
      <c r="A7" s="487" t="s">
        <v>322</v>
      </c>
      <c r="B7" s="488"/>
      <c r="C7" s="489"/>
      <c r="D7" s="488"/>
      <c r="E7" s="489"/>
      <c r="F7" s="488"/>
      <c r="G7" s="489"/>
      <c r="H7" s="488"/>
      <c r="I7" s="489"/>
    </row>
    <row r="8" spans="1:9" ht="12.75" customHeight="1">
      <c r="A8" s="479" t="s">
        <v>323</v>
      </c>
      <c r="B8" s="476">
        <v>23</v>
      </c>
      <c r="C8" s="477">
        <v>-0.14814814814814814</v>
      </c>
      <c r="D8" s="478">
        <v>9219.8913600000014</v>
      </c>
      <c r="E8" s="477">
        <v>-0.19583134150969314</v>
      </c>
      <c r="F8" s="476">
        <v>0</v>
      </c>
      <c r="G8" s="477">
        <v>-1</v>
      </c>
      <c r="H8" s="478">
        <v>0</v>
      </c>
      <c r="I8" s="477">
        <v>-1</v>
      </c>
    </row>
    <row r="9" spans="1:9" ht="12.75" customHeight="1">
      <c r="A9" s="479" t="s">
        <v>324</v>
      </c>
      <c r="B9" s="476">
        <v>35962</v>
      </c>
      <c r="C9" s="477">
        <v>8.939444427615037E-2</v>
      </c>
      <c r="D9" s="478">
        <v>308235.44114000001</v>
      </c>
      <c r="E9" s="477">
        <v>0.23786043458702993</v>
      </c>
      <c r="F9" s="476">
        <v>9836</v>
      </c>
      <c r="G9" s="477">
        <v>0.71478382147838215</v>
      </c>
      <c r="H9" s="478">
        <v>127933.31364000001</v>
      </c>
      <c r="I9" s="477">
        <v>0.55891468466587724</v>
      </c>
    </row>
    <row r="10" spans="1:9" ht="12.75" customHeight="1">
      <c r="A10" s="475" t="s">
        <v>325</v>
      </c>
      <c r="B10" s="476">
        <v>5644</v>
      </c>
      <c r="C10" s="477">
        <v>-5.3020134228187916E-2</v>
      </c>
      <c r="D10" s="478">
        <v>46665.926310000003</v>
      </c>
      <c r="E10" s="477">
        <v>7.6908652976190775E-2</v>
      </c>
      <c r="F10" s="476">
        <v>571</v>
      </c>
      <c r="G10" s="477">
        <v>-0.14648729446935724</v>
      </c>
      <c r="H10" s="478">
        <v>15850.65151</v>
      </c>
      <c r="I10" s="477">
        <v>0.53015680527898423</v>
      </c>
    </row>
    <row r="11" spans="1:9" ht="12.75" customHeight="1">
      <c r="A11" s="479" t="s">
        <v>326</v>
      </c>
      <c r="B11" s="476">
        <v>17</v>
      </c>
      <c r="C11" s="477">
        <v>-0.29166666666666669</v>
      </c>
      <c r="D11" s="478">
        <v>271.56135000000006</v>
      </c>
      <c r="E11" s="477">
        <v>-0.600965392692272</v>
      </c>
      <c r="F11" s="476">
        <v>0</v>
      </c>
      <c r="G11" s="477">
        <v>-1</v>
      </c>
      <c r="H11" s="478">
        <v>0</v>
      </c>
      <c r="I11" s="477">
        <v>-1</v>
      </c>
    </row>
    <row r="12" spans="1:9" ht="12.75" customHeight="1">
      <c r="A12" s="480" t="s">
        <v>327</v>
      </c>
      <c r="B12" s="476">
        <v>0</v>
      </c>
      <c r="C12" s="477">
        <v>0</v>
      </c>
      <c r="D12" s="478">
        <v>0</v>
      </c>
      <c r="E12" s="477">
        <v>0</v>
      </c>
      <c r="F12" s="476">
        <v>0</v>
      </c>
      <c r="G12" s="477">
        <v>0</v>
      </c>
      <c r="H12" s="478">
        <v>0</v>
      </c>
      <c r="I12" s="477">
        <v>0</v>
      </c>
    </row>
    <row r="13" spans="1:9" ht="29.25">
      <c r="A13" s="475" t="s">
        <v>328</v>
      </c>
      <c r="B13" s="476">
        <v>433</v>
      </c>
      <c r="C13" s="477">
        <v>-0.13052208835341367</v>
      </c>
      <c r="D13" s="478">
        <v>9086.1563200000001</v>
      </c>
      <c r="E13" s="477">
        <v>-0.16938449178889267</v>
      </c>
      <c r="F13" s="476">
        <v>19</v>
      </c>
      <c r="G13" s="477">
        <v>-0.76829268292682928</v>
      </c>
      <c r="H13" s="478">
        <v>1003.52119</v>
      </c>
      <c r="I13" s="477">
        <v>-2.2629948611776217E-2</v>
      </c>
    </row>
    <row r="14" spans="1:9" ht="12.75" customHeight="1">
      <c r="A14" s="479" t="s">
        <v>329</v>
      </c>
      <c r="B14" s="476">
        <v>21</v>
      </c>
      <c r="C14" s="477">
        <v>0.5</v>
      </c>
      <c r="D14" s="478">
        <v>82.643299999999996</v>
      </c>
      <c r="E14" s="477">
        <v>0.22743705366272987</v>
      </c>
      <c r="F14" s="476">
        <v>7</v>
      </c>
      <c r="G14" s="477">
        <v>0.75</v>
      </c>
      <c r="H14" s="478">
        <v>55.839419999999997</v>
      </c>
      <c r="I14" s="477">
        <v>0.52638578215919685</v>
      </c>
    </row>
    <row r="15" spans="1:9" ht="22.5" customHeight="1">
      <c r="A15" s="481" t="s">
        <v>330</v>
      </c>
      <c r="B15" s="484">
        <v>42100</v>
      </c>
      <c r="C15" s="483">
        <v>6.4906156725856229E-2</v>
      </c>
      <c r="D15" s="484">
        <v>373561.61977999995</v>
      </c>
      <c r="E15" s="483">
        <v>0.1840608658946086</v>
      </c>
      <c r="F15" s="484">
        <v>10433</v>
      </c>
      <c r="G15" s="485">
        <v>0.60581806987840536</v>
      </c>
      <c r="H15" s="484">
        <v>144843.32575999998</v>
      </c>
      <c r="I15" s="485">
        <v>0.53347135948378965</v>
      </c>
    </row>
    <row r="16" spans="1:9" ht="15" customHeight="1">
      <c r="A16" s="487" t="s">
        <v>331</v>
      </c>
      <c r="B16" s="490"/>
      <c r="C16" s="486"/>
      <c r="D16" s="490"/>
      <c r="E16" s="491"/>
      <c r="F16" s="490"/>
      <c r="G16" s="486"/>
      <c r="H16" s="490"/>
      <c r="I16" s="491"/>
    </row>
    <row r="17" spans="1:9" ht="12.75" customHeight="1">
      <c r="A17" s="479" t="s">
        <v>323</v>
      </c>
      <c r="B17" s="476">
        <v>172</v>
      </c>
      <c r="C17" s="477">
        <v>-0.14851485148514851</v>
      </c>
      <c r="D17" s="476">
        <v>49723.417959999999</v>
      </c>
      <c r="E17" s="477">
        <v>-0.29102755694234317</v>
      </c>
      <c r="F17" s="476">
        <v>4</v>
      </c>
      <c r="G17" s="477">
        <v>-0.33333333333333331</v>
      </c>
      <c r="H17" s="478">
        <v>1455.48</v>
      </c>
      <c r="I17" s="477">
        <v>-0.80082675180318141</v>
      </c>
    </row>
    <row r="18" spans="1:9" ht="12.75" customHeight="1">
      <c r="A18" s="479" t="s">
        <v>324</v>
      </c>
      <c r="B18" s="476">
        <v>97229</v>
      </c>
      <c r="C18" s="477">
        <v>0.11224361394236819</v>
      </c>
      <c r="D18" s="476">
        <v>1316596.9803900002</v>
      </c>
      <c r="E18" s="477">
        <v>0.26622434513192544</v>
      </c>
      <c r="F18" s="476">
        <v>20247</v>
      </c>
      <c r="G18" s="477">
        <v>0.13881545643736992</v>
      </c>
      <c r="H18" s="478">
        <v>472091.26531999995</v>
      </c>
      <c r="I18" s="477">
        <v>0.26426171006251853</v>
      </c>
    </row>
    <row r="19" spans="1:9" ht="12.75" customHeight="1">
      <c r="A19" s="475" t="s">
        <v>325</v>
      </c>
      <c r="B19" s="476">
        <v>21908</v>
      </c>
      <c r="C19" s="477">
        <v>-9.13613749434645E-3</v>
      </c>
      <c r="D19" s="476">
        <v>565477.0064500001</v>
      </c>
      <c r="E19" s="477">
        <v>0.13584075345401961</v>
      </c>
      <c r="F19" s="476">
        <v>3070</v>
      </c>
      <c r="G19" s="477">
        <v>-6.150857882809971E-3</v>
      </c>
      <c r="H19" s="478">
        <v>164105.24917000002</v>
      </c>
      <c r="I19" s="477">
        <v>0.23753345933073189</v>
      </c>
    </row>
    <row r="20" spans="1:9" ht="12.75" customHeight="1">
      <c r="A20" s="479" t="s">
        <v>326</v>
      </c>
      <c r="B20" s="476">
        <v>1603</v>
      </c>
      <c r="C20" s="477">
        <v>9.345156889495225E-2</v>
      </c>
      <c r="D20" s="476">
        <v>218395.25812000004</v>
      </c>
      <c r="E20" s="477">
        <v>0.30169496490430642</v>
      </c>
      <c r="F20" s="476">
        <v>302</v>
      </c>
      <c r="G20" s="477">
        <v>0.44497607655502391</v>
      </c>
      <c r="H20" s="478">
        <v>72309.483030000003</v>
      </c>
      <c r="I20" s="477">
        <v>0.99954599086369311</v>
      </c>
    </row>
    <row r="21" spans="1:9" ht="12.75" customHeight="1">
      <c r="A21" s="480" t="s">
        <v>327</v>
      </c>
      <c r="B21" s="476">
        <v>0</v>
      </c>
      <c r="C21" s="477"/>
      <c r="D21" s="476">
        <v>0</v>
      </c>
      <c r="E21" s="477">
        <v>0</v>
      </c>
      <c r="F21" s="476">
        <v>0</v>
      </c>
      <c r="G21" s="477">
        <v>0</v>
      </c>
      <c r="H21" s="478">
        <v>0</v>
      </c>
      <c r="I21" s="477">
        <v>0</v>
      </c>
    </row>
    <row r="22" spans="1:9" ht="29.25">
      <c r="A22" s="475" t="s">
        <v>328</v>
      </c>
      <c r="B22" s="476">
        <v>9199</v>
      </c>
      <c r="C22" s="477">
        <v>8.7352245862884162E-2</v>
      </c>
      <c r="D22" s="476">
        <v>299426.46765999997</v>
      </c>
      <c r="E22" s="477">
        <v>7.4014479524978388E-2</v>
      </c>
      <c r="F22" s="476">
        <v>1189</v>
      </c>
      <c r="G22" s="477">
        <v>-3.9579967689822297E-2</v>
      </c>
      <c r="H22" s="478">
        <v>68808.829339999997</v>
      </c>
      <c r="I22" s="477">
        <v>0.20331437505658823</v>
      </c>
    </row>
    <row r="23" spans="1:9" ht="12.75" customHeight="1">
      <c r="A23" s="479" t="s">
        <v>332</v>
      </c>
      <c r="B23" s="476">
        <v>382</v>
      </c>
      <c r="C23" s="477">
        <v>0.11370262390670553</v>
      </c>
      <c r="D23" s="476">
        <v>7415.0553899999995</v>
      </c>
      <c r="E23" s="477">
        <v>0.25739561466587796</v>
      </c>
      <c r="F23" s="476">
        <v>80</v>
      </c>
      <c r="G23" s="477">
        <v>-1.2345679012345678E-2</v>
      </c>
      <c r="H23" s="478">
        <v>2785.64707</v>
      </c>
      <c r="I23" s="477">
        <v>3.971542809691863E-2</v>
      </c>
    </row>
    <row r="24" spans="1:9" ht="22.5" customHeight="1">
      <c r="A24" s="481" t="s">
        <v>333</v>
      </c>
      <c r="B24" s="482">
        <v>130493</v>
      </c>
      <c r="C24" s="483">
        <v>8.7459790996516615E-2</v>
      </c>
      <c r="D24" s="484">
        <v>2457034.1859700005</v>
      </c>
      <c r="E24" s="483">
        <v>0.1926009135439597</v>
      </c>
      <c r="F24" s="484">
        <v>24892</v>
      </c>
      <c r="G24" s="485">
        <v>0.11115079010802607</v>
      </c>
      <c r="H24" s="484">
        <v>781555.95392999996</v>
      </c>
      <c r="I24" s="485">
        <v>0.28260202428413495</v>
      </c>
    </row>
    <row r="25" spans="1:9" ht="15" customHeight="1">
      <c r="A25" s="487" t="s">
        <v>334</v>
      </c>
      <c r="B25" s="490"/>
      <c r="C25" s="486"/>
      <c r="D25" s="490"/>
      <c r="E25" s="492"/>
      <c r="F25" s="490"/>
      <c r="G25" s="486"/>
      <c r="H25" s="490"/>
      <c r="I25" s="492"/>
    </row>
    <row r="26" spans="1:9" ht="12.75" customHeight="1">
      <c r="A26" s="479" t="s">
        <v>323</v>
      </c>
      <c r="B26" s="476">
        <v>2</v>
      </c>
      <c r="C26" s="477">
        <v>0</v>
      </c>
      <c r="D26" s="476">
        <v>0</v>
      </c>
      <c r="E26" s="477">
        <v>0</v>
      </c>
      <c r="F26" s="476"/>
      <c r="G26" s="477"/>
      <c r="H26" s="476"/>
      <c r="I26" s="477"/>
    </row>
    <row r="27" spans="1:9" ht="12.75" customHeight="1">
      <c r="A27" s="479" t="s">
        <v>324</v>
      </c>
      <c r="B27" s="476">
        <v>4</v>
      </c>
      <c r="C27" s="477">
        <v>0</v>
      </c>
      <c r="D27" s="476">
        <v>0</v>
      </c>
      <c r="E27" s="477">
        <v>0</v>
      </c>
      <c r="F27" s="476"/>
      <c r="G27" s="477"/>
      <c r="H27" s="476"/>
      <c r="I27" s="477"/>
    </row>
    <row r="28" spans="1:9" ht="12.75" customHeight="1">
      <c r="A28" s="475" t="s">
        <v>325</v>
      </c>
      <c r="B28" s="476">
        <v>0</v>
      </c>
      <c r="C28" s="477">
        <v>0</v>
      </c>
      <c r="D28" s="476">
        <v>0</v>
      </c>
      <c r="E28" s="477">
        <v>0</v>
      </c>
      <c r="F28" s="476"/>
      <c r="G28" s="477"/>
      <c r="H28" s="476"/>
      <c r="I28" s="477"/>
    </row>
    <row r="29" spans="1:9" ht="12.75" customHeight="1">
      <c r="A29" s="479" t="s">
        <v>326</v>
      </c>
      <c r="B29" s="476">
        <v>0</v>
      </c>
      <c r="C29" s="477">
        <v>0</v>
      </c>
      <c r="D29" s="476">
        <v>0</v>
      </c>
      <c r="E29" s="477">
        <v>0</v>
      </c>
      <c r="F29" s="476"/>
      <c r="G29" s="477"/>
      <c r="H29" s="476"/>
      <c r="I29" s="477"/>
    </row>
    <row r="30" spans="1:9" ht="12.75" customHeight="1">
      <c r="A30" s="480" t="s">
        <v>335</v>
      </c>
      <c r="B30" s="476">
        <v>0</v>
      </c>
      <c r="C30" s="477">
        <v>0</v>
      </c>
      <c r="D30" s="476">
        <v>0</v>
      </c>
      <c r="E30" s="477">
        <v>0</v>
      </c>
      <c r="F30" s="476"/>
      <c r="G30" s="477"/>
      <c r="H30" s="476"/>
      <c r="I30" s="477"/>
    </row>
    <row r="31" spans="1:9" ht="29.25">
      <c r="A31" s="475" t="s">
        <v>328</v>
      </c>
      <c r="B31" s="476">
        <v>0</v>
      </c>
      <c r="C31" s="477">
        <v>-1</v>
      </c>
      <c r="D31" s="476">
        <v>0</v>
      </c>
      <c r="E31" s="477">
        <v>0</v>
      </c>
      <c r="F31" s="476"/>
      <c r="G31" s="477"/>
      <c r="H31" s="476"/>
      <c r="I31" s="477"/>
    </row>
    <row r="32" spans="1:9" ht="12.75" customHeight="1">
      <c r="A32" s="479" t="s">
        <v>329</v>
      </c>
      <c r="B32" s="476">
        <v>0</v>
      </c>
      <c r="C32" s="477">
        <v>0</v>
      </c>
      <c r="D32" s="476">
        <v>0</v>
      </c>
      <c r="E32" s="477">
        <v>0</v>
      </c>
      <c r="F32" s="476"/>
      <c r="G32" s="477"/>
      <c r="H32" s="476"/>
      <c r="I32" s="477"/>
    </row>
    <row r="33" spans="1:13" ht="22.5" customHeight="1">
      <c r="A33" s="481" t="s">
        <v>330</v>
      </c>
      <c r="B33" s="484">
        <v>6</v>
      </c>
      <c r="C33" s="483">
        <v>-0.14285714285714285</v>
      </c>
      <c r="D33" s="484">
        <v>0</v>
      </c>
      <c r="E33" s="483">
        <v>0</v>
      </c>
      <c r="F33" s="484"/>
      <c r="G33" s="483"/>
      <c r="H33" s="484"/>
      <c r="I33" s="483"/>
    </row>
    <row r="34" spans="1:13" ht="12.75" customHeight="1">
      <c r="A34" s="16" t="s">
        <v>336</v>
      </c>
      <c r="J34" s="197"/>
      <c r="K34" s="197"/>
      <c r="L34" s="197"/>
      <c r="M34" s="197"/>
    </row>
    <row r="35" spans="1:13" ht="48" customHeight="1">
      <c r="A35" s="1240" t="s">
        <v>337</v>
      </c>
      <c r="B35" s="1240"/>
      <c r="C35" s="1240"/>
      <c r="D35" s="1240"/>
      <c r="E35" s="1240"/>
      <c r="F35" s="1240"/>
      <c r="G35" s="1240"/>
      <c r="H35" s="1240"/>
      <c r="I35" s="1240"/>
      <c r="J35" s="197"/>
      <c r="K35" s="197"/>
      <c r="L35" s="197"/>
      <c r="M35" s="197"/>
    </row>
    <row r="36" spans="1:13" ht="25.5" customHeight="1">
      <c r="A36" s="1238" t="s">
        <v>338</v>
      </c>
      <c r="B36" s="1238"/>
      <c r="C36" s="1238"/>
      <c r="D36" s="1238"/>
      <c r="E36" s="1238"/>
      <c r="F36" s="1238"/>
      <c r="G36" s="1238"/>
      <c r="H36" s="1238"/>
      <c r="I36" s="1238"/>
    </row>
    <row r="37" spans="1:13" ht="58.5" customHeight="1">
      <c r="A37" s="1229" t="s">
        <v>769</v>
      </c>
      <c r="B37" s="1229"/>
      <c r="C37" s="1229"/>
      <c r="D37" s="1229"/>
      <c r="E37" s="1229"/>
      <c r="F37" s="1229"/>
      <c r="G37" s="1229"/>
      <c r="H37" s="1229"/>
      <c r="I37" s="1229"/>
    </row>
    <row r="38" spans="1:13" ht="22.5" customHeight="1">
      <c r="A38" s="1238" t="s">
        <v>314</v>
      </c>
      <c r="B38" s="1238"/>
      <c r="C38" s="1238"/>
      <c r="D38" s="1238"/>
      <c r="E38" s="1238"/>
      <c r="F38" s="1238"/>
      <c r="G38" s="1238"/>
      <c r="H38" s="1238"/>
      <c r="I38" s="1238"/>
    </row>
    <row r="39" spans="1:13" ht="12.75" customHeight="1"/>
    <row r="40" spans="1:13" ht="12.75" customHeight="1">
      <c r="A40" s="613"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73" t="s">
        <v>835</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7" t="s">
        <v>694</v>
      </c>
      <c r="C1" s="42"/>
      <c r="O1" s="137"/>
    </row>
    <row r="2" spans="1:15">
      <c r="A2" s="524" t="s">
        <v>695</v>
      </c>
      <c r="O2" s="65"/>
    </row>
    <row r="3" spans="1:15" ht="12.75" customHeight="1">
      <c r="A3" s="42"/>
      <c r="B3" s="63"/>
      <c r="C3" s="63"/>
      <c r="D3" s="63"/>
      <c r="E3" s="63"/>
      <c r="F3" s="63"/>
      <c r="G3" s="63"/>
      <c r="H3" s="63"/>
      <c r="I3" s="63"/>
      <c r="J3" s="63"/>
      <c r="K3" s="63"/>
      <c r="L3" s="63"/>
      <c r="M3" s="63"/>
      <c r="O3" s="13" t="s">
        <v>1486</v>
      </c>
    </row>
    <row r="4" spans="1:15" ht="30.75" customHeight="1">
      <c r="A4" s="502" t="s">
        <v>1581</v>
      </c>
      <c r="B4" s="1241" t="s">
        <v>280</v>
      </c>
      <c r="C4" s="1241"/>
      <c r="D4" s="1241" t="s">
        <v>281</v>
      </c>
      <c r="E4" s="1241"/>
      <c r="F4" s="1241" t="s">
        <v>282</v>
      </c>
      <c r="G4" s="1241"/>
      <c r="H4" s="1241" t="s">
        <v>283</v>
      </c>
      <c r="I4" s="1241"/>
      <c r="J4" s="1241" t="s">
        <v>284</v>
      </c>
      <c r="K4" s="1241"/>
      <c r="L4" s="1241" t="s">
        <v>285</v>
      </c>
      <c r="M4" s="1241"/>
      <c r="N4" s="1241" t="s">
        <v>286</v>
      </c>
      <c r="O4" s="1241"/>
    </row>
    <row r="5" spans="1:15" ht="48.75" customHeight="1">
      <c r="A5" s="762" t="s">
        <v>279</v>
      </c>
      <c r="B5" s="763" t="s">
        <v>287</v>
      </c>
      <c r="C5" s="763" t="s">
        <v>288</v>
      </c>
      <c r="D5" s="763" t="s">
        <v>287</v>
      </c>
      <c r="E5" s="763" t="s">
        <v>288</v>
      </c>
      <c r="F5" s="763" t="s">
        <v>287</v>
      </c>
      <c r="G5" s="763" t="s">
        <v>288</v>
      </c>
      <c r="H5" s="763" t="s">
        <v>287</v>
      </c>
      <c r="I5" s="763" t="s">
        <v>288</v>
      </c>
      <c r="J5" s="763" t="s">
        <v>287</v>
      </c>
      <c r="K5" s="763" t="s">
        <v>288</v>
      </c>
      <c r="L5" s="763" t="s">
        <v>287</v>
      </c>
      <c r="M5" s="763" t="s">
        <v>288</v>
      </c>
      <c r="N5" s="763" t="s">
        <v>287</v>
      </c>
      <c r="O5" s="763" t="s">
        <v>288</v>
      </c>
    </row>
    <row r="6" spans="1:15" ht="13.5" customHeight="1">
      <c r="A6" s="503" t="s">
        <v>289</v>
      </c>
      <c r="B6" s="504">
        <v>2486744.9353400003</v>
      </c>
      <c r="C6" s="504">
        <v>49220.131090000003</v>
      </c>
      <c r="D6" s="504">
        <v>6374.9518300000009</v>
      </c>
      <c r="E6" s="504">
        <v>1136.9385700000003</v>
      </c>
      <c r="F6" s="504">
        <v>3451.9124400000001</v>
      </c>
      <c r="G6" s="504">
        <v>203.61834999999999</v>
      </c>
      <c r="H6" s="504">
        <v>2265.9058500000001</v>
      </c>
      <c r="I6" s="504">
        <v>596.25401999999997</v>
      </c>
      <c r="J6" s="504">
        <v>26959.02259</v>
      </c>
      <c r="K6" s="504">
        <v>24833.981999999996</v>
      </c>
      <c r="L6" s="504">
        <v>2525796.7280499996</v>
      </c>
      <c r="M6" s="504">
        <v>75990.924029999995</v>
      </c>
      <c r="N6" s="504">
        <v>66240.749540000004</v>
      </c>
      <c r="O6" s="504">
        <v>8054.3807899999993</v>
      </c>
    </row>
    <row r="7" spans="1:15" ht="13.5" customHeight="1">
      <c r="A7" s="507" t="s">
        <v>290</v>
      </c>
      <c r="B7" s="508">
        <v>49921.173289999999</v>
      </c>
      <c r="C7" s="508">
        <v>4559.3560900000002</v>
      </c>
      <c r="D7" s="508">
        <v>36.948999999999998</v>
      </c>
      <c r="E7" s="508">
        <v>0.59299999999999997</v>
      </c>
      <c r="F7" s="508">
        <v>12.063000000000001</v>
      </c>
      <c r="G7" s="508">
        <v>0</v>
      </c>
      <c r="H7" s="508">
        <v>12.367000000000001</v>
      </c>
      <c r="I7" s="508">
        <v>115.465</v>
      </c>
      <c r="J7" s="508">
        <v>9207.4516899999999</v>
      </c>
      <c r="K7" s="508">
        <v>8741.9016499999998</v>
      </c>
      <c r="L7" s="508">
        <v>59190.003979999994</v>
      </c>
      <c r="M7" s="508">
        <v>13417.315739999998</v>
      </c>
      <c r="N7" s="508">
        <v>1622.2794100000001</v>
      </c>
      <c r="O7" s="508">
        <v>446.9128</v>
      </c>
    </row>
    <row r="8" spans="1:15" ht="13.5" customHeight="1">
      <c r="A8" s="507" t="s">
        <v>291</v>
      </c>
      <c r="B8" s="508">
        <v>1334271.7031400001</v>
      </c>
      <c r="C8" s="508">
        <v>14671.34871</v>
      </c>
      <c r="D8" s="508">
        <v>3525.4483799999998</v>
      </c>
      <c r="E8" s="508">
        <v>434.09773000000001</v>
      </c>
      <c r="F8" s="508">
        <v>2998.11771</v>
      </c>
      <c r="G8" s="508">
        <v>155.53092000000001</v>
      </c>
      <c r="H8" s="508">
        <v>1794.9525100000001</v>
      </c>
      <c r="I8" s="508">
        <v>276.85662000000008</v>
      </c>
      <c r="J8" s="508">
        <v>8068.9137299999993</v>
      </c>
      <c r="K8" s="508">
        <v>6705.1527700000006</v>
      </c>
      <c r="L8" s="508">
        <v>1350659.1354700001</v>
      </c>
      <c r="M8" s="508">
        <v>22242.98675</v>
      </c>
      <c r="N8" s="508">
        <v>9657.0163700000012</v>
      </c>
      <c r="O8" s="508">
        <v>533.06984</v>
      </c>
    </row>
    <row r="9" spans="1:15" ht="13.5" customHeight="1">
      <c r="A9" s="507" t="s">
        <v>292</v>
      </c>
      <c r="B9" s="508">
        <v>573414.65948000003</v>
      </c>
      <c r="C9" s="508">
        <v>17303.825210000003</v>
      </c>
      <c r="D9" s="508">
        <v>702.99850000000004</v>
      </c>
      <c r="E9" s="508">
        <v>224.47232</v>
      </c>
      <c r="F9" s="508">
        <v>266.21875</v>
      </c>
      <c r="G9" s="508">
        <v>37.341470000000001</v>
      </c>
      <c r="H9" s="508">
        <v>263.20125999999999</v>
      </c>
      <c r="I9" s="508">
        <v>83.901060000000001</v>
      </c>
      <c r="J9" s="508">
        <v>4230.5259599999999</v>
      </c>
      <c r="K9" s="508">
        <v>4028.4155100000003</v>
      </c>
      <c r="L9" s="508">
        <v>578877.60395000002</v>
      </c>
      <c r="M9" s="508">
        <v>21677.955570000002</v>
      </c>
      <c r="N9" s="508">
        <v>19324.155320000002</v>
      </c>
      <c r="O9" s="508">
        <v>4993.7421599999989</v>
      </c>
    </row>
    <row r="10" spans="1:15" ht="13.5" customHeight="1">
      <c r="A10" s="507" t="s">
        <v>293</v>
      </c>
      <c r="B10" s="508">
        <v>218115.82078000001</v>
      </c>
      <c r="C10" s="508">
        <v>5536.9557300000006</v>
      </c>
      <c r="D10" s="508">
        <v>862.95275000000004</v>
      </c>
      <c r="E10" s="508">
        <v>160.7978</v>
      </c>
      <c r="F10" s="508">
        <v>0</v>
      </c>
      <c r="G10" s="508">
        <v>0</v>
      </c>
      <c r="H10" s="508">
        <v>9.9505300000000005</v>
      </c>
      <c r="I10" s="508">
        <v>4.6689999999999995E-2</v>
      </c>
      <c r="J10" s="508">
        <v>393.15339</v>
      </c>
      <c r="K10" s="508">
        <v>393.04554999999999</v>
      </c>
      <c r="L10" s="508">
        <v>219381.87745000003</v>
      </c>
      <c r="M10" s="508">
        <v>6090.8457700000008</v>
      </c>
      <c r="N10" s="508">
        <v>26209.471450000001</v>
      </c>
      <c r="O10" s="508">
        <v>1003.9606900000001</v>
      </c>
    </row>
    <row r="11" spans="1:15" ht="13.5" customHeight="1">
      <c r="A11" s="507" t="s">
        <v>294</v>
      </c>
      <c r="B11" s="508">
        <v>0</v>
      </c>
      <c r="C11" s="508">
        <v>0</v>
      </c>
      <c r="D11" s="508">
        <v>0</v>
      </c>
      <c r="E11" s="508">
        <v>0</v>
      </c>
      <c r="F11" s="508">
        <v>0</v>
      </c>
      <c r="G11" s="508">
        <v>0</v>
      </c>
      <c r="H11" s="508">
        <v>0</v>
      </c>
      <c r="I11" s="508">
        <v>0</v>
      </c>
      <c r="J11" s="508">
        <v>0</v>
      </c>
      <c r="K11" s="508">
        <v>0</v>
      </c>
      <c r="L11" s="508">
        <v>0</v>
      </c>
      <c r="M11" s="508">
        <v>0</v>
      </c>
      <c r="N11" s="508">
        <v>0</v>
      </c>
      <c r="O11" s="508">
        <v>0</v>
      </c>
    </row>
    <row r="12" spans="1:15" ht="22.5">
      <c r="A12" s="507" t="s">
        <v>295</v>
      </c>
      <c r="B12" s="508">
        <v>303355.96366000001</v>
      </c>
      <c r="C12" s="508">
        <v>6660.5924199999999</v>
      </c>
      <c r="D12" s="508">
        <v>1246.6032</v>
      </c>
      <c r="E12" s="508">
        <v>316.97771999999998</v>
      </c>
      <c r="F12" s="508">
        <v>175.50898000000001</v>
      </c>
      <c r="G12" s="508">
        <v>10.745959999999998</v>
      </c>
      <c r="H12" s="508">
        <v>185.42755</v>
      </c>
      <c r="I12" s="508">
        <v>119.98465</v>
      </c>
      <c r="J12" s="508">
        <v>4586.6519000000008</v>
      </c>
      <c r="K12" s="508">
        <v>4493.58025</v>
      </c>
      <c r="L12" s="508">
        <v>309550.15528999997</v>
      </c>
      <c r="M12" s="508">
        <v>11601.880999999999</v>
      </c>
      <c r="N12" s="508">
        <v>9241.5176499999998</v>
      </c>
      <c r="O12" s="508">
        <v>968.82038999999997</v>
      </c>
    </row>
    <row r="13" spans="1:15" ht="13.5" customHeight="1">
      <c r="A13" s="507" t="s">
        <v>296</v>
      </c>
      <c r="B13" s="508">
        <v>7665.61499</v>
      </c>
      <c r="C13" s="508">
        <v>488.05292999999995</v>
      </c>
      <c r="D13" s="508">
        <v>0</v>
      </c>
      <c r="E13" s="508">
        <v>0</v>
      </c>
      <c r="F13" s="508">
        <v>4.0000000000000001E-3</v>
      </c>
      <c r="G13" s="508">
        <v>0</v>
      </c>
      <c r="H13" s="508">
        <v>7.0000000000000001E-3</v>
      </c>
      <c r="I13" s="508">
        <v>0</v>
      </c>
      <c r="J13" s="508">
        <v>472.32592</v>
      </c>
      <c r="K13" s="508">
        <v>471.88626999999997</v>
      </c>
      <c r="L13" s="508">
        <v>8137.9519099999998</v>
      </c>
      <c r="M13" s="508">
        <v>959.93919999999991</v>
      </c>
      <c r="N13" s="508">
        <v>186.30933999999999</v>
      </c>
      <c r="O13" s="508">
        <v>107.87490999999999</v>
      </c>
    </row>
    <row r="14" spans="1:15" ht="13.5" customHeight="1">
      <c r="A14" s="503" t="s">
        <v>297</v>
      </c>
      <c r="B14" s="504">
        <v>382225.05866000004</v>
      </c>
      <c r="C14" s="504">
        <v>500.01077000000004</v>
      </c>
      <c r="D14" s="504">
        <v>1158.8886199999999</v>
      </c>
      <c r="E14" s="504">
        <v>224.38292999999999</v>
      </c>
      <c r="F14" s="504">
        <v>363.91419999999999</v>
      </c>
      <c r="G14" s="504">
        <v>117.93181000000001</v>
      </c>
      <c r="H14" s="504">
        <v>86.267730000000014</v>
      </c>
      <c r="I14" s="504">
        <v>23.676909999999999</v>
      </c>
      <c r="J14" s="504">
        <v>6603.6958599999998</v>
      </c>
      <c r="K14" s="504">
        <v>4859.1350399999992</v>
      </c>
      <c r="L14" s="504">
        <v>390437.8250699999</v>
      </c>
      <c r="M14" s="504">
        <v>5725.1374599999999</v>
      </c>
      <c r="N14" s="504">
        <v>1350.7949099999998</v>
      </c>
      <c r="O14" s="504">
        <v>50.972799999999992</v>
      </c>
    </row>
    <row r="15" spans="1:15" ht="13.5" customHeight="1">
      <c r="A15" s="507" t="s">
        <v>290</v>
      </c>
      <c r="B15" s="508">
        <v>9358.6569899999995</v>
      </c>
      <c r="C15" s="508">
        <v>2.0619999999999999E-2</v>
      </c>
      <c r="D15" s="508">
        <v>0</v>
      </c>
      <c r="E15" s="508">
        <v>0</v>
      </c>
      <c r="F15" s="508">
        <v>0</v>
      </c>
      <c r="G15" s="508">
        <v>0</v>
      </c>
      <c r="H15" s="508">
        <v>0</v>
      </c>
      <c r="I15" s="508">
        <v>0</v>
      </c>
      <c r="J15" s="508">
        <v>10.372110000000001</v>
      </c>
      <c r="K15" s="508">
        <v>10.372110000000001</v>
      </c>
      <c r="L15" s="508">
        <v>9369.0291000000016</v>
      </c>
      <c r="M15" s="508">
        <v>10.39273</v>
      </c>
      <c r="N15" s="508">
        <v>0</v>
      </c>
      <c r="O15" s="508">
        <v>0</v>
      </c>
    </row>
    <row r="16" spans="1:15" ht="13.5" customHeight="1">
      <c r="A16" s="507" t="s">
        <v>291</v>
      </c>
      <c r="B16" s="508">
        <v>315447.00039</v>
      </c>
      <c r="C16" s="508">
        <v>391.62463999999994</v>
      </c>
      <c r="D16" s="508">
        <v>360.43673999999999</v>
      </c>
      <c r="E16" s="508">
        <v>54.419090000000004</v>
      </c>
      <c r="F16" s="508">
        <v>205.60479999999998</v>
      </c>
      <c r="G16" s="508">
        <v>90.042479999999998</v>
      </c>
      <c r="H16" s="508">
        <v>74.217570000000009</v>
      </c>
      <c r="I16" s="508">
        <v>20.361820000000002</v>
      </c>
      <c r="J16" s="508">
        <v>4975.8268499999995</v>
      </c>
      <c r="K16" s="508">
        <v>3342.57935</v>
      </c>
      <c r="L16" s="508">
        <v>321063.08634999994</v>
      </c>
      <c r="M16" s="508">
        <v>3899.02738</v>
      </c>
      <c r="N16" s="508">
        <v>1078.8479199999999</v>
      </c>
      <c r="O16" s="508">
        <v>49.178579999999997</v>
      </c>
    </row>
    <row r="17" spans="1:15" ht="13.5" customHeight="1">
      <c r="A17" s="507" t="s">
        <v>298</v>
      </c>
      <c r="B17" s="508">
        <v>47934.416160000001</v>
      </c>
      <c r="C17" s="508">
        <v>91.248850000000004</v>
      </c>
      <c r="D17" s="508">
        <v>798.45187999999996</v>
      </c>
      <c r="E17" s="508">
        <v>169.92994000000002</v>
      </c>
      <c r="F17" s="508">
        <v>158.30939999999998</v>
      </c>
      <c r="G17" s="508">
        <v>27.889330000000001</v>
      </c>
      <c r="H17" s="508">
        <v>12.05016</v>
      </c>
      <c r="I17" s="508">
        <v>3.3150900000000001</v>
      </c>
      <c r="J17" s="508">
        <v>846.5263299999998</v>
      </c>
      <c r="K17" s="508">
        <v>735.21301000000005</v>
      </c>
      <c r="L17" s="508">
        <v>49749.753930000006</v>
      </c>
      <c r="M17" s="508">
        <v>1027.5962199999999</v>
      </c>
      <c r="N17" s="508">
        <v>68.660699999999991</v>
      </c>
      <c r="O17" s="508">
        <v>1.5708299999999999</v>
      </c>
    </row>
    <row r="18" spans="1:15" ht="13.5" customHeight="1">
      <c r="A18" s="507" t="s">
        <v>299</v>
      </c>
      <c r="B18" s="508">
        <v>271.59015000000005</v>
      </c>
      <c r="C18" s="508">
        <v>0.10148</v>
      </c>
      <c r="D18" s="508">
        <v>0</v>
      </c>
      <c r="E18" s="508">
        <v>0</v>
      </c>
      <c r="F18" s="508">
        <v>0</v>
      </c>
      <c r="G18" s="508">
        <v>0</v>
      </c>
      <c r="H18" s="508">
        <v>0</v>
      </c>
      <c r="I18" s="508">
        <v>0</v>
      </c>
      <c r="J18" s="508">
        <v>240.31159</v>
      </c>
      <c r="K18" s="508">
        <v>240.31159</v>
      </c>
      <c r="L18" s="508">
        <v>511.90174000000002</v>
      </c>
      <c r="M18" s="508">
        <v>240.41307</v>
      </c>
      <c r="N18" s="508">
        <v>37.201889999999999</v>
      </c>
      <c r="O18" s="508">
        <v>1.8089999999999998E-2</v>
      </c>
    </row>
    <row r="19" spans="1:15" ht="13.5" customHeight="1">
      <c r="A19" s="507" t="s">
        <v>300</v>
      </c>
      <c r="B19" s="508">
        <v>0</v>
      </c>
      <c r="C19" s="508">
        <v>0</v>
      </c>
      <c r="D19" s="508">
        <v>0</v>
      </c>
      <c r="E19" s="508">
        <v>0</v>
      </c>
      <c r="F19" s="508">
        <v>0</v>
      </c>
      <c r="G19" s="508">
        <v>0</v>
      </c>
      <c r="H19" s="508">
        <v>0</v>
      </c>
      <c r="I19" s="508">
        <v>0</v>
      </c>
      <c r="J19" s="508">
        <v>0</v>
      </c>
      <c r="K19" s="508">
        <v>0</v>
      </c>
      <c r="L19" s="508">
        <v>0</v>
      </c>
      <c r="M19" s="508">
        <v>0</v>
      </c>
      <c r="N19" s="508">
        <v>0</v>
      </c>
      <c r="O19" s="508">
        <v>0</v>
      </c>
    </row>
    <row r="20" spans="1:15" ht="22.5">
      <c r="A20" s="507" t="s">
        <v>295</v>
      </c>
      <c r="B20" s="508">
        <v>9130.3324700000012</v>
      </c>
      <c r="C20" s="508">
        <v>16.941329999999997</v>
      </c>
      <c r="D20" s="508">
        <v>0</v>
      </c>
      <c r="E20" s="508">
        <v>3.39E-2</v>
      </c>
      <c r="F20" s="508">
        <v>0</v>
      </c>
      <c r="G20" s="508">
        <v>0</v>
      </c>
      <c r="H20" s="508">
        <v>0</v>
      </c>
      <c r="I20" s="508">
        <v>0</v>
      </c>
      <c r="J20" s="508">
        <v>530.65897999999993</v>
      </c>
      <c r="K20" s="508">
        <v>530.65897999999993</v>
      </c>
      <c r="L20" s="508">
        <v>9660.9914499999995</v>
      </c>
      <c r="M20" s="508">
        <v>547.63420999999994</v>
      </c>
      <c r="N20" s="508">
        <v>166.08439999999999</v>
      </c>
      <c r="O20" s="508">
        <v>0.20530000000000001</v>
      </c>
    </row>
    <row r="21" spans="1:15" ht="13.5" customHeight="1">
      <c r="A21" s="507" t="s">
        <v>301</v>
      </c>
      <c r="B21" s="508">
        <v>83.0625</v>
      </c>
      <c r="C21" s="508">
        <v>7.3849999999999999E-2</v>
      </c>
      <c r="D21" s="508">
        <v>0</v>
      </c>
      <c r="E21" s="508">
        <v>0</v>
      </c>
      <c r="F21" s="508">
        <v>0</v>
      </c>
      <c r="G21" s="508">
        <v>0</v>
      </c>
      <c r="H21" s="508">
        <v>0</v>
      </c>
      <c r="I21" s="508">
        <v>0</v>
      </c>
      <c r="J21" s="508">
        <v>0</v>
      </c>
      <c r="K21" s="508">
        <v>0</v>
      </c>
      <c r="L21" s="508">
        <v>83.0625</v>
      </c>
      <c r="M21" s="508">
        <v>7.3849999999999999E-2</v>
      </c>
      <c r="N21" s="508">
        <v>0</v>
      </c>
      <c r="O21" s="508">
        <v>0</v>
      </c>
    </row>
    <row r="22" spans="1:15" ht="13.5" customHeight="1">
      <c r="A22" s="503" t="s">
        <v>302</v>
      </c>
      <c r="B22" s="504">
        <v>0</v>
      </c>
      <c r="C22" s="504">
        <v>0</v>
      </c>
      <c r="D22" s="504">
        <v>0</v>
      </c>
      <c r="E22" s="504">
        <v>0</v>
      </c>
      <c r="F22" s="504">
        <v>0</v>
      </c>
      <c r="G22" s="504">
        <v>0</v>
      </c>
      <c r="H22" s="504">
        <v>0</v>
      </c>
      <c r="I22" s="504">
        <v>0</v>
      </c>
      <c r="J22" s="504">
        <v>316.28523999999999</v>
      </c>
      <c r="K22" s="504">
        <v>316.28523999999999</v>
      </c>
      <c r="L22" s="504">
        <v>316.28523999999999</v>
      </c>
      <c r="M22" s="504">
        <v>316.28523999999999</v>
      </c>
      <c r="N22" s="504">
        <v>0</v>
      </c>
      <c r="O22" s="504">
        <v>0</v>
      </c>
    </row>
    <row r="23" spans="1:15" ht="13.5" customHeight="1">
      <c r="A23" s="507" t="s">
        <v>290</v>
      </c>
      <c r="B23" s="508">
        <v>0</v>
      </c>
      <c r="C23" s="508">
        <v>0</v>
      </c>
      <c r="D23" s="508">
        <v>0</v>
      </c>
      <c r="E23" s="508">
        <v>0</v>
      </c>
      <c r="F23" s="508">
        <v>0</v>
      </c>
      <c r="G23" s="508">
        <v>0</v>
      </c>
      <c r="H23" s="508">
        <v>0</v>
      </c>
      <c r="I23" s="508">
        <v>0</v>
      </c>
      <c r="J23" s="508">
        <v>266.02386999999999</v>
      </c>
      <c r="K23" s="508">
        <v>266.02386999999999</v>
      </c>
      <c r="L23" s="508">
        <v>266.02386999999999</v>
      </c>
      <c r="M23" s="508">
        <v>266.02386999999999</v>
      </c>
      <c r="N23" s="508">
        <v>0</v>
      </c>
      <c r="O23" s="508">
        <v>0</v>
      </c>
    </row>
    <row r="24" spans="1:15" ht="13.5" customHeight="1">
      <c r="A24" s="507" t="s">
        <v>303</v>
      </c>
      <c r="B24" s="508">
        <v>0</v>
      </c>
      <c r="C24" s="508">
        <v>0</v>
      </c>
      <c r="D24" s="508">
        <v>0</v>
      </c>
      <c r="E24" s="508">
        <v>0</v>
      </c>
      <c r="F24" s="508">
        <v>0</v>
      </c>
      <c r="G24" s="508">
        <v>0</v>
      </c>
      <c r="H24" s="508">
        <v>0</v>
      </c>
      <c r="I24" s="508">
        <v>0</v>
      </c>
      <c r="J24" s="508">
        <v>50.261369999999992</v>
      </c>
      <c r="K24" s="508">
        <v>50.261369999999992</v>
      </c>
      <c r="L24" s="508">
        <v>50.261369999999992</v>
      </c>
      <c r="M24" s="508">
        <v>50.261369999999992</v>
      </c>
      <c r="N24" s="508">
        <v>0</v>
      </c>
      <c r="O24" s="508">
        <v>0</v>
      </c>
    </row>
    <row r="25" spans="1:15" ht="13.5" customHeight="1">
      <c r="A25" s="507" t="s">
        <v>292</v>
      </c>
      <c r="B25" s="508">
        <v>0</v>
      </c>
      <c r="C25" s="508">
        <v>0</v>
      </c>
      <c r="D25" s="508">
        <v>0</v>
      </c>
      <c r="E25" s="508">
        <v>0</v>
      </c>
      <c r="F25" s="508">
        <v>0</v>
      </c>
      <c r="G25" s="508">
        <v>0</v>
      </c>
      <c r="H25" s="508">
        <v>0</v>
      </c>
      <c r="I25" s="508">
        <v>0</v>
      </c>
      <c r="J25" s="508">
        <v>0</v>
      </c>
      <c r="K25" s="508">
        <v>0</v>
      </c>
      <c r="L25" s="508">
        <v>0</v>
      </c>
      <c r="M25" s="508">
        <v>0</v>
      </c>
      <c r="N25" s="508">
        <v>0</v>
      </c>
      <c r="O25" s="508">
        <v>0</v>
      </c>
    </row>
    <row r="26" spans="1:15" ht="13.5" customHeight="1">
      <c r="A26" s="507" t="s">
        <v>304</v>
      </c>
      <c r="B26" s="508">
        <v>0</v>
      </c>
      <c r="C26" s="508">
        <v>0</v>
      </c>
      <c r="D26" s="508">
        <v>0</v>
      </c>
      <c r="E26" s="508">
        <v>0</v>
      </c>
      <c r="F26" s="508">
        <v>0</v>
      </c>
      <c r="G26" s="508">
        <v>0</v>
      </c>
      <c r="H26" s="508">
        <v>0</v>
      </c>
      <c r="I26" s="508">
        <v>0</v>
      </c>
      <c r="J26" s="508">
        <v>0</v>
      </c>
      <c r="K26" s="508">
        <v>0</v>
      </c>
      <c r="L26" s="508">
        <v>0</v>
      </c>
      <c r="M26" s="508">
        <v>0</v>
      </c>
      <c r="N26" s="508">
        <v>0</v>
      </c>
      <c r="O26" s="508">
        <v>0</v>
      </c>
    </row>
    <row r="27" spans="1:15" ht="13.5" customHeight="1">
      <c r="A27" s="507" t="s">
        <v>300</v>
      </c>
      <c r="B27" s="508">
        <v>0</v>
      </c>
      <c r="C27" s="508">
        <v>0</v>
      </c>
      <c r="D27" s="508">
        <v>0</v>
      </c>
      <c r="E27" s="508">
        <v>0</v>
      </c>
      <c r="F27" s="508">
        <v>0</v>
      </c>
      <c r="G27" s="508">
        <v>0</v>
      </c>
      <c r="H27" s="508">
        <v>0</v>
      </c>
      <c r="I27" s="508">
        <v>0</v>
      </c>
      <c r="J27" s="508">
        <v>0</v>
      </c>
      <c r="K27" s="508">
        <v>0</v>
      </c>
      <c r="L27" s="508">
        <v>0</v>
      </c>
      <c r="M27" s="508">
        <v>0</v>
      </c>
      <c r="N27" s="508">
        <v>0</v>
      </c>
      <c r="O27" s="508">
        <v>0</v>
      </c>
    </row>
    <row r="28" spans="1:15" ht="22.5">
      <c r="A28" s="507" t="s">
        <v>295</v>
      </c>
      <c r="B28" s="508">
        <v>0</v>
      </c>
      <c r="C28" s="508">
        <v>0</v>
      </c>
      <c r="D28" s="508">
        <v>0</v>
      </c>
      <c r="E28" s="508">
        <v>0</v>
      </c>
      <c r="F28" s="508">
        <v>0</v>
      </c>
      <c r="G28" s="508">
        <v>0</v>
      </c>
      <c r="H28" s="508">
        <v>0</v>
      </c>
      <c r="I28" s="508">
        <v>0</v>
      </c>
      <c r="J28" s="508">
        <v>0</v>
      </c>
      <c r="K28" s="508">
        <v>0</v>
      </c>
      <c r="L28" s="508">
        <v>0</v>
      </c>
      <c r="M28" s="508">
        <v>0</v>
      </c>
      <c r="N28" s="508">
        <v>0</v>
      </c>
      <c r="O28" s="508">
        <v>0</v>
      </c>
    </row>
    <row r="29" spans="1:15" ht="13.5" customHeight="1">
      <c r="A29" s="507" t="s">
        <v>301</v>
      </c>
      <c r="B29" s="508">
        <v>0</v>
      </c>
      <c r="C29" s="508">
        <v>0</v>
      </c>
      <c r="D29" s="508">
        <v>0</v>
      </c>
      <c r="E29" s="508">
        <v>0</v>
      </c>
      <c r="F29" s="508">
        <v>0</v>
      </c>
      <c r="G29" s="508">
        <v>0</v>
      </c>
      <c r="H29" s="508">
        <v>0</v>
      </c>
      <c r="I29" s="508">
        <v>0</v>
      </c>
      <c r="J29" s="508">
        <v>0</v>
      </c>
      <c r="K29" s="508">
        <v>0</v>
      </c>
      <c r="L29" s="508">
        <v>0</v>
      </c>
      <c r="M29" s="508">
        <v>0</v>
      </c>
      <c r="N29" s="508">
        <v>0</v>
      </c>
      <c r="O29" s="508">
        <v>0</v>
      </c>
    </row>
    <row r="30" spans="1:15" ht="13.5" customHeight="1">
      <c r="A30" s="505" t="s">
        <v>305</v>
      </c>
      <c r="B30" s="506">
        <v>2868969.9939999999</v>
      </c>
      <c r="C30" s="506">
        <v>49720.141859999996</v>
      </c>
      <c r="D30" s="506">
        <v>7533.8404500000006</v>
      </c>
      <c r="E30" s="506">
        <v>1361.3215</v>
      </c>
      <c r="F30" s="506">
        <v>3815.8266399999998</v>
      </c>
      <c r="G30" s="506">
        <v>321.55016000000001</v>
      </c>
      <c r="H30" s="506">
        <v>2352.1735800000001</v>
      </c>
      <c r="I30" s="506">
        <v>619.93092999999999</v>
      </c>
      <c r="J30" s="506">
        <v>33879.003689999998</v>
      </c>
      <c r="K30" s="506">
        <v>30009.402279999998</v>
      </c>
      <c r="L30" s="506">
        <v>2916550.8383599999</v>
      </c>
      <c r="M30" s="506">
        <v>82032.34672999999</v>
      </c>
      <c r="N30" s="506">
        <v>67591.544450000001</v>
      </c>
      <c r="O30" s="506">
        <v>8105.3535899999988</v>
      </c>
    </row>
    <row r="31" spans="1:15" ht="12.75" customHeight="1">
      <c r="A31" s="21" t="s">
        <v>306</v>
      </c>
      <c r="L31" s="132"/>
    </row>
    <row r="32" spans="1:15" ht="12.75" customHeight="1">
      <c r="B32" s="132"/>
      <c r="L32" s="132"/>
    </row>
    <row r="33" spans="1:15" ht="12.75" customHeight="1">
      <c r="A33" s="613"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60" t="s">
        <v>989</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7C80"/>
  </sheetPr>
  <dimension ref="A1:H55"/>
  <sheetViews>
    <sheetView showGridLines="0" workbookViewId="0"/>
  </sheetViews>
  <sheetFormatPr defaultColWidth="9.140625" defaultRowHeight="12.75"/>
  <cols>
    <col min="1" max="1" width="10.85546875" style="314" customWidth="1"/>
    <col min="2" max="2" width="19.42578125" style="314" customWidth="1"/>
    <col min="3" max="16384" width="9.140625" style="314"/>
  </cols>
  <sheetData>
    <row r="1" spans="1:2">
      <c r="A1" s="147" t="s">
        <v>826</v>
      </c>
    </row>
    <row r="2" spans="1:2">
      <c r="A2" s="524" t="s">
        <v>827</v>
      </c>
    </row>
    <row r="4" spans="1:2">
      <c r="B4" s="13" t="s">
        <v>1486</v>
      </c>
    </row>
    <row r="5" spans="1:2" ht="50.25" customHeight="1">
      <c r="A5" s="767" t="s">
        <v>829</v>
      </c>
      <c r="B5" s="767" t="s">
        <v>828</v>
      </c>
    </row>
    <row r="6" spans="1:2" ht="12.75" customHeight="1">
      <c r="A6" s="785">
        <v>42735</v>
      </c>
      <c r="B6" s="786">
        <v>5360.5498586502081</v>
      </c>
    </row>
    <row r="7" spans="1:2" ht="12.75" customHeight="1">
      <c r="A7" s="785">
        <v>42825</v>
      </c>
      <c r="B7" s="786">
        <v>5005.380372951091</v>
      </c>
    </row>
    <row r="8" spans="1:2" ht="12.75" customHeight="1">
      <c r="A8" s="785">
        <v>42916</v>
      </c>
      <c r="B8" s="786">
        <v>18911.764140951622</v>
      </c>
    </row>
    <row r="9" spans="1:2" ht="12.75" customHeight="1">
      <c r="A9" s="785">
        <v>43008</v>
      </c>
      <c r="B9" s="786">
        <v>18246.356153693006</v>
      </c>
    </row>
    <row r="10" spans="1:2" ht="12.75" customHeight="1">
      <c r="A10" s="785">
        <v>43100</v>
      </c>
      <c r="B10" s="786">
        <v>17633.888775632091</v>
      </c>
    </row>
    <row r="11" spans="1:2" ht="12.75" customHeight="1">
      <c r="A11" s="785">
        <v>43190</v>
      </c>
      <c r="B11" s="786">
        <v>17240.995731634481</v>
      </c>
    </row>
    <row r="12" spans="1:2" ht="12.75" customHeight="1">
      <c r="A12" s="785">
        <v>43281</v>
      </c>
      <c r="B12" s="786">
        <v>16698.389825469505</v>
      </c>
    </row>
    <row r="13" spans="1:2" ht="12.75" customHeight="1">
      <c r="A13" s="785">
        <v>43373</v>
      </c>
      <c r="B13" s="786">
        <v>16133.227658106043</v>
      </c>
    </row>
    <row r="14" spans="1:2" ht="12.75" customHeight="1">
      <c r="A14" s="785">
        <v>43465</v>
      </c>
      <c r="B14" s="786">
        <v>15499.972177317672</v>
      </c>
    </row>
    <row r="15" spans="1:2" ht="12.75" customHeight="1">
      <c r="A15" s="785">
        <v>43555</v>
      </c>
      <c r="B15" s="786">
        <v>14762.952525051431</v>
      </c>
    </row>
    <row r="16" spans="1:2">
      <c r="A16" s="785">
        <v>43646</v>
      </c>
      <c r="B16" s="786">
        <v>14112.580264118389</v>
      </c>
    </row>
    <row r="17" spans="1:2">
      <c r="A17" s="785">
        <v>43738</v>
      </c>
      <c r="B17" s="786">
        <v>13377.254628707944</v>
      </c>
    </row>
    <row r="18" spans="1:2">
      <c r="A18" s="785">
        <v>43830</v>
      </c>
      <c r="B18" s="786">
        <v>12863.446034906099</v>
      </c>
    </row>
    <row r="19" spans="1:2">
      <c r="A19" s="785">
        <v>43921</v>
      </c>
      <c r="B19" s="786">
        <v>12442.159421328552</v>
      </c>
    </row>
    <row r="20" spans="1:2">
      <c r="A20" s="785">
        <v>44012</v>
      </c>
      <c r="B20" s="786">
        <v>12846.786085340766</v>
      </c>
    </row>
    <row r="21" spans="1:2">
      <c r="A21" s="785">
        <v>44104</v>
      </c>
      <c r="B21" s="786">
        <v>13140.129540115468</v>
      </c>
    </row>
    <row r="22" spans="1:2">
      <c r="A22" s="785">
        <v>44196</v>
      </c>
      <c r="B22" s="786">
        <v>12563.543457429161</v>
      </c>
    </row>
    <row r="23" spans="1:2">
      <c r="A23" s="785">
        <v>44286</v>
      </c>
      <c r="B23" s="786">
        <v>11828.083975048112</v>
      </c>
    </row>
    <row r="24" spans="1:2">
      <c r="A24" s="785">
        <v>44377</v>
      </c>
      <c r="B24" s="786">
        <v>11165.416486827258</v>
      </c>
    </row>
    <row r="25" spans="1:2">
      <c r="A25" s="785">
        <v>44469</v>
      </c>
      <c r="B25" s="786">
        <v>10458.457596389937</v>
      </c>
    </row>
    <row r="26" spans="1:2">
      <c r="A26" s="785">
        <v>44561</v>
      </c>
      <c r="B26" s="786">
        <v>9608.6311354436275</v>
      </c>
    </row>
    <row r="27" spans="1:2">
      <c r="A27" s="785">
        <v>44651</v>
      </c>
      <c r="B27" s="786">
        <v>8443.7301586037538</v>
      </c>
    </row>
    <row r="28" spans="1:2">
      <c r="A28" s="785">
        <v>44742</v>
      </c>
      <c r="B28" s="786">
        <v>8060.9663892759972</v>
      </c>
    </row>
    <row r="29" spans="1:2">
      <c r="A29" s="785">
        <v>44834</v>
      </c>
      <c r="B29" s="786">
        <v>7013.6522503152155</v>
      </c>
    </row>
    <row r="30" spans="1:2">
      <c r="A30" s="785">
        <v>44926</v>
      </c>
      <c r="B30" s="786">
        <v>5800.6025363328672</v>
      </c>
    </row>
    <row r="31" spans="1:2">
      <c r="A31" s="785">
        <v>45016</v>
      </c>
      <c r="B31" s="786">
        <v>4830.21774</v>
      </c>
    </row>
    <row r="32" spans="1:2">
      <c r="A32" s="785">
        <v>45107</v>
      </c>
      <c r="B32" s="786">
        <v>4182.1671299999998</v>
      </c>
    </row>
    <row r="33" spans="1:1">
      <c r="A33" s="21" t="s">
        <v>830</v>
      </c>
    </row>
    <row r="55" spans="8:8">
      <c r="H55" s="34" t="s">
        <v>990</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607" t="s">
        <v>696</v>
      </c>
      <c r="B1" s="512"/>
      <c r="C1" s="512"/>
      <c r="D1" s="513" t="s">
        <v>1578</v>
      </c>
      <c r="G1" s="985"/>
    </row>
    <row r="2" spans="1:7" ht="15" customHeight="1">
      <c r="A2" s="526" t="s">
        <v>697</v>
      </c>
      <c r="B2" s="512"/>
      <c r="C2" s="519"/>
      <c r="D2" s="520" t="s">
        <v>1579</v>
      </c>
    </row>
    <row r="3" spans="1:7" ht="15" customHeight="1">
      <c r="A3" s="959"/>
      <c r="B3" s="512"/>
      <c r="C3" s="519"/>
      <c r="D3" s="520"/>
    </row>
    <row r="4" spans="1:7" ht="15" customHeight="1">
      <c r="A4" s="147" t="s">
        <v>698</v>
      </c>
      <c r="B4" s="512"/>
      <c r="C4" s="519"/>
      <c r="D4" s="520"/>
    </row>
    <row r="5" spans="1:7" ht="15" customHeight="1">
      <c r="A5" s="521" t="s">
        <v>699</v>
      </c>
      <c r="B5" s="512"/>
      <c r="C5" s="519"/>
      <c r="D5" s="520"/>
    </row>
    <row r="6" spans="1:7" ht="15" customHeight="1">
      <c r="A6" s="947" t="s">
        <v>1316</v>
      </c>
      <c r="B6" s="787">
        <v>45107</v>
      </c>
      <c r="C6" s="519"/>
      <c r="D6" s="520"/>
    </row>
    <row r="7" spans="1:7" ht="23.25">
      <c r="A7" s="616" t="s">
        <v>242</v>
      </c>
      <c r="B7" s="511">
        <v>4</v>
      </c>
      <c r="C7" s="617"/>
      <c r="D7" s="618"/>
    </row>
    <row r="8" spans="1:7">
      <c r="B8" s="231"/>
      <c r="C8" s="232"/>
      <c r="D8" s="230"/>
      <c r="E8" s="233"/>
    </row>
    <row r="9" spans="1:7">
      <c r="A9" s="223" t="s">
        <v>700</v>
      </c>
    </row>
    <row r="10" spans="1:7">
      <c r="A10" s="522" t="s">
        <v>701</v>
      </c>
    </row>
    <row r="11" spans="1:7" ht="12.75" customHeight="1">
      <c r="A11"/>
      <c r="B11"/>
      <c r="C11"/>
      <c r="D11" s="13" t="s">
        <v>1486</v>
      </c>
    </row>
    <row r="12" spans="1:7" ht="44.25" customHeight="1">
      <c r="A12" s="938"/>
      <c r="B12" s="938"/>
      <c r="C12" s="1242" t="s">
        <v>345</v>
      </c>
      <c r="D12" s="1242"/>
    </row>
    <row r="13" spans="1:7" ht="22.5" customHeight="1">
      <c r="A13" s="1242" t="s">
        <v>245</v>
      </c>
      <c r="B13" s="509" t="s">
        <v>243</v>
      </c>
      <c r="C13" s="1242" t="s">
        <v>244</v>
      </c>
      <c r="D13" s="1242" t="s">
        <v>1315</v>
      </c>
    </row>
    <row r="14" spans="1:7" ht="22.5" customHeight="1">
      <c r="A14" s="1244"/>
      <c r="B14" s="943">
        <v>45107</v>
      </c>
      <c r="C14" s="1242"/>
      <c r="D14" s="1242"/>
      <c r="E14" s="325"/>
    </row>
    <row r="15" spans="1:7" ht="15">
      <c r="A15" s="459" t="s">
        <v>246</v>
      </c>
      <c r="B15" s="456">
        <v>3660.9535500000002</v>
      </c>
      <c r="C15" s="457">
        <v>1.6579000540770834E-2</v>
      </c>
      <c r="D15" s="456">
        <v>59.70510000000013</v>
      </c>
      <c r="F15" s="52"/>
    </row>
    <row r="16" spans="1:7">
      <c r="A16" s="459" t="s">
        <v>247</v>
      </c>
      <c r="B16" s="456">
        <v>12917.32164</v>
      </c>
      <c r="C16" s="457">
        <v>-7.0199941566793045E-2</v>
      </c>
      <c r="D16" s="456">
        <v>-975.25830000000133</v>
      </c>
    </row>
    <row r="17" spans="1:6" ht="22.5">
      <c r="A17" s="462" t="s">
        <v>248</v>
      </c>
      <c r="B17" s="456">
        <v>23.196849999999998</v>
      </c>
      <c r="C17" s="457">
        <v>-0.48288391998682073</v>
      </c>
      <c r="D17" s="456">
        <v>-21.661260000000006</v>
      </c>
      <c r="F17" s="52"/>
    </row>
    <row r="18" spans="1:6">
      <c r="A18" s="619" t="s">
        <v>250</v>
      </c>
      <c r="B18" s="620">
        <v>16601.472040000001</v>
      </c>
      <c r="C18" s="621">
        <v>-5.3436981155914914E-2</v>
      </c>
      <c r="D18" s="620">
        <v>-937.21445999999924</v>
      </c>
    </row>
    <row r="19" spans="1:6">
      <c r="A19" s="459" t="s">
        <v>249</v>
      </c>
      <c r="B19" s="460">
        <v>8826.9331999999995</v>
      </c>
      <c r="C19" s="461">
        <v>5.2818520574540451E-2</v>
      </c>
      <c r="D19" s="460">
        <v>442.83562999999958</v>
      </c>
    </row>
    <row r="20" spans="1:6">
      <c r="A20" s="459" t="s">
        <v>255</v>
      </c>
      <c r="B20" s="456">
        <v>0</v>
      </c>
      <c r="C20" s="937">
        <v>0</v>
      </c>
      <c r="D20" s="510">
        <v>0</v>
      </c>
    </row>
    <row r="21" spans="1:6">
      <c r="A21" s="459" t="s">
        <v>251</v>
      </c>
      <c r="B21" s="456">
        <v>1176.4990400000002</v>
      </c>
      <c r="C21" s="457">
        <v>-1.5009674094774949E-2</v>
      </c>
      <c r="D21" s="456">
        <v>-17.927959999999757</v>
      </c>
    </row>
    <row r="22" spans="1:6">
      <c r="A22" s="459" t="s">
        <v>252</v>
      </c>
      <c r="B22" s="456">
        <v>6517.1613399999997</v>
      </c>
      <c r="C22" s="457">
        <v>-0.16948131469634714</v>
      </c>
      <c r="D22" s="456">
        <v>-1329.9364500000001</v>
      </c>
    </row>
    <row r="23" spans="1:6" ht="22.5">
      <c r="A23" s="462" t="s">
        <v>253</v>
      </c>
      <c r="B23" s="456">
        <v>80.87848000000001</v>
      </c>
      <c r="C23" s="457">
        <v>-0.28466733266026412</v>
      </c>
      <c r="D23" s="456">
        <v>-32.185670000000002</v>
      </c>
    </row>
    <row r="24" spans="1:6">
      <c r="A24" s="619" t="s">
        <v>254</v>
      </c>
      <c r="B24" s="622">
        <v>16601.47206</v>
      </c>
      <c r="C24" s="623">
        <v>-5.3436980555278936E-2</v>
      </c>
      <c r="D24" s="622">
        <v>-937.21445000000313</v>
      </c>
    </row>
    <row r="25" spans="1:6">
      <c r="A25" s="21" t="s">
        <v>271</v>
      </c>
    </row>
    <row r="26" spans="1:6">
      <c r="A26" s="21"/>
    </row>
    <row r="27" spans="1:6">
      <c r="A27" s="224" t="s">
        <v>702</v>
      </c>
    </row>
    <row r="28" spans="1:6">
      <c r="A28" s="523" t="s">
        <v>703</v>
      </c>
    </row>
    <row r="29" spans="1:6">
      <c r="D29" s="13" t="s">
        <v>1486</v>
      </c>
    </row>
    <row r="30" spans="1:6" ht="47.25" customHeight="1">
      <c r="A30" s="939"/>
      <c r="B30" s="939"/>
      <c r="C30" s="1243" t="s">
        <v>365</v>
      </c>
      <c r="D30" s="1243"/>
    </row>
    <row r="31" spans="1:6" ht="24" customHeight="1">
      <c r="A31" s="1242" t="s">
        <v>245</v>
      </c>
      <c r="B31" s="509" t="s">
        <v>257</v>
      </c>
      <c r="C31" s="1242" t="s">
        <v>244</v>
      </c>
      <c r="D31" s="1242" t="s">
        <v>1315</v>
      </c>
    </row>
    <row r="32" spans="1:6" ht="24">
      <c r="A32" s="1244"/>
      <c r="B32" s="943" t="s">
        <v>1580</v>
      </c>
      <c r="C32" s="1242"/>
      <c r="D32" s="1242"/>
    </row>
    <row r="33" spans="1:4">
      <c r="A33" s="462" t="s">
        <v>258</v>
      </c>
      <c r="B33" s="514">
        <v>425.77859000000001</v>
      </c>
      <c r="C33" s="457">
        <v>-0.32475148915404844</v>
      </c>
      <c r="D33" s="456">
        <v>-204.77235999999994</v>
      </c>
    </row>
    <row r="34" spans="1:4">
      <c r="A34" s="462" t="s">
        <v>259</v>
      </c>
      <c r="B34" s="514">
        <v>138.09746999999999</v>
      </c>
      <c r="C34" s="457">
        <v>0.13896182675998994</v>
      </c>
      <c r="D34" s="456">
        <v>16.848919999999978</v>
      </c>
    </row>
    <row r="35" spans="1:4">
      <c r="A35" s="462" t="s">
        <v>260</v>
      </c>
      <c r="B35" s="514">
        <v>287.68112000000002</v>
      </c>
      <c r="C35" s="457">
        <v>-0.43514675298709066</v>
      </c>
      <c r="D35" s="456">
        <v>-221.62128999999999</v>
      </c>
    </row>
    <row r="36" spans="1:4">
      <c r="A36" s="462" t="s">
        <v>261</v>
      </c>
      <c r="B36" s="514">
        <v>418.98382999999995</v>
      </c>
      <c r="C36" s="457">
        <v>5.3944813621658039E-2</v>
      </c>
      <c r="D36" s="456">
        <v>21.445149999999956</v>
      </c>
    </row>
    <row r="37" spans="1:4">
      <c r="A37" s="462" t="s">
        <v>262</v>
      </c>
      <c r="B37" s="514">
        <v>110.38694</v>
      </c>
      <c r="C37" s="457">
        <v>1.446920372578836</v>
      </c>
      <c r="D37" s="456">
        <v>65.274339999999995</v>
      </c>
    </row>
    <row r="38" spans="1:4" ht="22.5">
      <c r="A38" s="462" t="s">
        <v>263</v>
      </c>
      <c r="B38" s="514">
        <v>308.59689000000003</v>
      </c>
      <c r="C38" s="515">
        <v>-0.12436420709840751</v>
      </c>
      <c r="D38" s="456">
        <v>-43.829189999999926</v>
      </c>
    </row>
    <row r="39" spans="1:4">
      <c r="A39" s="462" t="s">
        <v>265</v>
      </c>
      <c r="B39" s="514">
        <v>373.65025000000003</v>
      </c>
      <c r="C39" s="457">
        <v>0.12898887986732424</v>
      </c>
      <c r="D39" s="456">
        <v>42.690170000000023</v>
      </c>
    </row>
    <row r="40" spans="1:4">
      <c r="A40" s="462" t="s">
        <v>264</v>
      </c>
      <c r="B40" s="514">
        <v>536.19611999999995</v>
      </c>
      <c r="C40" s="457">
        <v>-0.22403237461082132</v>
      </c>
      <c r="D40" s="456">
        <v>-154.80709000000002</v>
      </c>
    </row>
    <row r="41" spans="1:4" ht="22.5">
      <c r="A41" s="462" t="s">
        <v>266</v>
      </c>
      <c r="B41" s="514">
        <v>-162.54587000000001</v>
      </c>
      <c r="C41" s="515">
        <v>-0.54853778212626914</v>
      </c>
      <c r="D41" s="456">
        <v>197.49726000000001</v>
      </c>
    </row>
    <row r="42" spans="1:4">
      <c r="A42" s="462" t="s">
        <v>268</v>
      </c>
      <c r="B42" s="514">
        <v>1218.4126699999999</v>
      </c>
      <c r="C42" s="457">
        <v>-0.10348189544884276</v>
      </c>
      <c r="D42" s="456">
        <v>-140.63704000000007</v>
      </c>
    </row>
    <row r="43" spans="1:4">
      <c r="A43" s="462" t="s">
        <v>267</v>
      </c>
      <c r="B43" s="514">
        <v>784.68052999999998</v>
      </c>
      <c r="C43" s="457">
        <v>-8.4775883205314137E-2</v>
      </c>
      <c r="D43" s="456">
        <v>-72.683820000000082</v>
      </c>
    </row>
    <row r="44" spans="1:4" ht="22.5">
      <c r="A44" s="462" t="s">
        <v>269</v>
      </c>
      <c r="B44" s="514">
        <v>433.73214000000002</v>
      </c>
      <c r="C44" s="515">
        <v>-0.13544987639264575</v>
      </c>
      <c r="D44" s="456">
        <v>-67.953219999999988</v>
      </c>
    </row>
    <row r="45" spans="1:4">
      <c r="A45" s="462" t="s">
        <v>272</v>
      </c>
      <c r="B45" s="514">
        <v>0.15247999999999998</v>
      </c>
      <c r="C45" s="515">
        <v>-0.99422234280058741</v>
      </c>
      <c r="D45" s="456">
        <v>-26.23884</v>
      </c>
    </row>
    <row r="46" spans="1:4" ht="21.75">
      <c r="A46" s="624" t="s">
        <v>270</v>
      </c>
      <c r="B46" s="625">
        <v>433.57966000000005</v>
      </c>
      <c r="C46" s="626">
        <v>-8.7765417803261331E-2</v>
      </c>
      <c r="D46" s="620">
        <v>-41.714380000000006</v>
      </c>
    </row>
    <row r="47" spans="1:4">
      <c r="A47" s="21" t="s">
        <v>271</v>
      </c>
    </row>
    <row r="49" spans="1:5">
      <c r="A49" s="224" t="s">
        <v>1131</v>
      </c>
    </row>
    <row r="50" spans="1:5">
      <c r="A50" s="523" t="s">
        <v>705</v>
      </c>
    </row>
    <row r="51" spans="1:5">
      <c r="B51" s="64"/>
      <c r="C51" s="13" t="s">
        <v>1486</v>
      </c>
    </row>
    <row r="52" spans="1:5" ht="22.5">
      <c r="A52" s="1242" t="s">
        <v>245</v>
      </c>
      <c r="B52" s="509" t="s">
        <v>257</v>
      </c>
      <c r="C52" s="946" t="s">
        <v>32</v>
      </c>
      <c r="D52" s="1245"/>
      <c r="E52" s="1245"/>
    </row>
    <row r="53" spans="1:5" ht="24">
      <c r="A53" s="1244"/>
      <c r="B53" s="943" t="s">
        <v>1580</v>
      </c>
      <c r="C53" s="950" t="s">
        <v>30</v>
      </c>
      <c r="D53" s="1245"/>
      <c r="E53" s="1245"/>
    </row>
    <row r="54" spans="1:5">
      <c r="A54" s="516" t="s">
        <v>273</v>
      </c>
      <c r="B54" s="517">
        <v>42585.712260000008</v>
      </c>
      <c r="C54" s="457">
        <f>B54/B$57</f>
        <v>0.8725381376071395</v>
      </c>
      <c r="D54" s="226"/>
      <c r="E54" s="227"/>
    </row>
    <row r="55" spans="1:5" ht="22.5">
      <c r="A55" s="462" t="s">
        <v>274</v>
      </c>
      <c r="B55" s="517">
        <v>2499.5562999999997</v>
      </c>
      <c r="C55" s="457">
        <f t="shared" ref="C55:C56" si="0">B55/B$57</f>
        <v>5.1213378457326562E-2</v>
      </c>
      <c r="D55" s="226"/>
      <c r="E55" s="227"/>
    </row>
    <row r="56" spans="1:5" ht="22.5">
      <c r="A56" s="462" t="s">
        <v>275</v>
      </c>
      <c r="B56" s="517">
        <v>3721.4373300000002</v>
      </c>
      <c r="C56" s="457">
        <f t="shared" si="0"/>
        <v>7.6248483935534045E-2</v>
      </c>
      <c r="D56" s="226"/>
      <c r="E56" s="227"/>
    </row>
    <row r="57" spans="1:5">
      <c r="A57" s="627" t="s">
        <v>276</v>
      </c>
      <c r="B57" s="628">
        <v>48806.705890000005</v>
      </c>
      <c r="C57" s="626">
        <f>SUM(C54:C56)</f>
        <v>1</v>
      </c>
      <c r="D57" s="228"/>
      <c r="E57" s="229"/>
    </row>
    <row r="58" spans="1:5">
      <c r="A58" s="21" t="s">
        <v>256</v>
      </c>
      <c r="C58" s="948"/>
    </row>
    <row r="59" spans="1:5">
      <c r="A59" s="21"/>
    </row>
    <row r="60" spans="1:5">
      <c r="A60" s="224" t="s">
        <v>706</v>
      </c>
    </row>
    <row r="61" spans="1:5">
      <c r="A61" s="523" t="s">
        <v>707</v>
      </c>
    </row>
    <row r="62" spans="1:5">
      <c r="A62" s="21"/>
      <c r="B62" s="64"/>
      <c r="C62" s="13" t="s">
        <v>1486</v>
      </c>
    </row>
    <row r="63" spans="1:5" ht="22.5">
      <c r="A63" s="1242" t="s">
        <v>245</v>
      </c>
      <c r="B63" s="509" t="s">
        <v>243</v>
      </c>
      <c r="C63" s="946" t="s">
        <v>32</v>
      </c>
    </row>
    <row r="64" spans="1:5">
      <c r="A64" s="1244"/>
      <c r="B64" s="943">
        <v>45107</v>
      </c>
      <c r="C64" s="950" t="s">
        <v>30</v>
      </c>
    </row>
    <row r="65" spans="1:5">
      <c r="A65" s="516" t="s">
        <v>277</v>
      </c>
      <c r="B65" s="517">
        <v>6489.1534700000011</v>
      </c>
      <c r="C65" s="457">
        <f>B65/B$68</f>
        <v>0.66404392030997894</v>
      </c>
    </row>
    <row r="66" spans="1:5" ht="22.5">
      <c r="A66" s="462" t="s">
        <v>274</v>
      </c>
      <c r="B66" s="517">
        <v>1598.04312</v>
      </c>
      <c r="C66" s="457">
        <f t="shared" ref="C66:C67" si="1">B66/B$68</f>
        <v>0.1635299308507786</v>
      </c>
    </row>
    <row r="67" spans="1:5" ht="22.5">
      <c r="A67" s="462" t="s">
        <v>275</v>
      </c>
      <c r="B67" s="517">
        <v>1684.9785200000001</v>
      </c>
      <c r="C67" s="457">
        <f t="shared" si="1"/>
        <v>0.17242614883924237</v>
      </c>
    </row>
    <row r="68" spans="1:5">
      <c r="A68" s="627" t="s">
        <v>278</v>
      </c>
      <c r="B68" s="628">
        <v>9772.175110000002</v>
      </c>
      <c r="C68" s="626">
        <f>SUM(C65:C67)</f>
        <v>0.99999999999999989</v>
      </c>
    </row>
    <row r="69" spans="1:5">
      <c r="A69" s="21" t="s">
        <v>271</v>
      </c>
      <c r="C69" s="949"/>
    </row>
    <row r="70" spans="1:5">
      <c r="A70" s="960" t="s">
        <v>1554</v>
      </c>
      <c r="C70" s="949"/>
    </row>
    <row r="71" spans="1:5">
      <c r="A71" s="960" t="s">
        <v>1555</v>
      </c>
    </row>
    <row r="72" spans="1:5">
      <c r="A72" s="613" t="s">
        <v>81</v>
      </c>
      <c r="E72" s="34" t="s">
        <v>1058</v>
      </c>
    </row>
  </sheetData>
  <mergeCells count="12">
    <mergeCell ref="E52:E53"/>
    <mergeCell ref="A13:A14"/>
    <mergeCell ref="D13:D14"/>
    <mergeCell ref="A31:A32"/>
    <mergeCell ref="D31:D32"/>
    <mergeCell ref="C13:C14"/>
    <mergeCell ref="C31:C32"/>
    <mergeCell ref="C12:D12"/>
    <mergeCell ref="C30:D30"/>
    <mergeCell ref="A63:A64"/>
    <mergeCell ref="A52:A53"/>
    <mergeCell ref="D52:D53"/>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34998626667073579"/>
  </sheetPr>
  <dimension ref="A1:H60"/>
  <sheetViews>
    <sheetView showGridLines="0" workbookViewId="0"/>
  </sheetViews>
  <sheetFormatPr defaultColWidth="9.140625" defaultRowHeight="12"/>
  <cols>
    <col min="1" max="1" width="11" style="766" customWidth="1"/>
    <col min="2" max="2" width="19.42578125" style="766" customWidth="1"/>
    <col min="3" max="16384" width="9.140625" style="766"/>
  </cols>
  <sheetData>
    <row r="1" spans="1:7" ht="12.75">
      <c r="A1" s="147" t="s">
        <v>831</v>
      </c>
      <c r="G1" s="55"/>
    </row>
    <row r="2" spans="1:7">
      <c r="A2" s="524" t="s">
        <v>832</v>
      </c>
    </row>
    <row r="4" spans="1:7">
      <c r="B4" s="13" t="s">
        <v>1486</v>
      </c>
    </row>
    <row r="5" spans="1:7" ht="48">
      <c r="A5" s="770" t="s">
        <v>829</v>
      </c>
      <c r="B5" s="770" t="s">
        <v>833</v>
      </c>
    </row>
    <row r="6" spans="1:7">
      <c r="A6" s="769">
        <v>42735</v>
      </c>
      <c r="B6" s="768">
        <v>159731.2424712987</v>
      </c>
    </row>
    <row r="7" spans="1:7">
      <c r="A7" s="769">
        <v>42825</v>
      </c>
      <c r="B7" s="768">
        <v>152142.7703311434</v>
      </c>
    </row>
    <row r="8" spans="1:7">
      <c r="A8" s="769">
        <v>42916</v>
      </c>
      <c r="B8" s="768">
        <v>116428.2208043002</v>
      </c>
    </row>
    <row r="9" spans="1:7">
      <c r="A9" s="769">
        <v>43008</v>
      </c>
      <c r="B9" s="768">
        <v>118674.3446187537</v>
      </c>
    </row>
    <row r="10" spans="1:7">
      <c r="A10" s="769">
        <v>43100</v>
      </c>
      <c r="B10" s="768">
        <v>146958.99762028002</v>
      </c>
    </row>
    <row r="11" spans="1:7">
      <c r="A11" s="769">
        <v>43190</v>
      </c>
      <c r="B11" s="768">
        <v>119567.87473754065</v>
      </c>
    </row>
    <row r="12" spans="1:7">
      <c r="A12" s="769">
        <v>43281</v>
      </c>
      <c r="B12" s="768">
        <v>112576.96625788041</v>
      </c>
    </row>
    <row r="13" spans="1:7">
      <c r="A13" s="769">
        <v>43373</v>
      </c>
      <c r="B13" s="768">
        <v>107630.01178445814</v>
      </c>
    </row>
    <row r="14" spans="1:7">
      <c r="A14" s="769">
        <v>43465</v>
      </c>
      <c r="B14" s="768">
        <v>150092.2386395912</v>
      </c>
    </row>
    <row r="15" spans="1:7">
      <c r="A15" s="769">
        <v>43555</v>
      </c>
      <c r="B15" s="768">
        <v>148003.31107704557</v>
      </c>
    </row>
    <row r="16" spans="1:7">
      <c r="A16" s="769" t="s">
        <v>839</v>
      </c>
      <c r="B16" s="768">
        <v>127856.52876766871</v>
      </c>
    </row>
    <row r="17" spans="1:2">
      <c r="A17" s="769">
        <v>43738</v>
      </c>
      <c r="B17" s="768">
        <v>157048.07618289202</v>
      </c>
    </row>
    <row r="18" spans="1:2">
      <c r="A18" s="769">
        <v>43830</v>
      </c>
      <c r="B18" s="768">
        <v>168550.04707545295</v>
      </c>
    </row>
    <row r="19" spans="1:2">
      <c r="A19" s="769">
        <v>43921</v>
      </c>
      <c r="B19" s="768">
        <v>167446.26327029002</v>
      </c>
    </row>
    <row r="20" spans="1:2">
      <c r="A20" s="769">
        <v>44012</v>
      </c>
      <c r="B20" s="768">
        <v>203899.62697723808</v>
      </c>
    </row>
    <row r="21" spans="1:2">
      <c r="A21" s="769">
        <v>44104</v>
      </c>
      <c r="B21" s="768">
        <v>177869.08103258343</v>
      </c>
    </row>
    <row r="22" spans="1:2">
      <c r="A22" s="769">
        <v>44196</v>
      </c>
      <c r="B22" s="768">
        <v>241493.62867476273</v>
      </c>
    </row>
    <row r="23" spans="1:2">
      <c r="A23" s="769">
        <v>44286</v>
      </c>
      <c r="B23" s="768">
        <v>237645.01494060655</v>
      </c>
    </row>
    <row r="24" spans="1:2">
      <c r="A24" s="769">
        <v>44377</v>
      </c>
      <c r="B24" s="768">
        <v>240655.43032848896</v>
      </c>
    </row>
    <row r="25" spans="1:2">
      <c r="A25" s="769">
        <v>44469</v>
      </c>
      <c r="B25" s="768">
        <v>229136.77986196824</v>
      </c>
    </row>
    <row r="26" spans="1:2">
      <c r="A26" s="769">
        <v>44561</v>
      </c>
      <c r="B26" s="768">
        <v>273254.65849625051</v>
      </c>
    </row>
    <row r="27" spans="1:2">
      <c r="A27" s="769">
        <v>44651</v>
      </c>
      <c r="B27" s="768">
        <v>278508.74748423917</v>
      </c>
    </row>
    <row r="28" spans="1:2">
      <c r="A28" s="769">
        <v>44742</v>
      </c>
      <c r="B28" s="768">
        <v>266351.77529232198</v>
      </c>
    </row>
    <row r="29" spans="1:2">
      <c r="A29" s="769">
        <v>44834</v>
      </c>
      <c r="B29" s="768">
        <v>265029.92544163507</v>
      </c>
    </row>
    <row r="30" spans="1:2">
      <c r="A30" s="769">
        <v>44926</v>
      </c>
      <c r="B30" s="768">
        <v>263543.03537062841</v>
      </c>
    </row>
    <row r="31" spans="1:2">
      <c r="A31" s="769">
        <v>45016</v>
      </c>
      <c r="B31" s="768">
        <v>244156.93771999999</v>
      </c>
    </row>
    <row r="32" spans="1:2">
      <c r="A32" s="769">
        <v>45107</v>
      </c>
      <c r="B32" s="768">
        <v>234053.524</v>
      </c>
    </row>
    <row r="33" spans="1:1">
      <c r="A33" s="21" t="s">
        <v>830</v>
      </c>
    </row>
    <row r="60" spans="8:8">
      <c r="H60" s="34" t="s">
        <v>1059</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0" t="s">
        <v>725</v>
      </c>
      <c r="D1" s="137" t="str">
        <f>Naslovnica!A20</f>
        <v>Kolovoz 2023.</v>
      </c>
    </row>
    <row r="2" spans="1:13" ht="12.75" customHeight="1">
      <c r="A2" s="551" t="s">
        <v>726</v>
      </c>
      <c r="D2" s="529" t="str">
        <f>Naslovnica!A24</f>
        <v>August 2023</v>
      </c>
    </row>
    <row r="3" spans="1:13" ht="12.75" customHeight="1"/>
    <row r="4" spans="1:13" ht="12.75" customHeight="1">
      <c r="D4" s="13" t="s">
        <v>1486</v>
      </c>
      <c r="E4" s="298"/>
      <c r="F4" s="298"/>
      <c r="G4" s="298"/>
      <c r="J4" s="298"/>
      <c r="K4" s="298"/>
      <c r="L4" s="298"/>
      <c r="M4" s="298"/>
    </row>
    <row r="5" spans="1:13" ht="31.5" customHeight="1">
      <c r="A5" s="741"/>
      <c r="B5" s="742" t="str">
        <f>D1</f>
        <v>Kolovoz 2023.</v>
      </c>
      <c r="C5" s="743" t="s">
        <v>626</v>
      </c>
      <c r="D5" s="743" t="s">
        <v>18</v>
      </c>
      <c r="E5" s="296"/>
      <c r="F5" s="297"/>
      <c r="G5" s="297"/>
      <c r="H5" s="296"/>
      <c r="I5" s="296"/>
      <c r="J5" s="296"/>
      <c r="K5" s="1127"/>
      <c r="L5" s="1127"/>
      <c r="M5" s="1127"/>
    </row>
    <row r="6" spans="1:13" s="261" customFormat="1" ht="24">
      <c r="A6" s="741"/>
      <c r="B6" s="744" t="str">
        <f>D2</f>
        <v>August 2023</v>
      </c>
      <c r="C6" s="744" t="s">
        <v>45</v>
      </c>
      <c r="D6" s="759" t="s">
        <v>237</v>
      </c>
      <c r="E6" s="296"/>
      <c r="F6" s="297"/>
      <c r="G6" s="297"/>
      <c r="H6" s="296"/>
      <c r="I6" s="296"/>
      <c r="J6" s="296"/>
      <c r="K6" s="1127"/>
      <c r="L6" s="1127"/>
      <c r="M6" s="1127"/>
    </row>
    <row r="7" spans="1:13" ht="24">
      <c r="A7" s="745" t="s">
        <v>776</v>
      </c>
      <c r="B7" s="746">
        <v>8705.2417786726946</v>
      </c>
      <c r="C7" s="746">
        <v>4731.8438199999928</v>
      </c>
      <c r="D7" s="746"/>
      <c r="E7" s="290"/>
      <c r="F7" s="297"/>
      <c r="G7" s="732"/>
      <c r="H7" s="290"/>
      <c r="I7" s="290"/>
      <c r="J7" s="290"/>
      <c r="K7" s="1127"/>
      <c r="L7" s="1127"/>
      <c r="M7" s="1127"/>
    </row>
    <row r="8" spans="1:13" s="261" customFormat="1">
      <c r="A8" s="747" t="s">
        <v>911</v>
      </c>
      <c r="B8" s="748"/>
      <c r="C8" s="748"/>
      <c r="D8" s="748"/>
      <c r="E8" s="290"/>
      <c r="F8" s="290"/>
      <c r="G8" s="290"/>
      <c r="H8" s="290"/>
      <c r="I8" s="290"/>
      <c r="J8" s="290"/>
      <c r="K8" s="290"/>
      <c r="L8" s="290"/>
      <c r="M8" s="290"/>
    </row>
    <row r="9" spans="1:13" s="261" customFormat="1">
      <c r="A9" s="749" t="s">
        <v>777</v>
      </c>
      <c r="B9" s="746">
        <v>108518.10690000003</v>
      </c>
      <c r="C9" s="746">
        <v>-332.91189999996277</v>
      </c>
      <c r="D9" s="746">
        <v>813220.59838999994</v>
      </c>
      <c r="E9" s="290"/>
      <c r="F9" s="290"/>
      <c r="G9" s="290"/>
      <c r="H9" s="290"/>
      <c r="I9" s="290"/>
      <c r="J9" s="290"/>
      <c r="K9" s="290"/>
      <c r="L9" s="290"/>
      <c r="M9" s="290"/>
    </row>
    <row r="10" spans="1:13" s="261" customFormat="1">
      <c r="A10" s="749" t="s">
        <v>778</v>
      </c>
      <c r="B10" s="746">
        <v>74266.017040000006</v>
      </c>
      <c r="C10" s="746">
        <v>-44542.263590000002</v>
      </c>
      <c r="D10" s="746">
        <v>583360.85863000003</v>
      </c>
      <c r="E10" s="290"/>
      <c r="F10" s="290"/>
      <c r="G10" s="290"/>
      <c r="H10" s="290"/>
      <c r="I10" s="290"/>
      <c r="J10" s="290"/>
      <c r="K10" s="290"/>
      <c r="L10" s="290"/>
      <c r="M10" s="290"/>
    </row>
    <row r="11" spans="1:13" s="261" customFormat="1" ht="24">
      <c r="A11" s="750" t="s">
        <v>779</v>
      </c>
      <c r="B11" s="746">
        <v>2926.0557799999997</v>
      </c>
      <c r="C11" s="746">
        <v>-3562.0541600000006</v>
      </c>
      <c r="D11" s="746">
        <v>33224.309940000006</v>
      </c>
      <c r="E11" s="290"/>
      <c r="F11" s="290"/>
      <c r="G11" s="290"/>
      <c r="H11" s="290"/>
      <c r="I11" s="290"/>
      <c r="J11" s="290"/>
      <c r="K11" s="290"/>
      <c r="L11" s="290"/>
      <c r="M11" s="290"/>
    </row>
    <row r="12" spans="1:13" s="261" customFormat="1">
      <c r="A12" s="749" t="s">
        <v>780</v>
      </c>
      <c r="B12" s="746">
        <v>279.36253999999997</v>
      </c>
      <c r="C12" s="746">
        <v>-15.568030000000022</v>
      </c>
      <c r="D12" s="746">
        <v>8933.116320000001</v>
      </c>
      <c r="E12" s="290"/>
      <c r="F12" s="290"/>
      <c r="G12" s="290"/>
      <c r="H12" s="290"/>
      <c r="I12" s="290"/>
      <c r="J12" s="290"/>
      <c r="K12" s="290"/>
      <c r="L12" s="290"/>
      <c r="M12" s="290"/>
    </row>
    <row r="13" spans="1:13" s="261" customFormat="1">
      <c r="A13" s="750" t="s">
        <v>781</v>
      </c>
      <c r="B13" s="746">
        <v>93.750899999999987</v>
      </c>
      <c r="C13" s="746">
        <v>-64.882999999999996</v>
      </c>
      <c r="D13" s="746">
        <v>1009.5866000000001</v>
      </c>
      <c r="E13" s="290"/>
      <c r="F13" s="290"/>
      <c r="G13" s="290"/>
      <c r="H13" s="290"/>
      <c r="I13" s="290"/>
      <c r="J13" s="290"/>
      <c r="K13" s="290"/>
      <c r="L13" s="290"/>
      <c r="M13" s="290"/>
    </row>
    <row r="14" spans="1:13" s="1077" customFormat="1" ht="24">
      <c r="A14" s="750" t="s">
        <v>1524</v>
      </c>
      <c r="B14" s="746">
        <v>0</v>
      </c>
      <c r="C14" s="746">
        <v>0</v>
      </c>
      <c r="D14" s="746">
        <v>7255.9644000000008</v>
      </c>
      <c r="E14" s="1092"/>
      <c r="F14" s="1092"/>
      <c r="G14" s="1092"/>
      <c r="H14" s="1092"/>
      <c r="I14" s="1092"/>
      <c r="J14" s="1092"/>
      <c r="K14" s="1092"/>
      <c r="L14" s="1092"/>
      <c r="M14" s="1092"/>
    </row>
    <row r="15" spans="1:13" s="1077" customFormat="1" ht="24">
      <c r="A15" s="750" t="s">
        <v>1525</v>
      </c>
      <c r="B15" s="1093">
        <v>2.2200000000000002E-3</v>
      </c>
      <c r="C15" s="1093">
        <v>1.1000000000000029E-4</v>
      </c>
      <c r="D15" s="1093">
        <v>8.2660000000000011E-2</v>
      </c>
      <c r="E15" s="1092"/>
      <c r="F15" s="1092"/>
      <c r="G15" s="1092"/>
      <c r="H15" s="1092"/>
      <c r="I15" s="1092"/>
      <c r="J15" s="1092"/>
      <c r="K15" s="1092"/>
      <c r="L15" s="1092"/>
      <c r="M15" s="1092"/>
    </row>
    <row r="16" spans="1:13" s="261" customFormat="1">
      <c r="A16" s="971" t="s">
        <v>782</v>
      </c>
      <c r="B16" s="972">
        <v>186083.29538000003</v>
      </c>
      <c r="C16" s="972">
        <v>-48517.680569999968</v>
      </c>
      <c r="D16" s="972">
        <v>1447004.5169400002</v>
      </c>
      <c r="E16" s="290"/>
      <c r="F16" s="290"/>
      <c r="G16" s="290"/>
      <c r="H16" s="290"/>
      <c r="I16" s="290"/>
      <c r="J16" s="290"/>
      <c r="K16" s="290"/>
      <c r="L16" s="290"/>
      <c r="M16" s="290"/>
    </row>
    <row r="17" spans="1:14" s="261" customFormat="1">
      <c r="A17" s="747" t="s">
        <v>783</v>
      </c>
      <c r="B17" s="746"/>
      <c r="C17" s="746"/>
      <c r="D17" s="746"/>
      <c r="E17" s="290"/>
      <c r="F17" s="290"/>
      <c r="G17" s="290"/>
      <c r="H17" s="290"/>
      <c r="I17" s="290"/>
      <c r="J17" s="290"/>
      <c r="K17" s="290"/>
      <c r="L17" s="290"/>
      <c r="M17" s="290"/>
    </row>
    <row r="18" spans="1:14" s="261" customFormat="1">
      <c r="A18" s="749" t="s">
        <v>784</v>
      </c>
      <c r="B18" s="746">
        <v>545.92162999999994</v>
      </c>
      <c r="C18" s="746">
        <v>-6.6696900000000596</v>
      </c>
      <c r="D18" s="746">
        <v>4093.7208000000005</v>
      </c>
      <c r="E18" s="290"/>
      <c r="F18" s="290"/>
      <c r="G18" s="290"/>
      <c r="H18" s="290"/>
      <c r="I18" s="290"/>
      <c r="J18" s="290"/>
      <c r="K18" s="290"/>
      <c r="L18" s="290"/>
      <c r="M18" s="290"/>
    </row>
    <row r="19" spans="1:14" s="261" customFormat="1">
      <c r="A19" s="751" t="s">
        <v>785</v>
      </c>
      <c r="B19" s="746">
        <v>545.72295999999994</v>
      </c>
      <c r="C19" s="746">
        <v>-6.8572000000000344</v>
      </c>
      <c r="D19" s="746">
        <v>4092.9980800000003</v>
      </c>
      <c r="E19" s="290"/>
      <c r="F19" s="290"/>
      <c r="G19" s="290"/>
      <c r="H19" s="290"/>
      <c r="I19" s="290"/>
      <c r="J19" s="290"/>
      <c r="K19" s="290"/>
      <c r="L19" s="290"/>
      <c r="M19" s="290"/>
    </row>
    <row r="20" spans="1:14" s="261" customFormat="1">
      <c r="A20" s="751" t="s">
        <v>786</v>
      </c>
      <c r="B20" s="752">
        <v>0.19866999999999999</v>
      </c>
      <c r="C20" s="752">
        <v>0.18750999999999998</v>
      </c>
      <c r="D20" s="746">
        <v>0.72271999999999992</v>
      </c>
      <c r="E20" s="290"/>
      <c r="F20" s="290"/>
      <c r="G20" s="290"/>
      <c r="H20" s="290"/>
      <c r="I20" s="290"/>
      <c r="J20" s="290"/>
      <c r="K20" s="290"/>
      <c r="L20" s="290"/>
      <c r="M20" s="290"/>
    </row>
    <row r="21" spans="1:14" s="261" customFormat="1">
      <c r="A21" s="749" t="s">
        <v>787</v>
      </c>
      <c r="B21" s="746">
        <v>163630.13470999998</v>
      </c>
      <c r="C21" s="746">
        <v>-36375.942780000012</v>
      </c>
      <c r="D21" s="746">
        <v>1245666.3408899999</v>
      </c>
      <c r="E21" s="290"/>
      <c r="F21" s="290"/>
      <c r="G21" s="290"/>
      <c r="H21" s="290"/>
      <c r="I21" s="290"/>
      <c r="J21" s="290"/>
      <c r="K21" s="290"/>
      <c r="L21" s="290"/>
      <c r="M21" s="290"/>
    </row>
    <row r="22" spans="1:14" s="261" customFormat="1">
      <c r="A22" s="751" t="s">
        <v>788</v>
      </c>
      <c r="B22" s="746">
        <v>108569.93345</v>
      </c>
      <c r="C22" s="746">
        <v>-1367.3729900000035</v>
      </c>
      <c r="D22" s="746">
        <v>814299.98819999991</v>
      </c>
      <c r="E22" s="290"/>
      <c r="F22" s="290"/>
      <c r="G22" s="290"/>
      <c r="H22" s="290"/>
      <c r="I22" s="290"/>
      <c r="J22" s="290"/>
      <c r="K22" s="290"/>
      <c r="L22" s="290"/>
      <c r="M22" s="290"/>
    </row>
    <row r="23" spans="1:14" s="261" customFormat="1">
      <c r="A23" s="751" t="s">
        <v>789</v>
      </c>
      <c r="B23" s="746">
        <v>55060.201259999994</v>
      </c>
      <c r="C23" s="746">
        <v>-35008.569790000001</v>
      </c>
      <c r="D23" s="746">
        <v>424110.38829000003</v>
      </c>
      <c r="E23" s="290"/>
      <c r="F23" s="290"/>
      <c r="G23" s="290"/>
      <c r="H23" s="290"/>
      <c r="I23" s="290"/>
      <c r="J23" s="290"/>
      <c r="K23" s="290"/>
      <c r="L23" s="290"/>
      <c r="M23" s="290"/>
    </row>
    <row r="24" spans="1:14" s="1077" customFormat="1" ht="30.75" customHeight="1">
      <c r="A24" s="1094" t="s">
        <v>1526</v>
      </c>
      <c r="B24" s="746">
        <v>0</v>
      </c>
      <c r="C24" s="746">
        <v>0</v>
      </c>
      <c r="D24" s="746">
        <v>7255.9644000000008</v>
      </c>
      <c r="E24" s="1092"/>
      <c r="F24" s="1092"/>
      <c r="G24" s="1092"/>
      <c r="H24" s="1092"/>
      <c r="I24" s="1092"/>
      <c r="J24" s="1092"/>
      <c r="K24" s="1092"/>
      <c r="L24" s="1092"/>
      <c r="M24" s="1092"/>
    </row>
    <row r="25" spans="1:14" s="261" customFormat="1" ht="24">
      <c r="A25" s="750" t="s">
        <v>790</v>
      </c>
      <c r="B25" s="746">
        <v>4123.7469499999997</v>
      </c>
      <c r="C25" s="746">
        <v>79.811839999999847</v>
      </c>
      <c r="D25" s="746">
        <v>37899.795619999997</v>
      </c>
      <c r="E25" s="290"/>
      <c r="F25" s="290"/>
      <c r="G25" s="290"/>
      <c r="H25" s="290"/>
      <c r="I25" s="290"/>
      <c r="J25" s="290"/>
      <c r="K25" s="290"/>
      <c r="L25" s="290"/>
      <c r="M25" s="290"/>
    </row>
    <row r="26" spans="1:14" s="261" customFormat="1">
      <c r="A26" s="750" t="s">
        <v>791</v>
      </c>
      <c r="B26" s="746">
        <v>23570.756989999998</v>
      </c>
      <c r="C26" s="746">
        <v>-1370.0851399999992</v>
      </c>
      <c r="D26" s="746">
        <v>158821.59633999999</v>
      </c>
      <c r="E26" s="290"/>
      <c r="F26" s="290"/>
      <c r="G26" s="290"/>
      <c r="H26" s="290"/>
      <c r="I26" s="290"/>
      <c r="J26" s="290"/>
      <c r="K26" s="290"/>
      <c r="L26" s="290"/>
      <c r="M26" s="290"/>
    </row>
    <row r="27" spans="1:14" s="261" customFormat="1">
      <c r="A27" s="749" t="s">
        <v>792</v>
      </c>
      <c r="B27" s="746">
        <v>93.750899999999987</v>
      </c>
      <c r="C27" s="746">
        <v>-64.882999999999996</v>
      </c>
      <c r="D27" s="746">
        <v>1009.5866000000001</v>
      </c>
      <c r="E27" s="290"/>
      <c r="F27" s="290"/>
      <c r="G27" s="290"/>
      <c r="H27" s="290"/>
      <c r="I27" s="290"/>
      <c r="J27" s="290"/>
      <c r="K27" s="290"/>
      <c r="L27" s="290"/>
      <c r="M27" s="290"/>
    </row>
    <row r="28" spans="1:14" s="261" customFormat="1" ht="30.75" customHeight="1">
      <c r="A28" s="750" t="s">
        <v>793</v>
      </c>
      <c r="B28" s="746">
        <v>91.198859999999996</v>
      </c>
      <c r="C28" s="746">
        <v>-75.851290000000006</v>
      </c>
      <c r="D28" s="746">
        <v>991.09368999999992</v>
      </c>
      <c r="E28" s="290"/>
      <c r="F28" s="290"/>
      <c r="G28" s="290"/>
      <c r="H28" s="290"/>
      <c r="I28" s="290"/>
      <c r="J28" s="290"/>
      <c r="K28" s="290"/>
      <c r="L28" s="290"/>
      <c r="M28" s="290"/>
    </row>
    <row r="29" spans="1:14" s="1077" customFormat="1" ht="24">
      <c r="A29" s="750" t="s">
        <v>1527</v>
      </c>
      <c r="B29" s="1093">
        <v>2.7599999999999999E-3</v>
      </c>
      <c r="C29" s="1093">
        <v>7.3000000000000018E-4</v>
      </c>
      <c r="D29" s="1093">
        <v>0.10541</v>
      </c>
      <c r="E29" s="1092"/>
      <c r="F29" s="1092"/>
      <c r="G29" s="1092"/>
      <c r="H29" s="1092"/>
      <c r="I29" s="1092"/>
      <c r="J29" s="1092"/>
      <c r="K29" s="1092"/>
      <c r="L29" s="1092"/>
      <c r="M29" s="1092"/>
    </row>
    <row r="30" spans="1:14">
      <c r="A30" s="971" t="s">
        <v>794</v>
      </c>
      <c r="B30" s="972">
        <v>192055.51279999997</v>
      </c>
      <c r="C30" s="972">
        <v>-37813.619330000016</v>
      </c>
      <c r="D30" s="972">
        <v>1448482.2393499999</v>
      </c>
      <c r="E30" s="291"/>
      <c r="F30" s="291"/>
      <c r="G30" s="291"/>
      <c r="H30" s="291"/>
      <c r="I30" s="291"/>
      <c r="J30" s="291"/>
      <c r="K30" s="292"/>
      <c r="L30" s="291"/>
      <c r="M30" s="291"/>
      <c r="N30" s="52"/>
    </row>
    <row r="31" spans="1:14">
      <c r="A31" s="358" t="s">
        <v>1509</v>
      </c>
      <c r="B31" s="746">
        <v>2733.0243586727379</v>
      </c>
      <c r="C31" s="746">
        <v>-5972.2174199999572</v>
      </c>
      <c r="D31" s="746"/>
      <c r="E31" s="291"/>
      <c r="F31" s="291"/>
      <c r="G31" s="291"/>
      <c r="H31" s="291"/>
      <c r="I31" s="291"/>
      <c r="J31" s="291"/>
      <c r="K31" s="292"/>
      <c r="L31" s="291"/>
      <c r="M31" s="291"/>
      <c r="N31" s="52"/>
    </row>
    <row r="32" spans="1:14" ht="12.75" customHeight="1">
      <c r="A32" s="12" t="s">
        <v>584</v>
      </c>
      <c r="B32" s="814"/>
      <c r="C32" s="820"/>
    </row>
    <row r="33" spans="1:14" s="261" customFormat="1" ht="12.75" customHeight="1">
      <c r="A33" s="47"/>
      <c r="B33" s="814"/>
      <c r="C33" s="814"/>
    </row>
    <row r="34" spans="1:14" ht="12.75" customHeight="1">
      <c r="A34" s="819"/>
    </row>
    <row r="35" spans="1:14" ht="12.75" customHeight="1">
      <c r="D35" s="7" t="str">
        <f>Naslovnica!A20</f>
        <v>Kolovoz 2023.</v>
      </c>
    </row>
    <row r="36" spans="1:14" ht="12.75" customHeight="1">
      <c r="A36" s="338" t="s">
        <v>638</v>
      </c>
      <c r="B36" s="300"/>
      <c r="C36" s="300"/>
      <c r="D36" s="529" t="str">
        <f>Naslovnica!A24</f>
        <v>August 2023</v>
      </c>
      <c r="E36" s="261"/>
      <c r="G36" s="261"/>
      <c r="H36" s="261"/>
      <c r="I36" s="261"/>
    </row>
    <row r="37" spans="1:14" ht="12.75" customHeight="1">
      <c r="A37" s="551" t="s">
        <v>766</v>
      </c>
      <c r="B37" s="300"/>
      <c r="C37" s="300"/>
      <c r="D37" s="13" t="s">
        <v>1486</v>
      </c>
      <c r="E37" s="261"/>
      <c r="F37" s="261"/>
      <c r="G37" s="261"/>
      <c r="H37" s="261"/>
      <c r="I37" s="261"/>
    </row>
    <row r="38" spans="1:14" ht="28.5" customHeight="1">
      <c r="A38" s="677"/>
      <c r="B38" s="742" t="str">
        <f>$D$1</f>
        <v>Kolovoz 2023.</v>
      </c>
      <c r="C38" s="743" t="str">
        <f>$C$5</f>
        <v>Promjena u odnosu na prethodni mjesec</v>
      </c>
      <c r="D38" s="743" t="s">
        <v>18</v>
      </c>
      <c r="E38" s="261"/>
      <c r="F38" s="261"/>
      <c r="G38" s="261"/>
      <c r="H38" s="261"/>
      <c r="I38" s="261"/>
      <c r="J38" s="298"/>
      <c r="K38" s="298"/>
      <c r="L38" s="298"/>
      <c r="M38" s="298"/>
    </row>
    <row r="39" spans="1:14" s="261" customFormat="1" ht="24">
      <c r="A39" s="677"/>
      <c r="B39" s="744" t="str">
        <f>D2</f>
        <v>August 2023</v>
      </c>
      <c r="C39" s="744" t="s">
        <v>45</v>
      </c>
      <c r="D39" s="759" t="s">
        <v>237</v>
      </c>
      <c r="J39" s="298"/>
      <c r="K39" s="298"/>
      <c r="L39" s="298"/>
      <c r="M39" s="298"/>
    </row>
    <row r="40" spans="1:14" ht="25.5">
      <c r="A40" s="1095" t="s">
        <v>1528</v>
      </c>
      <c r="B40" s="334">
        <v>51144.257480000015</v>
      </c>
      <c r="C40" s="334">
        <v>-2432.5078900000008</v>
      </c>
      <c r="D40" s="334"/>
      <c r="E40" s="296"/>
      <c r="F40" s="296"/>
      <c r="G40" s="296"/>
      <c r="H40" s="296"/>
      <c r="I40" s="297"/>
      <c r="J40" s="1127"/>
      <c r="K40" s="1127"/>
      <c r="L40" s="1129"/>
      <c r="M40" s="1127"/>
    </row>
    <row r="41" spans="1:14" ht="14.25" customHeight="1">
      <c r="A41" s="336" t="s">
        <v>758</v>
      </c>
      <c r="B41" s="334"/>
      <c r="C41" s="334"/>
      <c r="D41" s="334"/>
      <c r="E41" s="290"/>
      <c r="F41" s="290"/>
      <c r="G41" s="290"/>
      <c r="H41" s="290"/>
      <c r="I41" s="299"/>
      <c r="J41" s="1128"/>
      <c r="K41" s="1127"/>
      <c r="L41" s="1128"/>
      <c r="M41" s="1128"/>
    </row>
    <row r="42" spans="1:14">
      <c r="A42" s="337" t="s">
        <v>759</v>
      </c>
      <c r="B42" s="334">
        <v>3814.0026499999999</v>
      </c>
      <c r="C42" s="334">
        <v>50.00850999999966</v>
      </c>
      <c r="D42" s="334">
        <v>36510.963479999999</v>
      </c>
      <c r="E42" s="294"/>
      <c r="F42" s="294"/>
      <c r="G42" s="294"/>
      <c r="H42" s="294"/>
      <c r="I42" s="294"/>
      <c r="J42" s="294"/>
      <c r="K42" s="294"/>
      <c r="L42" s="294"/>
      <c r="M42" s="294"/>
      <c r="N42" s="52"/>
    </row>
    <row r="43" spans="1:14" ht="26.25" customHeight="1">
      <c r="A43" s="337" t="s">
        <v>760</v>
      </c>
      <c r="B43" s="334">
        <v>309.74430000000001</v>
      </c>
      <c r="C43" s="334">
        <v>29.803330000000017</v>
      </c>
      <c r="D43" s="334">
        <v>1388.8321400000002</v>
      </c>
      <c r="E43" s="294"/>
      <c r="F43" s="294"/>
      <c r="G43" s="294"/>
      <c r="H43" s="294"/>
      <c r="I43" s="294"/>
      <c r="J43" s="294"/>
      <c r="K43" s="294"/>
      <c r="L43" s="294"/>
      <c r="M43" s="294"/>
      <c r="N43" s="52"/>
    </row>
    <row r="44" spans="1:14" s="261" customFormat="1" ht="25.5">
      <c r="A44" s="337" t="s">
        <v>761</v>
      </c>
      <c r="B44" s="334">
        <v>2.68276</v>
      </c>
      <c r="C44" s="334">
        <v>-8.9841800000000003</v>
      </c>
      <c r="D44" s="334">
        <v>39.893100000000004</v>
      </c>
      <c r="E44" s="294"/>
      <c r="F44" s="294"/>
      <c r="G44" s="294"/>
      <c r="H44" s="294"/>
      <c r="I44" s="294"/>
      <c r="J44" s="294"/>
      <c r="K44" s="294"/>
      <c r="L44" s="294"/>
      <c r="M44" s="294"/>
      <c r="N44" s="52"/>
    </row>
    <row r="45" spans="1:14" s="1077" customFormat="1" ht="25.5">
      <c r="A45" s="337" t="s">
        <v>1529</v>
      </c>
      <c r="B45" s="1093">
        <v>7.5499999999999994E-3</v>
      </c>
      <c r="C45" s="1093">
        <v>-5.8790000000000009E-2</v>
      </c>
      <c r="D45" s="1093">
        <v>0.25601000000000002</v>
      </c>
      <c r="E45" s="294"/>
      <c r="F45" s="294"/>
      <c r="G45" s="294"/>
      <c r="H45" s="294"/>
      <c r="I45" s="294"/>
      <c r="J45" s="294"/>
      <c r="K45" s="294"/>
      <c r="L45" s="294"/>
      <c r="M45" s="294"/>
      <c r="N45" s="52"/>
    </row>
    <row r="46" spans="1:14" s="261" customFormat="1">
      <c r="A46" s="973" t="s">
        <v>762</v>
      </c>
      <c r="B46" s="974">
        <v>4126.4297099999994</v>
      </c>
      <c r="C46" s="974">
        <v>70.827659999999014</v>
      </c>
      <c r="D46" s="974">
        <v>37939.688719999998</v>
      </c>
      <c r="E46" s="294"/>
      <c r="F46" s="294"/>
      <c r="G46" s="294"/>
      <c r="H46" s="294"/>
      <c r="I46" s="294"/>
      <c r="J46" s="294"/>
      <c r="K46" s="294"/>
      <c r="L46" s="294"/>
      <c r="M46" s="294"/>
      <c r="N46" s="52"/>
    </row>
    <row r="47" spans="1:14" s="261" customFormat="1">
      <c r="A47" s="336" t="s">
        <v>763</v>
      </c>
      <c r="B47" s="334"/>
      <c r="C47" s="334"/>
      <c r="D47" s="334"/>
      <c r="E47" s="294"/>
      <c r="F47" s="294"/>
      <c r="G47" s="294"/>
      <c r="H47" s="294"/>
      <c r="I47" s="294"/>
      <c r="J47" s="294"/>
      <c r="K47" s="294"/>
      <c r="L47" s="294"/>
      <c r="M47" s="294"/>
      <c r="N47" s="52"/>
    </row>
    <row r="48" spans="1:14" ht="25.5">
      <c r="A48" s="337" t="s">
        <v>764</v>
      </c>
      <c r="B48" s="334">
        <v>2923.37302</v>
      </c>
      <c r="C48" s="334">
        <v>-3553.0699800000002</v>
      </c>
      <c r="D48" s="334">
        <v>33184.416840000005</v>
      </c>
      <c r="E48" s="293"/>
      <c r="F48" s="293"/>
      <c r="G48" s="293"/>
      <c r="H48" s="293"/>
      <c r="I48" s="293"/>
      <c r="J48" s="293"/>
      <c r="K48" s="293"/>
      <c r="L48" s="293"/>
      <c r="M48" s="293"/>
      <c r="N48" s="52"/>
    </row>
    <row r="49" spans="1:14" ht="25.5">
      <c r="A49" s="337" t="s">
        <v>765</v>
      </c>
      <c r="B49" s="334">
        <v>2.68276</v>
      </c>
      <c r="C49" s="334">
        <v>-8.9841800000000003</v>
      </c>
      <c r="D49" s="334">
        <v>39.893100000000004</v>
      </c>
      <c r="E49" s="294"/>
      <c r="F49" s="294"/>
      <c r="G49" s="294"/>
      <c r="H49" s="294"/>
      <c r="I49" s="294"/>
      <c r="J49" s="294"/>
      <c r="K49" s="294"/>
      <c r="L49" s="294"/>
      <c r="M49" s="294"/>
      <c r="N49" s="43"/>
    </row>
    <row r="50" spans="1:14" s="1077" customFormat="1" ht="25.5">
      <c r="A50" s="337" t="s">
        <v>1530</v>
      </c>
      <c r="B50" s="1093">
        <v>1.0919999999999999E-2</v>
      </c>
      <c r="C50" s="1093">
        <v>-8.6110000000000006E-2</v>
      </c>
      <c r="D50" s="1093">
        <v>0.33445999999999998</v>
      </c>
      <c r="E50" s="294"/>
      <c r="F50" s="294"/>
      <c r="G50" s="294"/>
      <c r="H50" s="294"/>
      <c r="I50" s="294"/>
      <c r="J50" s="294"/>
      <c r="K50" s="294"/>
      <c r="L50" s="294"/>
      <c r="M50" s="294"/>
      <c r="N50" s="43"/>
    </row>
    <row r="51" spans="1:14">
      <c r="A51" s="973" t="s">
        <v>762</v>
      </c>
      <c r="B51" s="974">
        <v>2926.0557800000001</v>
      </c>
      <c r="C51" s="974">
        <v>-3562.0541600000001</v>
      </c>
      <c r="D51" s="974">
        <v>33224.309940000006</v>
      </c>
      <c r="E51" s="293"/>
      <c r="F51" s="293"/>
      <c r="G51" s="293"/>
      <c r="H51" s="293"/>
      <c r="I51" s="293"/>
      <c r="J51" s="293"/>
      <c r="K51" s="293"/>
      <c r="L51" s="293"/>
      <c r="M51" s="293"/>
    </row>
    <row r="52" spans="1:14">
      <c r="A52" s="333" t="s">
        <v>757</v>
      </c>
      <c r="B52" s="334">
        <v>52344.631410000009</v>
      </c>
      <c r="C52" s="334">
        <v>1200.3739299999943</v>
      </c>
      <c r="D52" s="334"/>
      <c r="E52" s="295"/>
      <c r="F52" s="295"/>
      <c r="G52" s="295"/>
      <c r="H52" s="295"/>
      <c r="I52" s="295"/>
      <c r="J52" s="295"/>
      <c r="K52" s="295"/>
      <c r="L52" s="295"/>
      <c r="M52" s="295"/>
    </row>
    <row r="53" spans="1:14" ht="12.75" customHeight="1">
      <c r="A53" s="12" t="s">
        <v>584</v>
      </c>
    </row>
    <row r="54" spans="1:14" ht="12.75" customHeight="1"/>
    <row r="55" spans="1:14" ht="12.75" customHeight="1">
      <c r="A55" s="612" t="s">
        <v>81</v>
      </c>
    </row>
    <row r="56" spans="1:14" ht="12.75" customHeight="1">
      <c r="D56" s="132"/>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795</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50" t="s">
        <v>639</v>
      </c>
      <c r="E1" s="137" t="str">
        <f>Naslovnica!A20</f>
        <v>Kolovoz 2023.</v>
      </c>
    </row>
    <row r="2" spans="1:13" ht="12.75" customHeight="1">
      <c r="A2" s="551" t="s">
        <v>912</v>
      </c>
      <c r="E2" s="529" t="str">
        <f>Naslovnica!A24</f>
        <v>August 2023</v>
      </c>
    </row>
    <row r="3" spans="1:13">
      <c r="A3" s="301"/>
      <c r="B3" s="296"/>
      <c r="C3" s="296"/>
      <c r="D3" s="13" t="s">
        <v>1486</v>
      </c>
      <c r="F3" s="296"/>
      <c r="G3" s="302"/>
    </row>
    <row r="4" spans="1:13" ht="48.75" customHeight="1">
      <c r="A4" s="1130" t="s">
        <v>573</v>
      </c>
      <c r="B4" s="1132" t="s">
        <v>913</v>
      </c>
      <c r="C4" s="1132"/>
      <c r="D4" s="1132"/>
      <c r="E4" s="740"/>
      <c r="F4" s="301"/>
      <c r="G4" s="301"/>
    </row>
    <row r="5" spans="1:13" ht="60">
      <c r="A5" s="1130"/>
      <c r="B5" s="678" t="s">
        <v>574</v>
      </c>
      <c r="C5" s="678" t="s">
        <v>575</v>
      </c>
      <c r="D5" s="678" t="s">
        <v>576</v>
      </c>
      <c r="E5" s="303"/>
      <c r="F5" s="303"/>
    </row>
    <row r="6" spans="1:13" ht="12.75" customHeight="1">
      <c r="A6" s="341" t="s">
        <v>117</v>
      </c>
      <c r="B6" s="342">
        <v>2603.2750899999996</v>
      </c>
      <c r="C6" s="342">
        <v>15805.646080000002</v>
      </c>
      <c r="D6" s="342">
        <v>57105.688638895735</v>
      </c>
      <c r="E6" s="304"/>
      <c r="F6" s="304"/>
      <c r="G6" s="982"/>
      <c r="K6" s="132"/>
      <c r="L6" s="132"/>
      <c r="M6" s="132"/>
    </row>
    <row r="7" spans="1:13" ht="12.75" customHeight="1">
      <c r="A7" s="343" t="s">
        <v>118</v>
      </c>
      <c r="B7" s="342">
        <v>32871.537819999998</v>
      </c>
      <c r="C7" s="342">
        <v>252219.94368999999</v>
      </c>
      <c r="D7" s="342">
        <v>5305884.0133150574</v>
      </c>
      <c r="E7" s="304"/>
      <c r="F7" s="304"/>
      <c r="G7" s="982"/>
      <c r="K7" s="132"/>
      <c r="L7" s="132"/>
      <c r="M7" s="132"/>
    </row>
    <row r="8" spans="1:13" ht="12.75" customHeight="1">
      <c r="A8" s="343" t="s">
        <v>119</v>
      </c>
      <c r="B8" s="342">
        <v>2315.643</v>
      </c>
      <c r="C8" s="342">
        <v>17405.611960000002</v>
      </c>
      <c r="D8" s="342">
        <v>112301.97706717368</v>
      </c>
      <c r="E8" s="304"/>
      <c r="F8" s="304"/>
      <c r="G8" s="982"/>
      <c r="K8" s="132"/>
      <c r="L8" s="132"/>
      <c r="M8" s="132"/>
    </row>
    <row r="9" spans="1:13" ht="12.75" customHeight="1">
      <c r="A9" s="679" t="s">
        <v>230</v>
      </c>
      <c r="B9" s="680">
        <v>37790.455910000004</v>
      </c>
      <c r="C9" s="680">
        <v>285431.20172999997</v>
      </c>
      <c r="D9" s="680">
        <v>5475291.6790211266</v>
      </c>
      <c r="E9" s="305"/>
      <c r="F9" s="305"/>
      <c r="G9" s="982"/>
      <c r="K9" s="132"/>
      <c r="L9" s="132"/>
      <c r="M9" s="132"/>
    </row>
    <row r="10" spans="1:13" ht="12.75" customHeight="1">
      <c r="A10" s="343" t="s">
        <v>120</v>
      </c>
      <c r="B10" s="342">
        <v>2213.8577799999998</v>
      </c>
      <c r="C10" s="342">
        <v>14514.824119999999</v>
      </c>
      <c r="D10" s="342">
        <v>47908.802709156538</v>
      </c>
      <c r="E10" s="304"/>
      <c r="F10" s="304"/>
      <c r="G10" s="982"/>
      <c r="K10" s="132"/>
      <c r="L10" s="132"/>
      <c r="M10" s="132"/>
    </row>
    <row r="11" spans="1:13" ht="12.75" customHeight="1">
      <c r="A11" s="343" t="s">
        <v>121</v>
      </c>
      <c r="B11" s="342">
        <v>15060.60296</v>
      </c>
      <c r="C11" s="342">
        <v>113262.08885999999</v>
      </c>
      <c r="D11" s="342">
        <v>1927607.2582355388</v>
      </c>
      <c r="E11" s="304"/>
      <c r="F11" s="304"/>
      <c r="G11" s="982"/>
      <c r="K11" s="132"/>
      <c r="L11" s="132"/>
      <c r="M11" s="132"/>
    </row>
    <row r="12" spans="1:13" ht="12.75" customHeight="1">
      <c r="A12" s="343" t="s">
        <v>122</v>
      </c>
      <c r="B12" s="342">
        <v>638.26731000000007</v>
      </c>
      <c r="C12" s="342">
        <v>4712.7838200000006</v>
      </c>
      <c r="D12" s="342">
        <v>29571.810716277123</v>
      </c>
      <c r="E12" s="304"/>
      <c r="F12" s="304"/>
      <c r="G12" s="982"/>
      <c r="K12" s="132"/>
      <c r="L12" s="132"/>
      <c r="M12" s="132"/>
    </row>
    <row r="13" spans="1:13" ht="12.75" customHeight="1">
      <c r="A13" s="679" t="s">
        <v>231</v>
      </c>
      <c r="B13" s="680">
        <v>17912.728049999998</v>
      </c>
      <c r="C13" s="680">
        <v>132489.69680000001</v>
      </c>
      <c r="D13" s="680">
        <v>2005087.8716609727</v>
      </c>
      <c r="E13" s="305"/>
      <c r="F13" s="305"/>
      <c r="G13" s="982"/>
      <c r="K13" s="132"/>
      <c r="L13" s="132"/>
      <c r="M13" s="132"/>
    </row>
    <row r="14" spans="1:13" ht="12.75" customHeight="1">
      <c r="A14" s="343" t="s">
        <v>123</v>
      </c>
      <c r="B14" s="342">
        <v>3419.6377200000002</v>
      </c>
      <c r="C14" s="342">
        <v>23050.58498</v>
      </c>
      <c r="D14" s="342">
        <v>69677.953520712705</v>
      </c>
      <c r="E14" s="304"/>
      <c r="F14" s="304"/>
      <c r="G14" s="982"/>
      <c r="K14" s="132"/>
      <c r="L14" s="132"/>
      <c r="M14" s="132"/>
    </row>
    <row r="15" spans="1:13" ht="12.75" customHeight="1">
      <c r="A15" s="343" t="s">
        <v>124</v>
      </c>
      <c r="B15" s="342">
        <v>17271.671679999999</v>
      </c>
      <c r="C15" s="342">
        <v>130968.25416999999</v>
      </c>
      <c r="D15" s="342">
        <v>2479399.5001863237</v>
      </c>
      <c r="E15" s="304"/>
      <c r="F15" s="304"/>
      <c r="G15" s="982"/>
      <c r="K15" s="132"/>
      <c r="L15" s="132"/>
      <c r="M15" s="132"/>
    </row>
    <row r="16" spans="1:13" ht="12.75" customHeight="1">
      <c r="A16" s="343" t="s">
        <v>125</v>
      </c>
      <c r="B16" s="342">
        <v>1021.18348</v>
      </c>
      <c r="C16" s="342">
        <v>7621.7108700000008</v>
      </c>
      <c r="D16" s="342">
        <v>46555.588597785514</v>
      </c>
      <c r="E16" s="304"/>
      <c r="F16" s="304"/>
      <c r="G16" s="982"/>
      <c r="K16" s="132"/>
      <c r="L16" s="132"/>
      <c r="M16" s="132"/>
    </row>
    <row r="17" spans="1:13" ht="12.75" customHeight="1">
      <c r="A17" s="679" t="s">
        <v>232</v>
      </c>
      <c r="B17" s="680">
        <v>21712.492879999998</v>
      </c>
      <c r="C17" s="680">
        <v>161640.55002</v>
      </c>
      <c r="D17" s="680">
        <v>2595633.0423048222</v>
      </c>
      <c r="E17" s="305"/>
      <c r="F17" s="305"/>
      <c r="G17" s="982"/>
      <c r="K17" s="132"/>
      <c r="L17" s="132"/>
      <c r="M17" s="132"/>
    </row>
    <row r="18" spans="1:13" ht="12.75" customHeight="1">
      <c r="A18" s="343" t="s">
        <v>126</v>
      </c>
      <c r="B18" s="342">
        <v>2100.7632200000003</v>
      </c>
      <c r="C18" s="342">
        <v>13600.607880000001</v>
      </c>
      <c r="D18" s="342">
        <v>47586.896805608871</v>
      </c>
      <c r="E18" s="304"/>
      <c r="F18" s="304"/>
      <c r="G18" s="982"/>
      <c r="K18" s="132"/>
      <c r="L18" s="132"/>
      <c r="M18" s="132"/>
    </row>
    <row r="19" spans="1:13" ht="12.75" customHeight="1">
      <c r="A19" s="343" t="s">
        <v>127</v>
      </c>
      <c r="B19" s="342">
        <v>27232.419510000003</v>
      </c>
      <c r="C19" s="342">
        <v>207376.46173999997</v>
      </c>
      <c r="D19" s="342">
        <v>4191109.1683602142</v>
      </c>
      <c r="E19" s="304"/>
      <c r="F19" s="304"/>
      <c r="G19" s="982"/>
      <c r="K19" s="132"/>
      <c r="L19" s="132"/>
      <c r="M19" s="132"/>
    </row>
    <row r="20" spans="1:13" ht="12.75" customHeight="1">
      <c r="A20" s="343" t="s">
        <v>128</v>
      </c>
      <c r="B20" s="342">
        <v>1821.0738799999999</v>
      </c>
      <c r="C20" s="342">
        <v>13761.47003</v>
      </c>
      <c r="D20" s="342">
        <v>92076.125816050859</v>
      </c>
      <c r="E20" s="304"/>
      <c r="F20" s="304"/>
      <c r="G20" s="982"/>
      <c r="K20" s="132"/>
      <c r="L20" s="132"/>
      <c r="M20" s="132"/>
    </row>
    <row r="21" spans="1:13" ht="12.75" customHeight="1">
      <c r="A21" s="679" t="s">
        <v>233</v>
      </c>
      <c r="B21" s="680">
        <v>31154.256610000004</v>
      </c>
      <c r="C21" s="680">
        <v>234738.53964999996</v>
      </c>
      <c r="D21" s="680">
        <v>4330772.1909818742</v>
      </c>
      <c r="E21" s="305"/>
      <c r="F21" s="305"/>
      <c r="G21" s="982"/>
      <c r="K21" s="132"/>
      <c r="L21" s="132"/>
      <c r="M21" s="132"/>
    </row>
    <row r="22" spans="1:13" ht="12.75" customHeight="1">
      <c r="A22" s="344" t="s">
        <v>234</v>
      </c>
      <c r="B22" s="345">
        <v>10337.533810000001</v>
      </c>
      <c r="C22" s="345">
        <v>66971.663060000006</v>
      </c>
      <c r="D22" s="345">
        <v>222279.34167437386</v>
      </c>
      <c r="E22" s="305"/>
      <c r="F22" s="305"/>
      <c r="G22" s="982"/>
      <c r="H22" s="132"/>
      <c r="K22" s="132"/>
      <c r="L22" s="132"/>
      <c r="M22" s="132"/>
    </row>
    <row r="23" spans="1:13" ht="12.75" customHeight="1">
      <c r="A23" s="344" t="s">
        <v>235</v>
      </c>
      <c r="B23" s="345">
        <v>92436.231970000008</v>
      </c>
      <c r="C23" s="345">
        <v>703826.74845999992</v>
      </c>
      <c r="D23" s="345">
        <v>13903999.940097135</v>
      </c>
      <c r="E23" s="305"/>
      <c r="F23" s="305"/>
      <c r="G23" s="982"/>
      <c r="H23" s="132"/>
      <c r="K23" s="132"/>
      <c r="L23" s="132"/>
      <c r="M23" s="132"/>
    </row>
    <row r="24" spans="1:13" ht="12.75" customHeight="1">
      <c r="A24" s="344" t="s">
        <v>236</v>
      </c>
      <c r="B24" s="345">
        <v>5796.1676700000007</v>
      </c>
      <c r="C24" s="345">
        <v>43501.576679999998</v>
      </c>
      <c r="D24" s="345">
        <v>280505.50219728716</v>
      </c>
      <c r="E24" s="305"/>
      <c r="F24" s="305"/>
      <c r="G24" s="982"/>
      <c r="H24" s="132"/>
      <c r="K24" s="132"/>
      <c r="L24" s="132"/>
      <c r="M24" s="132"/>
    </row>
    <row r="25" spans="1:13">
      <c r="A25" s="964" t="s">
        <v>577</v>
      </c>
      <c r="B25" s="967">
        <v>108569.93345000001</v>
      </c>
      <c r="C25" s="967">
        <v>814299.98820000002</v>
      </c>
      <c r="D25" s="967">
        <v>14406784.783968797</v>
      </c>
      <c r="E25" s="305"/>
      <c r="F25" s="305"/>
      <c r="H25" s="132"/>
      <c r="K25" s="132"/>
      <c r="L25" s="132"/>
      <c r="M25" s="132"/>
    </row>
    <row r="26" spans="1:13" ht="21.75" customHeight="1">
      <c r="A26" s="1134" t="s">
        <v>23</v>
      </c>
      <c r="B26" s="1134"/>
      <c r="C26" s="1134"/>
      <c r="D26" s="1134"/>
      <c r="E26" s="1134"/>
      <c r="F26" s="756"/>
      <c r="G26" s="756"/>
    </row>
    <row r="27" spans="1:13" ht="21" customHeight="1">
      <c r="A27" s="1135" t="s">
        <v>24</v>
      </c>
      <c r="B27" s="1135"/>
      <c r="C27" s="1135"/>
      <c r="D27" s="1135"/>
      <c r="E27" s="1135"/>
      <c r="F27" s="757"/>
      <c r="G27" s="757"/>
    </row>
    <row r="28" spans="1:13" ht="12.75" customHeight="1"/>
    <row r="29" spans="1:13" ht="12.75" customHeight="1">
      <c r="A29" s="150" t="s">
        <v>640</v>
      </c>
      <c r="E29" s="137" t="str">
        <f>Naslovnica!A20</f>
        <v>Kolovoz 2023.</v>
      </c>
    </row>
    <row r="30" spans="1:13" ht="12.75" customHeight="1">
      <c r="A30" s="551" t="s">
        <v>925</v>
      </c>
      <c r="E30" s="529" t="str">
        <f>Naslovnica!A24</f>
        <v>August 2023</v>
      </c>
    </row>
    <row r="31" spans="1:13" ht="12.75" customHeight="1">
      <c r="D31" s="298"/>
      <c r="E31" s="13" t="s">
        <v>1486</v>
      </c>
    </row>
    <row r="32" spans="1:13" ht="25.5" customHeight="1">
      <c r="A32" s="1130" t="s">
        <v>578</v>
      </c>
      <c r="B32" s="1133" t="s">
        <v>809</v>
      </c>
      <c r="C32" s="1133"/>
      <c r="D32" s="1133" t="s">
        <v>808</v>
      </c>
      <c r="E32" s="1133"/>
      <c r="F32" s="753"/>
      <c r="G32" s="753"/>
    </row>
    <row r="33" spans="1:15" ht="60">
      <c r="A33" s="1130"/>
      <c r="B33" s="678" t="s">
        <v>574</v>
      </c>
      <c r="C33" s="678" t="s">
        <v>579</v>
      </c>
      <c r="D33" s="678" t="s">
        <v>574</v>
      </c>
      <c r="E33" s="678" t="s">
        <v>579</v>
      </c>
    </row>
    <row r="34" spans="1:15">
      <c r="A34" s="341" t="s">
        <v>117</v>
      </c>
      <c r="B34" s="346">
        <v>13.0946</v>
      </c>
      <c r="C34" s="346">
        <v>79.504550000000023</v>
      </c>
      <c r="D34" s="347">
        <v>2.104E-2</v>
      </c>
      <c r="E34" s="348">
        <v>0.18778999999999998</v>
      </c>
      <c r="L34" s="132"/>
      <c r="M34" s="132"/>
      <c r="N34" s="132"/>
      <c r="O34" s="132"/>
    </row>
    <row r="35" spans="1:15" ht="12.75" customHeight="1">
      <c r="A35" s="343" t="s">
        <v>118</v>
      </c>
      <c r="B35" s="346">
        <v>165.21564999999998</v>
      </c>
      <c r="C35" s="346">
        <v>1267.6443999999999</v>
      </c>
      <c r="D35" s="347">
        <v>0</v>
      </c>
      <c r="E35" s="348">
        <v>5.3400000000000001E-3</v>
      </c>
      <c r="F35" s="52"/>
      <c r="L35" s="132"/>
      <c r="M35" s="132"/>
      <c r="N35" s="132"/>
      <c r="O35" s="132"/>
    </row>
    <row r="36" spans="1:15" ht="12.75" customHeight="1">
      <c r="A36" s="343" t="s">
        <v>119</v>
      </c>
      <c r="B36" s="346">
        <v>11.6365</v>
      </c>
      <c r="C36" s="346">
        <v>87.454639999999998</v>
      </c>
      <c r="D36" s="347">
        <v>0</v>
      </c>
      <c r="E36" s="348">
        <v>0</v>
      </c>
      <c r="F36" s="52"/>
      <c r="L36" s="132"/>
      <c r="M36" s="132"/>
      <c r="N36" s="132"/>
      <c r="O36" s="132"/>
    </row>
    <row r="37" spans="1:15" ht="12.75" customHeight="1">
      <c r="A37" s="679" t="s">
        <v>230</v>
      </c>
      <c r="B37" s="681">
        <v>189.94675000000001</v>
      </c>
      <c r="C37" s="681">
        <v>1434.6035899999999</v>
      </c>
      <c r="D37" s="682">
        <v>2.104E-2</v>
      </c>
      <c r="E37" s="683">
        <v>0.19313</v>
      </c>
      <c r="F37" s="52"/>
      <c r="L37" s="132"/>
      <c r="M37" s="132"/>
      <c r="N37" s="132"/>
      <c r="O37" s="132"/>
    </row>
    <row r="38" spans="1:15" ht="12.75" customHeight="1">
      <c r="A38" s="343" t="s">
        <v>120</v>
      </c>
      <c r="B38" s="346">
        <v>11.13442</v>
      </c>
      <c r="C38" s="346">
        <v>73.007190000000008</v>
      </c>
      <c r="D38" s="347">
        <v>2.9999999999999997E-5</v>
      </c>
      <c r="E38" s="348">
        <v>1.2529999999999999E-2</v>
      </c>
      <c r="F38" s="52"/>
      <c r="L38" s="132"/>
      <c r="M38" s="132"/>
      <c r="N38" s="132"/>
      <c r="O38" s="132"/>
    </row>
    <row r="39" spans="1:15" ht="12.75" customHeight="1">
      <c r="A39" s="343" t="s">
        <v>121</v>
      </c>
      <c r="B39" s="346">
        <v>75.702100000000002</v>
      </c>
      <c r="C39" s="346">
        <v>569.3075</v>
      </c>
      <c r="D39" s="347">
        <v>0</v>
      </c>
      <c r="E39" s="348">
        <v>0</v>
      </c>
      <c r="F39" s="52"/>
      <c r="L39" s="132"/>
      <c r="M39" s="132"/>
      <c r="N39" s="132"/>
      <c r="O39" s="132"/>
    </row>
    <row r="40" spans="1:15" ht="12.75" customHeight="1">
      <c r="A40" s="343" t="s">
        <v>122</v>
      </c>
      <c r="B40" s="346">
        <v>3.2069000000000001</v>
      </c>
      <c r="C40" s="346">
        <v>23.679040000000001</v>
      </c>
      <c r="D40" s="347">
        <v>0</v>
      </c>
      <c r="E40" s="348">
        <v>0</v>
      </c>
      <c r="F40" s="52"/>
      <c r="L40" s="132"/>
      <c r="M40" s="132"/>
      <c r="N40" s="132"/>
      <c r="O40" s="132"/>
    </row>
    <row r="41" spans="1:15" ht="12.75" customHeight="1">
      <c r="A41" s="679" t="s">
        <v>231</v>
      </c>
      <c r="B41" s="681">
        <v>90.043420000000012</v>
      </c>
      <c r="C41" s="681">
        <v>665.99373000000003</v>
      </c>
      <c r="D41" s="682">
        <v>2.9999999999999997E-5</v>
      </c>
      <c r="E41" s="683">
        <v>1.2529999999999999E-2</v>
      </c>
      <c r="F41" s="52"/>
      <c r="L41" s="132"/>
      <c r="M41" s="132"/>
      <c r="N41" s="132"/>
      <c r="O41" s="132"/>
    </row>
    <row r="42" spans="1:15" ht="12.75" customHeight="1">
      <c r="A42" s="343" t="s">
        <v>123</v>
      </c>
      <c r="B42" s="346">
        <v>17.199439999999999</v>
      </c>
      <c r="C42" s="346">
        <v>115.94774000000002</v>
      </c>
      <c r="D42" s="347">
        <v>5.4599999999999996E-3</v>
      </c>
      <c r="E42" s="348">
        <v>2.3980000000000001E-2</v>
      </c>
      <c r="F42" s="52"/>
      <c r="L42" s="132"/>
      <c r="M42" s="132"/>
      <c r="N42" s="132"/>
      <c r="O42" s="132"/>
    </row>
    <row r="43" spans="1:15" ht="12.75" customHeight="1">
      <c r="A43" s="343" t="s">
        <v>124</v>
      </c>
      <c r="B43" s="346">
        <v>86.807130000000001</v>
      </c>
      <c r="C43" s="346">
        <v>658.25429999999994</v>
      </c>
      <c r="D43" s="347">
        <v>0</v>
      </c>
      <c r="E43" s="348">
        <v>0.29605999999999999</v>
      </c>
      <c r="F43" s="52"/>
      <c r="L43" s="132"/>
      <c r="M43" s="132"/>
      <c r="N43" s="132"/>
      <c r="O43" s="132"/>
    </row>
    <row r="44" spans="1:15" ht="12.75" customHeight="1">
      <c r="A44" s="343" t="s">
        <v>125</v>
      </c>
      <c r="B44" s="346">
        <v>5.13171</v>
      </c>
      <c r="C44" s="346">
        <v>38.297730000000001</v>
      </c>
      <c r="D44" s="347">
        <v>0</v>
      </c>
      <c r="E44" s="348">
        <v>0</v>
      </c>
      <c r="F44" s="52"/>
      <c r="L44" s="132"/>
      <c r="M44" s="132"/>
      <c r="N44" s="132"/>
      <c r="O44" s="132"/>
    </row>
    <row r="45" spans="1:15" ht="12.75" customHeight="1">
      <c r="A45" s="679" t="s">
        <v>232</v>
      </c>
      <c r="B45" s="681">
        <v>91.938839999999999</v>
      </c>
      <c r="C45" s="681">
        <v>812.49977000000001</v>
      </c>
      <c r="D45" s="682">
        <v>5.4599999999999996E-3</v>
      </c>
      <c r="E45" s="683">
        <v>0.32003999999999999</v>
      </c>
      <c r="F45" s="52"/>
      <c r="L45" s="132"/>
      <c r="M45" s="132"/>
      <c r="N45" s="132"/>
      <c r="O45" s="132"/>
    </row>
    <row r="46" spans="1:15" ht="12.75" customHeight="1">
      <c r="A46" s="343" t="s">
        <v>126</v>
      </c>
      <c r="B46" s="346">
        <v>10.56589</v>
      </c>
      <c r="C46" s="346">
        <v>68.414299999999997</v>
      </c>
      <c r="D46" s="347">
        <v>1.5200000000000001E-3</v>
      </c>
      <c r="E46" s="348">
        <v>2.0389999999999998E-2</v>
      </c>
      <c r="F46" s="52"/>
      <c r="L46" s="132"/>
      <c r="M46" s="132"/>
      <c r="N46" s="132"/>
      <c r="O46" s="132"/>
    </row>
    <row r="47" spans="1:15" ht="12.75" customHeight="1">
      <c r="A47" s="343" t="s">
        <v>127</v>
      </c>
      <c r="B47" s="346">
        <v>136.87626</v>
      </c>
      <c r="C47" s="346">
        <v>1042.3355899999999</v>
      </c>
      <c r="D47" s="347">
        <v>0.17061999999999999</v>
      </c>
      <c r="E47" s="348">
        <v>0.17663000000000001</v>
      </c>
      <c r="F47" s="52"/>
      <c r="L47" s="132"/>
      <c r="M47" s="132"/>
      <c r="N47" s="132"/>
      <c r="O47" s="132"/>
    </row>
    <row r="48" spans="1:15" ht="12.75" customHeight="1">
      <c r="A48" s="343" t="s">
        <v>128</v>
      </c>
      <c r="B48" s="346">
        <v>9.1523599999999998</v>
      </c>
      <c r="C48" s="346">
        <v>69.1511</v>
      </c>
      <c r="D48" s="347">
        <v>0</v>
      </c>
      <c r="E48" s="348">
        <v>0</v>
      </c>
      <c r="F48" s="52"/>
      <c r="L48" s="132"/>
      <c r="M48" s="132"/>
      <c r="N48" s="132"/>
      <c r="O48" s="132"/>
    </row>
    <row r="49" spans="1:15" ht="12.75" customHeight="1">
      <c r="A49" s="679" t="s">
        <v>233</v>
      </c>
      <c r="B49" s="681">
        <v>156.59450999999999</v>
      </c>
      <c r="C49" s="681">
        <v>1179.9009899999999</v>
      </c>
      <c r="D49" s="682">
        <v>0.17213999999999999</v>
      </c>
      <c r="E49" s="683">
        <v>0.19702</v>
      </c>
      <c r="F49" s="52"/>
      <c r="L49" s="132"/>
      <c r="M49" s="132"/>
      <c r="N49" s="132"/>
      <c r="O49" s="132"/>
    </row>
    <row r="50" spans="1:15" ht="12.75" customHeight="1">
      <c r="A50" s="344" t="s">
        <v>234</v>
      </c>
      <c r="B50" s="349">
        <v>51.994349999999997</v>
      </c>
      <c r="C50" s="349">
        <v>336.87378000000001</v>
      </c>
      <c r="D50" s="350">
        <v>2.8049999999999999E-2</v>
      </c>
      <c r="E50" s="351">
        <v>0.24468999999999999</v>
      </c>
      <c r="F50" s="52"/>
      <c r="L50" s="132"/>
      <c r="M50" s="132"/>
      <c r="N50" s="132"/>
      <c r="O50" s="132"/>
    </row>
    <row r="51" spans="1:15" ht="12.75" customHeight="1">
      <c r="A51" s="344" t="s">
        <v>235</v>
      </c>
      <c r="B51" s="349">
        <v>464.60113999999999</v>
      </c>
      <c r="C51" s="349">
        <v>3537.5417900000002</v>
      </c>
      <c r="D51" s="350">
        <v>0.17061999999999999</v>
      </c>
      <c r="E51" s="351">
        <v>0.47803000000000001</v>
      </c>
      <c r="F51" s="52"/>
      <c r="L51" s="132"/>
      <c r="M51" s="132"/>
      <c r="N51" s="132"/>
      <c r="O51" s="132"/>
    </row>
    <row r="52" spans="1:15" ht="12.75" customHeight="1">
      <c r="A52" s="344" t="s">
        <v>236</v>
      </c>
      <c r="B52" s="349">
        <v>29.127470000000002</v>
      </c>
      <c r="C52" s="349">
        <v>218.58251000000001</v>
      </c>
      <c r="D52" s="350">
        <v>0</v>
      </c>
      <c r="E52" s="351">
        <v>0</v>
      </c>
      <c r="F52" s="43"/>
      <c r="L52" s="132"/>
      <c r="M52" s="132"/>
      <c r="N52" s="132"/>
      <c r="O52" s="132"/>
    </row>
    <row r="53" spans="1:15" ht="12.75" customHeight="1">
      <c r="A53" s="964" t="s">
        <v>577</v>
      </c>
      <c r="B53" s="968">
        <v>545.72295999999994</v>
      </c>
      <c r="C53" s="968">
        <v>4092.9980800000003</v>
      </c>
      <c r="D53" s="969">
        <v>0.19866999999999999</v>
      </c>
      <c r="E53" s="970">
        <v>0.72272000000000003</v>
      </c>
      <c r="L53" s="132"/>
      <c r="M53" s="132"/>
      <c r="N53" s="132"/>
      <c r="O53" s="132"/>
    </row>
    <row r="54" spans="1:15" ht="24.75" customHeight="1">
      <c r="A54" s="1136" t="s">
        <v>25</v>
      </c>
      <c r="B54" s="1136"/>
      <c r="C54" s="1136"/>
      <c r="D54" s="1136"/>
      <c r="E54" s="1136"/>
      <c r="F54" s="758"/>
    </row>
    <row r="55" spans="1:15">
      <c r="A55" s="555" t="s">
        <v>26</v>
      </c>
      <c r="B55" s="174"/>
      <c r="C55" s="174"/>
      <c r="D55" s="174"/>
      <c r="E55" s="174"/>
      <c r="F55" s="174"/>
    </row>
    <row r="56" spans="1:15" ht="12.75" customHeight="1">
      <c r="A56" s="16" t="s">
        <v>580</v>
      </c>
    </row>
    <row r="57" spans="1:15" ht="12.75" customHeight="1"/>
    <row r="58" spans="1:15" ht="12.75" customHeight="1">
      <c r="A58" s="306" t="s">
        <v>641</v>
      </c>
      <c r="D58" s="137" t="str">
        <f t="shared" ref="D58:D59" si="0">E1</f>
        <v>Kolovoz 2023.</v>
      </c>
    </row>
    <row r="59" spans="1:15" ht="12.75" customHeight="1">
      <c r="A59" s="556" t="s">
        <v>642</v>
      </c>
      <c r="D59" s="529" t="str">
        <f t="shared" si="0"/>
        <v>August 2023</v>
      </c>
    </row>
    <row r="60" spans="1:15" ht="12.75" customHeight="1">
      <c r="D60" s="13" t="s">
        <v>1486</v>
      </c>
    </row>
    <row r="61" spans="1:15" ht="42.75" customHeight="1">
      <c r="A61" s="1131" t="s">
        <v>578</v>
      </c>
      <c r="B61" s="1132" t="s">
        <v>581</v>
      </c>
      <c r="C61" s="1132"/>
      <c r="D61" s="1132"/>
      <c r="E61" s="754"/>
    </row>
    <row r="62" spans="1:15" ht="60">
      <c r="A62" s="1131"/>
      <c r="B62" s="678" t="s">
        <v>574</v>
      </c>
      <c r="C62" s="678" t="s">
        <v>579</v>
      </c>
      <c r="D62" s="678" t="s">
        <v>582</v>
      </c>
    </row>
    <row r="63" spans="1:15" ht="12.75" customHeight="1">
      <c r="A63" s="341" t="s">
        <v>117</v>
      </c>
      <c r="B63" s="342">
        <v>0</v>
      </c>
      <c r="C63" s="342">
        <v>3.48753</v>
      </c>
      <c r="D63" s="342">
        <v>600.69669052823656</v>
      </c>
      <c r="M63" s="132"/>
      <c r="N63" s="132"/>
      <c r="O63" s="132"/>
    </row>
    <row r="64" spans="1:15" ht="12.75" customHeight="1">
      <c r="A64" s="343" t="s">
        <v>118</v>
      </c>
      <c r="B64" s="342">
        <v>1253.1508600000002</v>
      </c>
      <c r="C64" s="342">
        <v>13722.821839999997</v>
      </c>
      <c r="D64" s="342">
        <v>424404.61593383533</v>
      </c>
      <c r="M64" s="132"/>
      <c r="N64" s="132"/>
      <c r="O64" s="132"/>
    </row>
    <row r="65" spans="1:15" ht="12.75" customHeight="1">
      <c r="A65" s="343" t="s">
        <v>119</v>
      </c>
      <c r="B65" s="342">
        <v>5471.6998700000004</v>
      </c>
      <c r="C65" s="342">
        <v>43880.855630000005</v>
      </c>
      <c r="D65" s="342">
        <v>355829.95370950113</v>
      </c>
      <c r="M65" s="132"/>
      <c r="N65" s="132"/>
      <c r="O65" s="132"/>
    </row>
    <row r="66" spans="1:15" ht="12.75" customHeight="1">
      <c r="A66" s="679" t="s">
        <v>230</v>
      </c>
      <c r="B66" s="680">
        <v>6724.8507300000001</v>
      </c>
      <c r="C66" s="680">
        <v>57607.165000000001</v>
      </c>
      <c r="D66" s="680">
        <v>780835.26633386477</v>
      </c>
      <c r="M66" s="132"/>
      <c r="N66" s="132"/>
      <c r="O66" s="132"/>
    </row>
    <row r="67" spans="1:15" ht="12.75" customHeight="1">
      <c r="A67" s="343" t="s">
        <v>120</v>
      </c>
      <c r="B67" s="342">
        <v>0</v>
      </c>
      <c r="C67" s="342">
        <v>2.0726100000000001</v>
      </c>
      <c r="D67" s="342">
        <v>100.9836021029929</v>
      </c>
      <c r="M67" s="132"/>
      <c r="N67" s="132"/>
      <c r="O67" s="132"/>
    </row>
    <row r="68" spans="1:15" ht="12.75" customHeight="1">
      <c r="A68" s="343" t="s">
        <v>121</v>
      </c>
      <c r="B68" s="342">
        <v>730.60958999999991</v>
      </c>
      <c r="C68" s="342">
        <v>5445.8335400000005</v>
      </c>
      <c r="D68" s="342">
        <v>165592.63608296891</v>
      </c>
      <c r="M68" s="132"/>
      <c r="N68" s="132"/>
      <c r="O68" s="132"/>
    </row>
    <row r="69" spans="1:15" ht="12.75" customHeight="1">
      <c r="A69" s="343" t="s">
        <v>122</v>
      </c>
      <c r="B69" s="342">
        <v>1896.3773899999999</v>
      </c>
      <c r="C69" s="342">
        <v>14865.044250000001</v>
      </c>
      <c r="D69" s="342">
        <v>111408.00341517352</v>
      </c>
      <c r="M69" s="132"/>
      <c r="N69" s="132"/>
      <c r="O69" s="132"/>
    </row>
    <row r="70" spans="1:15" ht="12.75" customHeight="1">
      <c r="A70" s="679" t="s">
        <v>231</v>
      </c>
      <c r="B70" s="680">
        <v>2626.9869799999997</v>
      </c>
      <c r="C70" s="680">
        <v>20312.950400000002</v>
      </c>
      <c r="D70" s="680">
        <v>277101.62310024543</v>
      </c>
      <c r="M70" s="132"/>
      <c r="N70" s="132"/>
      <c r="O70" s="132"/>
    </row>
    <row r="71" spans="1:15">
      <c r="A71" s="343" t="s">
        <v>123</v>
      </c>
      <c r="B71" s="342">
        <v>0</v>
      </c>
      <c r="C71" s="342">
        <v>9.5820499999999988</v>
      </c>
      <c r="D71" s="342">
        <v>419.36378203264979</v>
      </c>
      <c r="M71" s="132"/>
      <c r="N71" s="132"/>
      <c r="O71" s="132"/>
    </row>
    <row r="72" spans="1:15">
      <c r="A72" s="343" t="s">
        <v>124</v>
      </c>
      <c r="B72" s="342">
        <v>748.47143999999992</v>
      </c>
      <c r="C72" s="342">
        <v>7732.4237100000009</v>
      </c>
      <c r="D72" s="342">
        <v>245647.05915760764</v>
      </c>
      <c r="M72" s="132"/>
      <c r="N72" s="132"/>
      <c r="O72" s="132"/>
    </row>
    <row r="73" spans="1:15">
      <c r="A73" s="343" t="s">
        <v>125</v>
      </c>
      <c r="B73" s="342">
        <v>3268.1938300000002</v>
      </c>
      <c r="C73" s="342">
        <v>22314.455329999997</v>
      </c>
      <c r="D73" s="342">
        <v>164964.37869850488</v>
      </c>
      <c r="M73" s="132"/>
      <c r="N73" s="132"/>
      <c r="O73" s="132"/>
    </row>
    <row r="74" spans="1:15">
      <c r="A74" s="679" t="s">
        <v>232</v>
      </c>
      <c r="B74" s="680">
        <v>4016.66527</v>
      </c>
      <c r="C74" s="680">
        <v>30056.461089999997</v>
      </c>
      <c r="D74" s="680">
        <v>411030.80163814517</v>
      </c>
      <c r="M74" s="132"/>
      <c r="N74" s="132"/>
      <c r="O74" s="132"/>
    </row>
    <row r="75" spans="1:15">
      <c r="A75" s="343" t="s">
        <v>126</v>
      </c>
      <c r="B75" s="342">
        <v>0</v>
      </c>
      <c r="C75" s="342">
        <v>0.56304999999999994</v>
      </c>
      <c r="D75" s="342">
        <v>476.07042673369176</v>
      </c>
      <c r="M75" s="132"/>
      <c r="N75" s="132"/>
      <c r="O75" s="132"/>
    </row>
    <row r="76" spans="1:15">
      <c r="A76" s="343" t="s">
        <v>127</v>
      </c>
      <c r="B76" s="342">
        <v>1182.6925100000001</v>
      </c>
      <c r="C76" s="342">
        <v>11319.47898</v>
      </c>
      <c r="D76" s="342">
        <v>332421.37110024702</v>
      </c>
      <c r="M76" s="132"/>
      <c r="N76" s="132"/>
      <c r="O76" s="132"/>
    </row>
    <row r="77" spans="1:15">
      <c r="A77" s="343" t="s">
        <v>128</v>
      </c>
      <c r="B77" s="342">
        <v>4503.5015999999996</v>
      </c>
      <c r="C77" s="342">
        <v>37986.593380000006</v>
      </c>
      <c r="D77" s="342">
        <v>316271.8414402561</v>
      </c>
      <c r="M77" s="132"/>
      <c r="N77" s="132"/>
      <c r="O77" s="132"/>
    </row>
    <row r="78" spans="1:15">
      <c r="A78" s="679" t="s">
        <v>233</v>
      </c>
      <c r="B78" s="680">
        <v>5686.1941099999995</v>
      </c>
      <c r="C78" s="680">
        <v>49306.635410000003</v>
      </c>
      <c r="D78" s="680">
        <v>649169.28296723682</v>
      </c>
      <c r="M78" s="132"/>
      <c r="N78" s="132"/>
      <c r="O78" s="132"/>
    </row>
    <row r="79" spans="1:15">
      <c r="A79" s="344" t="s">
        <v>234</v>
      </c>
      <c r="B79" s="345">
        <v>0</v>
      </c>
      <c r="C79" s="345">
        <v>15.70524</v>
      </c>
      <c r="D79" s="345">
        <v>1597.1145013975711</v>
      </c>
      <c r="M79" s="132"/>
      <c r="N79" s="132"/>
      <c r="O79" s="132"/>
    </row>
    <row r="80" spans="1:15">
      <c r="A80" s="344" t="s">
        <v>235</v>
      </c>
      <c r="B80" s="345">
        <v>3914.9243999999999</v>
      </c>
      <c r="C80" s="345">
        <v>38220.558069999999</v>
      </c>
      <c r="D80" s="345">
        <v>1168065.6822746587</v>
      </c>
      <c r="M80" s="132"/>
      <c r="N80" s="132"/>
      <c r="O80" s="132"/>
    </row>
    <row r="81" spans="1:15">
      <c r="A81" s="344" t="s">
        <v>236</v>
      </c>
      <c r="B81" s="345">
        <v>15139.77269</v>
      </c>
      <c r="C81" s="345">
        <v>119046.94859000001</v>
      </c>
      <c r="D81" s="345">
        <v>948474.17726343556</v>
      </c>
      <c r="M81" s="132"/>
      <c r="N81" s="132"/>
      <c r="O81" s="132"/>
    </row>
    <row r="82" spans="1:15">
      <c r="A82" s="964" t="s">
        <v>583</v>
      </c>
      <c r="B82" s="967">
        <v>19054.697090000001</v>
      </c>
      <c r="C82" s="967">
        <v>157283.21190000002</v>
      </c>
      <c r="D82" s="967">
        <v>2118136.9740394917</v>
      </c>
      <c r="M82" s="132"/>
      <c r="N82" s="132"/>
      <c r="O82" s="132"/>
    </row>
    <row r="83" spans="1:15">
      <c r="A83" s="16" t="s">
        <v>580</v>
      </c>
    </row>
    <row r="85" spans="1:15">
      <c r="A85" s="612" t="s">
        <v>81</v>
      </c>
      <c r="E85" s="13" t="s">
        <v>797</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A1:M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1" customWidth="1"/>
    <col min="12" max="12" width="12.140625" customWidth="1"/>
  </cols>
  <sheetData>
    <row r="1" spans="1:13" ht="12.75" customHeight="1">
      <c r="A1" s="136" t="s">
        <v>643</v>
      </c>
      <c r="E1" s="137" t="str">
        <f>Naslovnica!A20</f>
        <v>Kolovoz 2023.</v>
      </c>
    </row>
    <row r="2" spans="1:13" ht="12.75" customHeight="1">
      <c r="A2" s="527" t="s">
        <v>916</v>
      </c>
      <c r="E2" s="529" t="str">
        <f>Naslovnica!A24</f>
        <v>August 2023</v>
      </c>
    </row>
    <row r="3" spans="1:13" ht="12.75" customHeight="1">
      <c r="E3" s="13" t="s">
        <v>1486</v>
      </c>
      <c r="F3" s="307"/>
      <c r="G3" s="307"/>
    </row>
    <row r="4" spans="1:13" ht="16.5" customHeight="1">
      <c r="A4" s="1137" t="s">
        <v>563</v>
      </c>
      <c r="B4" s="1142" t="s">
        <v>562</v>
      </c>
      <c r="C4" s="1142"/>
      <c r="D4" s="1142"/>
      <c r="E4" s="1142"/>
      <c r="F4" s="261"/>
      <c r="G4" s="261"/>
    </row>
    <row r="5" spans="1:13" ht="12.75" customHeight="1">
      <c r="A5" s="1137"/>
      <c r="B5" s="1140" t="str">
        <f>Naslovnica!A20</f>
        <v>Kolovoz 2023.</v>
      </c>
      <c r="C5" s="1140"/>
      <c r="D5" s="1141" t="s">
        <v>17</v>
      </c>
      <c r="E5" s="1141"/>
    </row>
    <row r="6" spans="1:13" ht="12.75" customHeight="1">
      <c r="A6" s="1137"/>
      <c r="B6" s="1138" t="str">
        <f>Naslovnica!A24</f>
        <v>August 2023</v>
      </c>
      <c r="C6" s="1138"/>
      <c r="D6" s="1139" t="s">
        <v>45</v>
      </c>
      <c r="E6" s="1139"/>
    </row>
    <row r="7" spans="1:13" ht="12.75" customHeight="1">
      <c r="A7" s="1137"/>
      <c r="B7" s="730" t="s">
        <v>27</v>
      </c>
      <c r="C7" s="684" t="s">
        <v>28</v>
      </c>
      <c r="D7" s="684" t="s">
        <v>145</v>
      </c>
      <c r="E7" s="684" t="s">
        <v>143</v>
      </c>
    </row>
    <row r="8" spans="1:13" ht="12.75" customHeight="1">
      <c r="A8" s="1137"/>
      <c r="B8" s="729" t="s">
        <v>29</v>
      </c>
      <c r="C8" s="685" t="s">
        <v>30</v>
      </c>
      <c r="D8" s="685" t="s">
        <v>29</v>
      </c>
      <c r="E8" s="685" t="s">
        <v>144</v>
      </c>
    </row>
    <row r="9" spans="1:13" ht="12.75" customHeight="1">
      <c r="A9" s="352" t="s">
        <v>117</v>
      </c>
      <c r="B9" s="353">
        <v>103611.18118000001</v>
      </c>
      <c r="C9" s="354">
        <v>5.3746243908686982E-3</v>
      </c>
      <c r="D9" s="353">
        <v>3269.5842499999999</v>
      </c>
      <c r="E9" s="354">
        <v>3.2584534729708459E-2</v>
      </c>
      <c r="G9" s="132"/>
      <c r="H9" s="808"/>
      <c r="I9" s="808"/>
      <c r="J9" s="808"/>
      <c r="K9" s="808"/>
      <c r="L9" s="795"/>
      <c r="M9" s="76"/>
    </row>
    <row r="10" spans="1:13" ht="12.75" customHeight="1">
      <c r="A10" s="352" t="s">
        <v>118</v>
      </c>
      <c r="B10" s="353">
        <v>6379631.0359300002</v>
      </c>
      <c r="C10" s="354">
        <v>0.3309306985979128</v>
      </c>
      <c r="D10" s="353">
        <v>23059.851169999689</v>
      </c>
      <c r="E10" s="354">
        <v>3.6277185450681593E-3</v>
      </c>
      <c r="G10" s="132"/>
      <c r="H10" s="808"/>
      <c r="I10" s="808"/>
      <c r="J10" s="808"/>
      <c r="K10" s="808"/>
      <c r="L10" s="795"/>
      <c r="M10" s="76"/>
    </row>
    <row r="11" spans="1:13" ht="12.75" customHeight="1">
      <c r="A11" s="352" t="s">
        <v>119</v>
      </c>
      <c r="B11" s="353">
        <v>673062.92272999999</v>
      </c>
      <c r="C11" s="354">
        <v>3.4913803316357787E-2</v>
      </c>
      <c r="D11" s="353">
        <v>16178.021420000005</v>
      </c>
      <c r="E11" s="354">
        <v>2.4628395914926271E-2</v>
      </c>
      <c r="G11" s="132"/>
      <c r="H11" s="808"/>
      <c r="I11" s="808"/>
      <c r="J11" s="808"/>
      <c r="K11" s="808"/>
      <c r="L11" s="795"/>
      <c r="M11" s="76"/>
    </row>
    <row r="12" spans="1:13" ht="12.75" customHeight="1">
      <c r="A12" s="686" t="s">
        <v>564</v>
      </c>
      <c r="B12" s="687">
        <v>7156305.1398400003</v>
      </c>
      <c r="C12" s="688">
        <v>0.37121912630513926</v>
      </c>
      <c r="D12" s="687">
        <v>42507.456840000115</v>
      </c>
      <c r="E12" s="688">
        <v>5.9753536344702152E-3</v>
      </c>
      <c r="G12" s="132"/>
      <c r="H12" s="808"/>
      <c r="I12" s="808"/>
      <c r="J12" s="808"/>
      <c r="K12" s="808"/>
      <c r="L12" s="795"/>
      <c r="M12" s="76"/>
    </row>
    <row r="13" spans="1:13" ht="12.75" customHeight="1">
      <c r="A13" s="352" t="s">
        <v>120</v>
      </c>
      <c r="B13" s="353">
        <v>71690.658580000003</v>
      </c>
      <c r="C13" s="354">
        <v>3.7188106323401754E-3</v>
      </c>
      <c r="D13" s="353">
        <v>2709.0700900000083</v>
      </c>
      <c r="E13" s="354">
        <v>3.9272364543949667E-2</v>
      </c>
      <c r="G13" s="132"/>
      <c r="H13" s="808"/>
      <c r="I13" s="808"/>
      <c r="J13" s="808"/>
      <c r="K13" s="808"/>
      <c r="L13" s="795"/>
      <c r="M13" s="76"/>
    </row>
    <row r="14" spans="1:13" ht="12.75" customHeight="1">
      <c r="A14" s="352" t="s">
        <v>121</v>
      </c>
      <c r="B14" s="353">
        <v>2679928.59974</v>
      </c>
      <c r="C14" s="354">
        <v>0.13901597736760016</v>
      </c>
      <c r="D14" s="353">
        <v>23224.040479999967</v>
      </c>
      <c r="E14" s="354">
        <v>8.7416722341413511E-3</v>
      </c>
      <c r="G14" s="132"/>
      <c r="H14" s="808"/>
      <c r="I14" s="808"/>
      <c r="J14" s="808"/>
      <c r="K14" s="808"/>
      <c r="L14" s="795"/>
      <c r="M14" s="76"/>
    </row>
    <row r="15" spans="1:13" ht="12.75" customHeight="1">
      <c r="A15" s="352" t="s">
        <v>122</v>
      </c>
      <c r="B15" s="353">
        <v>193794.48544999998</v>
      </c>
      <c r="C15" s="354">
        <v>1.0052704316785385E-2</v>
      </c>
      <c r="D15" s="353">
        <v>5295.3268999999564</v>
      </c>
      <c r="E15" s="807">
        <v>2.8092045294702661E-2</v>
      </c>
      <c r="G15" s="132"/>
      <c r="H15" s="808"/>
      <c r="I15" s="808"/>
      <c r="J15" s="808"/>
      <c r="K15" s="808"/>
      <c r="L15" s="795"/>
      <c r="M15" s="76"/>
    </row>
    <row r="16" spans="1:13" ht="12.75" customHeight="1">
      <c r="A16" s="689" t="s">
        <v>565</v>
      </c>
      <c r="B16" s="687">
        <v>2945413.7437700001</v>
      </c>
      <c r="C16" s="688">
        <v>0.1527874923167257</v>
      </c>
      <c r="D16" s="687">
        <v>31228.437470000237</v>
      </c>
      <c r="E16" s="688">
        <v>1.0716009514730951E-2</v>
      </c>
      <c r="G16" s="132"/>
      <c r="H16" s="808"/>
      <c r="I16" s="808"/>
      <c r="J16" s="808"/>
      <c r="K16" s="808"/>
      <c r="L16" s="795"/>
      <c r="M16" s="76"/>
    </row>
    <row r="17" spans="1:13" ht="12.75" customHeight="1">
      <c r="A17" s="352" t="s">
        <v>123</v>
      </c>
      <c r="B17" s="353">
        <v>102702.23311</v>
      </c>
      <c r="C17" s="354">
        <v>5.3274745136892444E-3</v>
      </c>
      <c r="D17" s="353">
        <v>4509.6039000000019</v>
      </c>
      <c r="E17" s="354">
        <v>4.5926093804408818E-2</v>
      </c>
      <c r="G17" s="132"/>
      <c r="H17" s="808"/>
      <c r="I17" s="808"/>
      <c r="J17" s="808"/>
      <c r="K17" s="808"/>
      <c r="L17" s="795"/>
      <c r="M17" s="76"/>
    </row>
    <row r="18" spans="1:13" ht="12.75" customHeight="1">
      <c r="A18" s="352" t="s">
        <v>124</v>
      </c>
      <c r="B18" s="353">
        <v>3039552.5175900003</v>
      </c>
      <c r="C18" s="354">
        <v>0.15767075437529116</v>
      </c>
      <c r="D18" s="353">
        <v>13855.564200000372</v>
      </c>
      <c r="E18" s="354">
        <v>4.5792967416899977E-3</v>
      </c>
      <c r="G18" s="132"/>
      <c r="H18" s="808"/>
      <c r="I18" s="808"/>
      <c r="J18" s="808"/>
      <c r="K18" s="808"/>
      <c r="L18" s="795"/>
      <c r="M18" s="76"/>
    </row>
    <row r="19" spans="1:13" ht="12.75" customHeight="1">
      <c r="A19" s="352" t="s">
        <v>125</v>
      </c>
      <c r="B19" s="353">
        <v>293768.13014999998</v>
      </c>
      <c r="C19" s="354">
        <v>1.5238638722022914E-2</v>
      </c>
      <c r="D19" s="353">
        <v>7555.586159999948</v>
      </c>
      <c r="E19" s="354">
        <v>2.639851508487312E-2</v>
      </c>
      <c r="G19" s="132"/>
      <c r="H19" s="808"/>
      <c r="I19" s="808"/>
      <c r="J19" s="808"/>
      <c r="K19" s="808"/>
      <c r="L19" s="795"/>
      <c r="M19" s="76"/>
    </row>
    <row r="20" spans="1:13" ht="12.75" customHeight="1">
      <c r="A20" s="686" t="s">
        <v>566</v>
      </c>
      <c r="B20" s="687">
        <v>3436022.8808500003</v>
      </c>
      <c r="C20" s="688">
        <v>0.17823686761100332</v>
      </c>
      <c r="D20" s="687">
        <v>25920.754260000307</v>
      </c>
      <c r="E20" s="688">
        <v>7.6011665626918301E-3</v>
      </c>
      <c r="G20" s="132"/>
      <c r="H20" s="808"/>
      <c r="I20" s="808"/>
      <c r="J20" s="808"/>
      <c r="K20" s="808"/>
      <c r="L20" s="795"/>
      <c r="M20" s="76"/>
    </row>
    <row r="21" spans="1:13" ht="12.75" customHeight="1">
      <c r="A21" s="352" t="s">
        <v>126</v>
      </c>
      <c r="B21" s="353">
        <v>77869.38437</v>
      </c>
      <c r="C21" s="354">
        <v>4.0393197700338357E-3</v>
      </c>
      <c r="D21" s="353">
        <v>1686.2903899999947</v>
      </c>
      <c r="E21" s="354">
        <v>2.2134706033896334E-2</v>
      </c>
      <c r="G21" s="132"/>
      <c r="H21" s="808"/>
      <c r="I21" s="808"/>
      <c r="J21" s="808"/>
      <c r="K21" s="808"/>
      <c r="L21" s="795"/>
      <c r="M21" s="76"/>
    </row>
    <row r="22" spans="1:13" ht="12.75" customHeight="1">
      <c r="A22" s="352" t="s">
        <v>127</v>
      </c>
      <c r="B22" s="353">
        <v>5123930.5006000008</v>
      </c>
      <c r="C22" s="354">
        <v>0.2657937254648024</v>
      </c>
      <c r="D22" s="353">
        <v>14706.102060001343</v>
      </c>
      <c r="E22" s="354">
        <v>2.8783433478090092E-3</v>
      </c>
      <c r="G22" s="132"/>
      <c r="H22" s="808"/>
      <c r="I22" s="808"/>
      <c r="J22" s="808"/>
      <c r="K22" s="808"/>
      <c r="L22" s="795"/>
      <c r="M22" s="76"/>
    </row>
    <row r="23" spans="1:13" ht="12.75" customHeight="1">
      <c r="A23" s="352" t="s">
        <v>128</v>
      </c>
      <c r="B23" s="353">
        <v>538304.32545</v>
      </c>
      <c r="C23" s="354">
        <v>2.7923468532295437E-2</v>
      </c>
      <c r="D23" s="353">
        <v>10818.480990000069</v>
      </c>
      <c r="E23" s="354">
        <v>2.0509519077379634E-2</v>
      </c>
      <c r="G23" s="132"/>
      <c r="H23" s="808"/>
      <c r="I23" s="808"/>
      <c r="J23" s="808"/>
      <c r="K23" s="808"/>
      <c r="L23" s="795"/>
      <c r="M23" s="76"/>
    </row>
    <row r="24" spans="1:13" ht="12.75" customHeight="1">
      <c r="A24" s="686" t="s">
        <v>567</v>
      </c>
      <c r="B24" s="687">
        <v>5740104.2104200013</v>
      </c>
      <c r="C24" s="688">
        <v>0.29775651376713169</v>
      </c>
      <c r="D24" s="687">
        <v>27210.87344000116</v>
      </c>
      <c r="E24" s="688">
        <v>4.7630634487543233E-3</v>
      </c>
      <c r="G24" s="132"/>
      <c r="H24" s="808"/>
      <c r="I24" s="808"/>
      <c r="J24" s="808"/>
      <c r="K24" s="808"/>
      <c r="L24" s="795"/>
      <c r="M24" s="76"/>
    </row>
    <row r="25" spans="1:13" ht="12.75" customHeight="1">
      <c r="A25" s="355" t="s">
        <v>568</v>
      </c>
      <c r="B25" s="356">
        <v>355873.45724000002</v>
      </c>
      <c r="C25" s="357">
        <v>1.8460229306931954E-2</v>
      </c>
      <c r="D25" s="356">
        <v>12174.548630000034</v>
      </c>
      <c r="E25" s="357">
        <v>3.5422133515747189E-2</v>
      </c>
      <c r="G25" s="132"/>
      <c r="H25" s="808"/>
      <c r="I25" s="808"/>
      <c r="J25" s="808"/>
      <c r="K25" s="808"/>
      <c r="L25" s="795"/>
      <c r="M25" s="76"/>
    </row>
    <row r="26" spans="1:13" ht="12.75" customHeight="1">
      <c r="A26" s="355" t="s">
        <v>569</v>
      </c>
      <c r="B26" s="356">
        <v>17223042.653860003</v>
      </c>
      <c r="C26" s="357">
        <v>0.89341115580560659</v>
      </c>
      <c r="D26" s="356">
        <v>74845.557910002768</v>
      </c>
      <c r="E26" s="357">
        <v>4.3646313073739673E-3</v>
      </c>
      <c r="G26" s="132"/>
      <c r="H26" s="808"/>
      <c r="I26" s="808"/>
      <c r="J26" s="808"/>
      <c r="K26" s="808"/>
      <c r="L26" s="795"/>
      <c r="M26" s="76"/>
    </row>
    <row r="27" spans="1:13" ht="12.75" customHeight="1">
      <c r="A27" s="355" t="s">
        <v>570</v>
      </c>
      <c r="B27" s="356">
        <v>1698929.8637799998</v>
      </c>
      <c r="C27" s="357">
        <v>8.8128614887461515E-2</v>
      </c>
      <c r="D27" s="356">
        <v>39847.415469999891</v>
      </c>
      <c r="E27" s="357">
        <v>2.4017742765339856E-2</v>
      </c>
      <c r="G27" s="132"/>
      <c r="H27" s="808"/>
      <c r="I27" s="808"/>
      <c r="J27" s="808"/>
      <c r="K27" s="808"/>
      <c r="L27" s="795"/>
      <c r="M27" s="76"/>
    </row>
    <row r="28" spans="1:13" ht="18.75" customHeight="1">
      <c r="A28" s="964" t="s">
        <v>571</v>
      </c>
      <c r="B28" s="965">
        <v>19277845.974880002</v>
      </c>
      <c r="C28" s="966">
        <v>1</v>
      </c>
      <c r="D28" s="965">
        <v>126867.52201000229</v>
      </c>
      <c r="E28" s="966">
        <v>6.6245973970582295E-3</v>
      </c>
      <c r="G28" s="809"/>
      <c r="H28" s="76"/>
      <c r="I28" s="76"/>
      <c r="J28" s="76"/>
      <c r="K28" s="76"/>
      <c r="L28" s="795"/>
      <c r="M28" s="76"/>
    </row>
    <row r="29" spans="1:13" ht="12.75" customHeight="1">
      <c r="A29" s="19" t="s">
        <v>572</v>
      </c>
    </row>
    <row r="30" spans="1:13" ht="12.75" customHeight="1">
      <c r="C30" s="76"/>
    </row>
    <row r="31" spans="1:13" ht="12.75" customHeight="1"/>
    <row r="32" spans="1:13" s="261" customFormat="1" ht="12.75" customHeight="1">
      <c r="A32" s="151" t="s">
        <v>645</v>
      </c>
      <c r="L32" s="137" t="str">
        <f>Naslovnica!A20</f>
        <v>Kolovoz 2023.</v>
      </c>
    </row>
    <row r="33" spans="1:12" s="261" customFormat="1" ht="12.75" customHeight="1">
      <c r="A33" s="554" t="s">
        <v>917</v>
      </c>
      <c r="L33" s="529" t="str">
        <f>Naslovnica!A24</f>
        <v>August 2023</v>
      </c>
    </row>
    <row r="34" spans="1:12" s="261" customFormat="1" ht="12.75" customHeight="1"/>
    <row r="35" spans="1:12" s="261" customFormat="1" ht="22.5" customHeight="1">
      <c r="A35" s="710"/>
      <c r="B35" s="1145" t="s">
        <v>1510</v>
      </c>
      <c r="C35" s="1145"/>
      <c r="D35" s="1145"/>
      <c r="E35" s="1145"/>
      <c r="F35" s="1145" t="s">
        <v>926</v>
      </c>
      <c r="G35" s="1145"/>
      <c r="H35" s="1145"/>
      <c r="I35" s="1145"/>
      <c r="J35" s="1145"/>
      <c r="K35" s="1145"/>
      <c r="L35" s="1145"/>
    </row>
    <row r="36" spans="1:12" s="261" customFormat="1" ht="45">
      <c r="A36" s="1137" t="s">
        <v>543</v>
      </c>
      <c r="B36" s="779" t="s">
        <v>67</v>
      </c>
      <c r="C36" s="778" t="s">
        <v>97</v>
      </c>
      <c r="D36" s="778" t="s">
        <v>99</v>
      </c>
      <c r="E36" s="778" t="s">
        <v>101</v>
      </c>
      <c r="F36" s="778" t="s">
        <v>630</v>
      </c>
      <c r="G36" s="776" t="s">
        <v>59</v>
      </c>
      <c r="H36" s="776" t="s">
        <v>50</v>
      </c>
      <c r="I36" s="963" t="s">
        <v>1410</v>
      </c>
      <c r="J36" s="963" t="s">
        <v>1411</v>
      </c>
      <c r="K36" s="963" t="s">
        <v>1412</v>
      </c>
      <c r="L36" s="776" t="s">
        <v>1416</v>
      </c>
    </row>
    <row r="37" spans="1:12" s="261" customFormat="1" ht="34.5" customHeight="1">
      <c r="A37" s="1137"/>
      <c r="B37" s="699" t="s">
        <v>627</v>
      </c>
      <c r="C37" s="777" t="s">
        <v>98</v>
      </c>
      <c r="D37" s="777" t="s">
        <v>100</v>
      </c>
      <c r="E37" s="777" t="s">
        <v>102</v>
      </c>
      <c r="F37" s="777" t="s">
        <v>239</v>
      </c>
      <c r="G37" s="777" t="s">
        <v>51</v>
      </c>
      <c r="H37" s="777" t="s">
        <v>52</v>
      </c>
      <c r="I37" s="699" t="s">
        <v>1413</v>
      </c>
      <c r="J37" s="699" t="s">
        <v>1414</v>
      </c>
      <c r="K37" s="699" t="s">
        <v>1415</v>
      </c>
      <c r="L37" s="780" t="s">
        <v>1417</v>
      </c>
    </row>
    <row r="38" spans="1:12" s="261" customFormat="1">
      <c r="A38" s="358" t="s">
        <v>117</v>
      </c>
      <c r="B38" s="359">
        <v>23.336099999999998</v>
      </c>
      <c r="C38" s="360">
        <v>23.155799999999999</v>
      </c>
      <c r="D38" s="359">
        <v>23.369800000000001</v>
      </c>
      <c r="E38" s="781">
        <v>0.21400000000000219</v>
      </c>
      <c r="F38" s="782">
        <v>3.0690273246591904E-3</v>
      </c>
      <c r="G38" s="726">
        <v>8.5073456635840872E-2</v>
      </c>
      <c r="H38" s="726">
        <v>8.0229637623328021E-2</v>
      </c>
      <c r="I38" s="726">
        <v>6.5898215697992812E-2</v>
      </c>
      <c r="J38" s="726">
        <v>5.2040422168228018E-2</v>
      </c>
      <c r="K38" s="726" t="s">
        <v>139</v>
      </c>
      <c r="L38" s="726">
        <v>6.4467237880617922E-2</v>
      </c>
    </row>
    <row r="39" spans="1:12" s="261" customFormat="1">
      <c r="A39" s="358" t="s">
        <v>120</v>
      </c>
      <c r="B39" s="359">
        <v>24.996200000000002</v>
      </c>
      <c r="C39" s="360">
        <v>24.800999999999998</v>
      </c>
      <c r="D39" s="359">
        <v>25.016999999999999</v>
      </c>
      <c r="E39" s="781">
        <v>0.21600000000000108</v>
      </c>
      <c r="F39" s="782">
        <v>2.6393479446780166E-3</v>
      </c>
      <c r="G39" s="726">
        <v>0.11596327938209416</v>
      </c>
      <c r="H39" s="726">
        <v>0.11178265222573347</v>
      </c>
      <c r="I39" s="726">
        <v>8.5791731883342104E-2</v>
      </c>
      <c r="J39" s="726">
        <v>6.6406216499404369E-2</v>
      </c>
      <c r="K39" s="726" t="s">
        <v>139</v>
      </c>
      <c r="L39" s="726">
        <v>7.2596609596049966E-2</v>
      </c>
    </row>
    <row r="40" spans="1:12" s="261" customFormat="1">
      <c r="A40" s="358" t="s">
        <v>123</v>
      </c>
      <c r="B40" s="359">
        <v>26.563800000000001</v>
      </c>
      <c r="C40" s="360">
        <v>26.405999999999999</v>
      </c>
      <c r="D40" s="359">
        <v>26.608000000000001</v>
      </c>
      <c r="E40" s="781">
        <v>0.20200000000000173</v>
      </c>
      <c r="F40" s="782">
        <v>3.9532563342807858E-3</v>
      </c>
      <c r="G40" s="726">
        <v>0.13875754292993814</v>
      </c>
      <c r="H40" s="726">
        <v>0.11871132327632239</v>
      </c>
      <c r="I40" s="726">
        <v>8.6319746673003017E-2</v>
      </c>
      <c r="J40" s="726">
        <v>7.0694135518644341E-2</v>
      </c>
      <c r="K40" s="726" t="s">
        <v>139</v>
      </c>
      <c r="L40" s="726">
        <v>7.9843631848182994E-2</v>
      </c>
    </row>
    <row r="41" spans="1:12" s="261" customFormat="1">
      <c r="A41" s="358" t="s">
        <v>126</v>
      </c>
      <c r="B41" s="359">
        <v>22.6297</v>
      </c>
      <c r="C41" s="360">
        <v>22.459700000000002</v>
      </c>
      <c r="D41" s="359">
        <v>22.6861</v>
      </c>
      <c r="E41" s="781">
        <v>0.22639999999999816</v>
      </c>
      <c r="F41" s="782">
        <v>-3.4437354400891351E-3</v>
      </c>
      <c r="G41" s="726">
        <v>6.3905236678212463E-2</v>
      </c>
      <c r="H41" s="726">
        <v>4.0691582838277229E-2</v>
      </c>
      <c r="I41" s="726">
        <v>5.7872655856009203E-2</v>
      </c>
      <c r="J41" s="726">
        <v>4.2731225058327382E-2</v>
      </c>
      <c r="K41" s="726" t="s">
        <v>139</v>
      </c>
      <c r="L41" s="726">
        <v>6.0851078663181735E-2</v>
      </c>
    </row>
    <row r="42" spans="1:12" s="261" customFormat="1">
      <c r="A42" s="690" t="s">
        <v>129</v>
      </c>
      <c r="B42" s="691">
        <v>184.1992857781533</v>
      </c>
      <c r="C42" s="692">
        <v>183.03486384373431</v>
      </c>
      <c r="D42" s="691">
        <v>184.38714779064117</v>
      </c>
      <c r="E42" s="783">
        <v>1.3522839469068515</v>
      </c>
      <c r="F42" s="784">
        <v>2.4275748519151374E-3</v>
      </c>
      <c r="G42" s="765">
        <v>0.10611429881414436</v>
      </c>
      <c r="H42" s="765">
        <v>9.4285357021869132E-2</v>
      </c>
      <c r="I42" s="765">
        <v>7.8033248309239411E-2</v>
      </c>
      <c r="J42" s="765">
        <v>5.9757329011674853E-2</v>
      </c>
      <c r="K42" s="765" t="s">
        <v>139</v>
      </c>
      <c r="L42" s="765">
        <v>6.9963969817941729E-2</v>
      </c>
    </row>
    <row r="43" spans="1:12" s="261" customFormat="1">
      <c r="A43" s="358" t="s">
        <v>118</v>
      </c>
      <c r="B43" s="359">
        <v>37.303800000000003</v>
      </c>
      <c r="C43" s="360">
        <v>37.076300000000003</v>
      </c>
      <c r="D43" s="359">
        <v>37.353000000000002</v>
      </c>
      <c r="E43" s="781">
        <v>0.27669999999999817</v>
      </c>
      <c r="F43" s="782">
        <v>1.9338307575782476E-3</v>
      </c>
      <c r="G43" s="727">
        <v>6.2184866673947736E-2</v>
      </c>
      <c r="H43" s="727">
        <v>4.3010179782711155E-2</v>
      </c>
      <c r="I43" s="727">
        <v>2.6182783158240186E-2</v>
      </c>
      <c r="J43" s="727">
        <v>3.0365844854886692E-2</v>
      </c>
      <c r="K43" s="727">
        <v>4.1621154951262618E-2</v>
      </c>
      <c r="L43" s="727">
        <v>4.9592586990594212E-2</v>
      </c>
    </row>
    <row r="44" spans="1:12" s="261" customFormat="1">
      <c r="A44" s="358" t="s">
        <v>121</v>
      </c>
      <c r="B44" s="359">
        <v>42.791600000000003</v>
      </c>
      <c r="C44" s="360">
        <v>42.423099999999998</v>
      </c>
      <c r="D44" s="359">
        <v>42.8123</v>
      </c>
      <c r="E44" s="781">
        <v>0.38920000000000243</v>
      </c>
      <c r="F44" s="782">
        <v>6.0161229273294481E-3</v>
      </c>
      <c r="G44" s="727">
        <v>9.4872378943322122E-2</v>
      </c>
      <c r="H44" s="727">
        <v>7.7661671656996889E-2</v>
      </c>
      <c r="I44" s="727">
        <v>5.574875779636157E-2</v>
      </c>
      <c r="J44" s="727">
        <v>4.5548006588641998E-2</v>
      </c>
      <c r="K44" s="727">
        <v>5.5761213481410499E-2</v>
      </c>
      <c r="L44" s="727">
        <v>5.6361317556006485E-2</v>
      </c>
    </row>
    <row r="45" spans="1:12" s="261" customFormat="1">
      <c r="A45" s="358" t="s">
        <v>124</v>
      </c>
      <c r="B45" s="359">
        <v>37.457500000000003</v>
      </c>
      <c r="C45" s="360">
        <v>37.159799999999997</v>
      </c>
      <c r="D45" s="359">
        <v>37.526299999999999</v>
      </c>
      <c r="E45" s="781">
        <v>0.36650000000000205</v>
      </c>
      <c r="F45" s="782">
        <v>2.4460674247512859E-3</v>
      </c>
      <c r="G45" s="727">
        <v>9.0515829515043E-2</v>
      </c>
      <c r="H45" s="727">
        <v>6.9015579167222452E-2</v>
      </c>
      <c r="I45" s="727">
        <v>4.2412982844856506E-2</v>
      </c>
      <c r="J45" s="727">
        <v>4.2921756197885186E-2</v>
      </c>
      <c r="K45" s="727">
        <v>5.3594906207664161E-2</v>
      </c>
      <c r="L45" s="727">
        <v>4.9794739153663281E-2</v>
      </c>
    </row>
    <row r="46" spans="1:12" s="261" customFormat="1">
      <c r="A46" s="358" t="s">
        <v>127</v>
      </c>
      <c r="B46" s="359">
        <v>38.642899999999997</v>
      </c>
      <c r="C46" s="360">
        <v>38.366700000000002</v>
      </c>
      <c r="D46" s="359">
        <v>38.651800000000001</v>
      </c>
      <c r="E46" s="781">
        <v>0.28509999999999991</v>
      </c>
      <c r="F46" s="782">
        <v>7.9249358365074407E-4</v>
      </c>
      <c r="G46" s="727">
        <v>3.8182393416505533E-2</v>
      </c>
      <c r="H46" s="727">
        <v>1.6283401439282974E-2</v>
      </c>
      <c r="I46" s="727">
        <v>3.0421194314871336E-2</v>
      </c>
      <c r="J46" s="727">
        <v>2.9125144030023975E-2</v>
      </c>
      <c r="K46" s="727">
        <v>4.8452194356258582E-2</v>
      </c>
      <c r="L46" s="727">
        <v>5.1327776024164384E-2</v>
      </c>
    </row>
    <row r="47" spans="1:12" s="261" customFormat="1">
      <c r="A47" s="690" t="s">
        <v>130</v>
      </c>
      <c r="B47" s="691">
        <v>290.70528924168178</v>
      </c>
      <c r="C47" s="692">
        <v>288.80053334068896</v>
      </c>
      <c r="D47" s="691">
        <v>290.95861218356544</v>
      </c>
      <c r="E47" s="783">
        <v>2.1580788428764777</v>
      </c>
      <c r="F47" s="784">
        <v>2.4604629478648388E-3</v>
      </c>
      <c r="G47" s="765">
        <v>6.511701140165993E-2</v>
      </c>
      <c r="H47" s="765">
        <v>4.5055646308402419E-2</v>
      </c>
      <c r="I47" s="765">
        <v>3.5250291993900174E-2</v>
      </c>
      <c r="J47" s="765">
        <v>3.4633817736903882E-2</v>
      </c>
      <c r="K47" s="765">
        <v>4.7867380535392634E-2</v>
      </c>
      <c r="L47" s="765">
        <v>5.1251675483233505E-2</v>
      </c>
    </row>
    <row r="48" spans="1:12" s="261" customFormat="1">
      <c r="A48" s="358" t="s">
        <v>119</v>
      </c>
      <c r="B48" s="359">
        <v>17.0154</v>
      </c>
      <c r="C48" s="360">
        <v>16.964400000000001</v>
      </c>
      <c r="D48" s="359">
        <v>17.0154</v>
      </c>
      <c r="E48" s="781">
        <v>5.099999999999838E-2</v>
      </c>
      <c r="F48" s="782">
        <v>5.4686259636249623E-4</v>
      </c>
      <c r="G48" s="727">
        <v>1.2466288381349777E-2</v>
      </c>
      <c r="H48" s="727">
        <v>-1.775035525050539E-3</v>
      </c>
      <c r="I48" s="727">
        <v>-9.8495230913239196E-3</v>
      </c>
      <c r="J48" s="727">
        <v>4.6996494615325624E-3</v>
      </c>
      <c r="K48" s="727" t="s">
        <v>139</v>
      </c>
      <c r="L48" s="727">
        <v>2.7885824747872601E-2</v>
      </c>
    </row>
    <row r="49" spans="1:12" s="261" customFormat="1">
      <c r="A49" s="358" t="s">
        <v>122</v>
      </c>
      <c r="B49" s="359">
        <v>18.063400000000001</v>
      </c>
      <c r="C49" s="360">
        <v>17.990100000000002</v>
      </c>
      <c r="D49" s="359">
        <v>18.063400000000001</v>
      </c>
      <c r="E49" s="781">
        <v>7.3299999999999699E-2</v>
      </c>
      <c r="F49" s="782">
        <v>1.2180807476802613E-4</v>
      </c>
      <c r="G49" s="727">
        <v>2.0981616902397748E-2</v>
      </c>
      <c r="H49" s="727">
        <v>4.0700812264382602E-3</v>
      </c>
      <c r="I49" s="727">
        <v>-1.03601968720477E-2</v>
      </c>
      <c r="J49" s="727">
        <v>9.5131712886600273E-3</v>
      </c>
      <c r="K49" s="727" t="s">
        <v>139</v>
      </c>
      <c r="L49" s="727">
        <v>3.4709717962380982E-2</v>
      </c>
    </row>
    <row r="50" spans="1:12" s="261" customFormat="1">
      <c r="A50" s="358" t="s">
        <v>125</v>
      </c>
      <c r="B50" s="359">
        <v>17.331499999999998</v>
      </c>
      <c r="C50" s="360">
        <v>17.282800000000002</v>
      </c>
      <c r="D50" s="359">
        <v>17.331499999999998</v>
      </c>
      <c r="E50" s="781">
        <v>4.8699999999996635E-2</v>
      </c>
      <c r="F50" s="782">
        <v>1.2189204177832647E-3</v>
      </c>
      <c r="G50" s="727">
        <v>1.4049207920791895E-2</v>
      </c>
      <c r="H50" s="727">
        <v>-1.6636869676104338E-3</v>
      </c>
      <c r="I50" s="727">
        <v>-1.4620599117153521E-2</v>
      </c>
      <c r="J50" s="727">
        <v>7.0559776688792208E-3</v>
      </c>
      <c r="K50" s="727" t="s">
        <v>139</v>
      </c>
      <c r="L50" s="727">
        <v>2.9982545390847104E-2</v>
      </c>
    </row>
    <row r="51" spans="1:12" s="261" customFormat="1">
      <c r="A51" s="358" t="s">
        <v>128</v>
      </c>
      <c r="B51" s="359">
        <v>18.2925</v>
      </c>
      <c r="C51" s="360">
        <v>18.256599999999999</v>
      </c>
      <c r="D51" s="359">
        <v>18.2925</v>
      </c>
      <c r="E51" s="781">
        <v>3.5900000000001597E-2</v>
      </c>
      <c r="F51" s="954">
        <v>1.6402854096608799E-4</v>
      </c>
      <c r="G51" s="727">
        <v>1.104571002889565E-2</v>
      </c>
      <c r="H51" s="727">
        <v>3.2037324530942435E-4</v>
      </c>
      <c r="I51" s="727">
        <v>-4.0062850268175465E-3</v>
      </c>
      <c r="J51" s="727">
        <v>9.559535012517717E-3</v>
      </c>
      <c r="K51" s="727" t="s">
        <v>139</v>
      </c>
      <c r="L51" s="727">
        <v>3.6154430341390986E-2</v>
      </c>
    </row>
    <row r="52" spans="1:12" s="261" customFormat="1">
      <c r="A52" s="690" t="s">
        <v>131</v>
      </c>
      <c r="B52" s="691">
        <v>132.56387498000376</v>
      </c>
      <c r="C52" s="692">
        <v>132.20113435737233</v>
      </c>
      <c r="D52" s="691">
        <v>132.56387498000376</v>
      </c>
      <c r="E52" s="783">
        <v>0.36274062263143492</v>
      </c>
      <c r="F52" s="784">
        <v>4.398498031872311E-4</v>
      </c>
      <c r="G52" s="765">
        <v>1.2990463484862547E-2</v>
      </c>
      <c r="H52" s="765">
        <v>-6.8517710261450926E-4</v>
      </c>
      <c r="I52" s="765">
        <v>-8.8878154498421846E-3</v>
      </c>
      <c r="J52" s="765">
        <v>7.1124995550275738E-3</v>
      </c>
      <c r="K52" s="765" t="s">
        <v>139</v>
      </c>
      <c r="L52" s="765">
        <v>3.1699664254709825E-2</v>
      </c>
    </row>
    <row r="53" spans="1:12" s="261" customFormat="1" ht="12.75" customHeight="1">
      <c r="A53" s="22" t="s">
        <v>542</v>
      </c>
      <c r="G53" s="724"/>
      <c r="H53" s="724"/>
      <c r="I53" s="724"/>
      <c r="J53" s="724"/>
      <c r="K53" s="724"/>
      <c r="L53" s="724"/>
    </row>
    <row r="54" spans="1:12" s="261" customFormat="1" ht="25.5" customHeight="1">
      <c r="A54" s="1147" t="s">
        <v>1507</v>
      </c>
      <c r="B54" s="1147"/>
      <c r="C54" s="1147"/>
      <c r="D54" s="1147"/>
      <c r="E54" s="1147"/>
      <c r="F54" s="1147"/>
      <c r="G54" s="1147"/>
      <c r="H54" s="1147"/>
      <c r="I54" s="1147"/>
      <c r="J54" s="1147"/>
      <c r="K54" s="1147"/>
      <c r="L54" s="1147"/>
    </row>
    <row r="55" spans="1:12" s="261" customFormat="1" ht="20.25" customHeight="1">
      <c r="A55" s="1146" t="s">
        <v>170</v>
      </c>
      <c r="B55" s="1146"/>
      <c r="C55" s="1146"/>
      <c r="D55" s="1146"/>
      <c r="E55" s="1146"/>
      <c r="F55" s="1146"/>
      <c r="G55" s="1146"/>
      <c r="H55" s="1146"/>
      <c r="I55" s="1146"/>
      <c r="J55" s="1146"/>
      <c r="K55" s="1146"/>
      <c r="L55" s="1146"/>
    </row>
    <row r="56" spans="1:12" s="261" customFormat="1" ht="24" customHeight="1">
      <c r="A56" s="1143" t="s">
        <v>1506</v>
      </c>
      <c r="B56" s="1143"/>
      <c r="C56" s="1143"/>
      <c r="D56" s="1143"/>
      <c r="E56" s="1143"/>
      <c r="F56" s="1143"/>
      <c r="G56" s="1143"/>
      <c r="H56" s="1143"/>
      <c r="I56" s="1143"/>
      <c r="J56" s="1143"/>
      <c r="K56" s="1143"/>
      <c r="L56" s="1143"/>
    </row>
    <row r="57" spans="1:12" s="261" customFormat="1" ht="21" customHeight="1">
      <c r="A57" s="1144" t="s">
        <v>1418</v>
      </c>
      <c r="B57" s="1144"/>
      <c r="C57" s="1144"/>
      <c r="D57" s="1144"/>
      <c r="E57" s="1144"/>
      <c r="F57" s="1144"/>
      <c r="G57" s="1144"/>
      <c r="H57" s="1144"/>
      <c r="I57" s="1144"/>
      <c r="J57" s="1144"/>
      <c r="K57" s="1144"/>
      <c r="L57" s="1144"/>
    </row>
    <row r="58" spans="1:12" s="261" customFormat="1" ht="12.75" customHeight="1">
      <c r="F58" s="178"/>
    </row>
    <row r="59" spans="1:12" s="261" customFormat="1" ht="12.75" customHeight="1">
      <c r="A59" s="612" t="s">
        <v>81</v>
      </c>
    </row>
    <row r="60" spans="1:12" s="261" customFormat="1" ht="12.75" customHeight="1">
      <c r="A60" s="612"/>
    </row>
    <row r="61" spans="1:12" s="261" customFormat="1" ht="12.75" customHeight="1"/>
    <row r="62" spans="1:12" s="261" customFormat="1" ht="12.75" customHeight="1"/>
    <row r="63" spans="1:12" s="261" customFormat="1" ht="12.75" customHeight="1"/>
    <row r="95" spans="12:12">
      <c r="L95" s="67" t="s">
        <v>798</v>
      </c>
    </row>
  </sheetData>
  <mergeCells count="13">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AI54"/>
  <sheetViews>
    <sheetView showGridLines="0" zoomScaleNormal="100" workbookViewId="0"/>
  </sheetViews>
  <sheetFormatPr defaultRowHeight="15"/>
  <cols>
    <col min="1" max="1" width="16.85546875" customWidth="1"/>
    <col min="2" max="2" width="9.42578125" customWidth="1"/>
    <col min="3" max="3" width="8.85546875" bestFit="1" customWidth="1"/>
    <col min="4" max="4" width="9.140625" customWidth="1"/>
    <col min="5" max="5" width="9.85546875" bestFit="1" customWidth="1"/>
    <col min="6" max="7" width="7.85546875" bestFit="1" customWidth="1"/>
    <col min="8" max="8" width="8.85546875" bestFit="1" customWidth="1"/>
    <col min="9" max="10" width="8.7109375" bestFit="1" customWidth="1"/>
    <col min="11" max="11" width="9.5703125" bestFit="1" customWidth="1"/>
    <col min="12" max="12" width="9.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8.71093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0" t="s">
        <v>646</v>
      </c>
      <c r="AG1" s="137" t="str">
        <f>Naslovnica!A20</f>
        <v>Kolovoz 2023.</v>
      </c>
    </row>
    <row r="2" spans="1:35" ht="12.75" customHeight="1">
      <c r="A2" s="551" t="s">
        <v>918</v>
      </c>
      <c r="AG2" s="529" t="str">
        <f>Naslovnica!A24</f>
        <v>August 2023</v>
      </c>
    </row>
    <row r="3" spans="1:35" ht="12.75" customHeight="1">
      <c r="A3" s="66"/>
      <c r="AG3" s="65"/>
    </row>
    <row r="4" spans="1:35" ht="12.75" customHeight="1">
      <c r="I4" s="177"/>
      <c r="J4" s="177"/>
      <c r="K4" s="177"/>
      <c r="AG4" s="13" t="s">
        <v>1486</v>
      </c>
    </row>
    <row r="5" spans="1:35" ht="15" customHeight="1">
      <c r="A5" s="693" t="s">
        <v>132</v>
      </c>
      <c r="B5" s="1150" t="s">
        <v>558</v>
      </c>
      <c r="C5" s="1150"/>
      <c r="D5" s="1150"/>
      <c r="E5" s="1150"/>
      <c r="F5" s="1150"/>
      <c r="G5" s="1150"/>
      <c r="H5" s="1150"/>
      <c r="I5" s="1150"/>
      <c r="J5" s="1148" t="s">
        <v>552</v>
      </c>
      <c r="K5" s="1148"/>
      <c r="L5" s="1150" t="s">
        <v>557</v>
      </c>
      <c r="M5" s="1150"/>
      <c r="N5" s="1150"/>
      <c r="O5" s="1150"/>
      <c r="P5" s="1150"/>
      <c r="Q5" s="1150"/>
      <c r="R5" s="1150"/>
      <c r="S5" s="1150"/>
      <c r="T5" s="1148" t="s">
        <v>553</v>
      </c>
      <c r="U5" s="1148"/>
      <c r="V5" s="1150" t="s">
        <v>556</v>
      </c>
      <c r="W5" s="1150"/>
      <c r="X5" s="1150"/>
      <c r="Y5" s="1150"/>
      <c r="Z5" s="1150"/>
      <c r="AA5" s="1150"/>
      <c r="AB5" s="1150"/>
      <c r="AC5" s="1150"/>
      <c r="AD5" s="1148" t="s">
        <v>554</v>
      </c>
      <c r="AE5" s="1148"/>
      <c r="AF5" s="1149" t="s">
        <v>555</v>
      </c>
      <c r="AG5" s="1149"/>
    </row>
    <row r="6" spans="1:35" ht="22.5" customHeight="1">
      <c r="A6" s="1151" t="s">
        <v>559</v>
      </c>
      <c r="B6" s="1145" t="s">
        <v>133</v>
      </c>
      <c r="C6" s="1145"/>
      <c r="D6" s="1145" t="s">
        <v>134</v>
      </c>
      <c r="E6" s="1145"/>
      <c r="F6" s="1145" t="s">
        <v>135</v>
      </c>
      <c r="G6" s="1145"/>
      <c r="H6" s="1145" t="s">
        <v>136</v>
      </c>
      <c r="I6" s="1145"/>
      <c r="J6" s="1148"/>
      <c r="K6" s="1148"/>
      <c r="L6" s="1145" t="s">
        <v>133</v>
      </c>
      <c r="M6" s="1145"/>
      <c r="N6" s="1145" t="s">
        <v>134</v>
      </c>
      <c r="O6" s="1145"/>
      <c r="P6" s="1145" t="s">
        <v>135</v>
      </c>
      <c r="Q6" s="1145"/>
      <c r="R6" s="1145" t="s">
        <v>136</v>
      </c>
      <c r="S6" s="1145"/>
      <c r="T6" s="1148"/>
      <c r="U6" s="1148"/>
      <c r="V6" s="1145" t="s">
        <v>133</v>
      </c>
      <c r="W6" s="1145"/>
      <c r="X6" s="1145" t="s">
        <v>134</v>
      </c>
      <c r="Y6" s="1145"/>
      <c r="Z6" s="1145" t="s">
        <v>135</v>
      </c>
      <c r="AA6" s="1145"/>
      <c r="AB6" s="1145" t="s">
        <v>136</v>
      </c>
      <c r="AC6" s="1145"/>
      <c r="AD6" s="1148"/>
      <c r="AE6" s="1148"/>
      <c r="AF6" s="1149"/>
      <c r="AG6" s="1149"/>
    </row>
    <row r="7" spans="1:35">
      <c r="A7" s="1151"/>
      <c r="B7" s="693" t="s">
        <v>31</v>
      </c>
      <c r="C7" s="693" t="s">
        <v>32</v>
      </c>
      <c r="D7" s="693" t="s">
        <v>31</v>
      </c>
      <c r="E7" s="693" t="s">
        <v>32</v>
      </c>
      <c r="F7" s="693" t="s">
        <v>31</v>
      </c>
      <c r="G7" s="693" t="s">
        <v>32</v>
      </c>
      <c r="H7" s="693" t="s">
        <v>31</v>
      </c>
      <c r="I7" s="693" t="s">
        <v>32</v>
      </c>
      <c r="J7" s="693" t="s">
        <v>31</v>
      </c>
      <c r="K7" s="693" t="s">
        <v>32</v>
      </c>
      <c r="L7" s="693" t="s">
        <v>31</v>
      </c>
      <c r="M7" s="693" t="s">
        <v>32</v>
      </c>
      <c r="N7" s="693" t="s">
        <v>31</v>
      </c>
      <c r="O7" s="693" t="s">
        <v>32</v>
      </c>
      <c r="P7" s="693" t="s">
        <v>31</v>
      </c>
      <c r="Q7" s="693" t="s">
        <v>32</v>
      </c>
      <c r="R7" s="693" t="s">
        <v>31</v>
      </c>
      <c r="S7" s="693" t="s">
        <v>32</v>
      </c>
      <c r="T7" s="693" t="s">
        <v>31</v>
      </c>
      <c r="U7" s="693" t="s">
        <v>32</v>
      </c>
      <c r="V7" s="693" t="s">
        <v>31</v>
      </c>
      <c r="W7" s="693" t="s">
        <v>32</v>
      </c>
      <c r="X7" s="693" t="s">
        <v>31</v>
      </c>
      <c r="Y7" s="693" t="s">
        <v>32</v>
      </c>
      <c r="Z7" s="693" t="s">
        <v>31</v>
      </c>
      <c r="AA7" s="693" t="s">
        <v>32</v>
      </c>
      <c r="AB7" s="693" t="s">
        <v>31</v>
      </c>
      <c r="AC7" s="693" t="s">
        <v>32</v>
      </c>
      <c r="AD7" s="693" t="s">
        <v>31</v>
      </c>
      <c r="AE7" s="693" t="s">
        <v>32</v>
      </c>
      <c r="AF7" s="693" t="s">
        <v>31</v>
      </c>
      <c r="AG7" s="693" t="s">
        <v>32</v>
      </c>
    </row>
    <row r="8" spans="1:35">
      <c r="A8" s="1151"/>
      <c r="B8" s="694" t="s">
        <v>29</v>
      </c>
      <c r="C8" s="694" t="s">
        <v>30</v>
      </c>
      <c r="D8" s="694" t="s">
        <v>29</v>
      </c>
      <c r="E8" s="694" t="s">
        <v>30</v>
      </c>
      <c r="F8" s="694" t="s">
        <v>29</v>
      </c>
      <c r="G8" s="694" t="s">
        <v>30</v>
      </c>
      <c r="H8" s="694" t="s">
        <v>29</v>
      </c>
      <c r="I8" s="694" t="s">
        <v>30</v>
      </c>
      <c r="J8" s="694" t="s">
        <v>29</v>
      </c>
      <c r="K8" s="694" t="s">
        <v>30</v>
      </c>
      <c r="L8" s="694" t="s">
        <v>29</v>
      </c>
      <c r="M8" s="694" t="s">
        <v>30</v>
      </c>
      <c r="N8" s="694" t="s">
        <v>29</v>
      </c>
      <c r="O8" s="694" t="s">
        <v>30</v>
      </c>
      <c r="P8" s="694" t="s">
        <v>29</v>
      </c>
      <c r="Q8" s="694" t="s">
        <v>30</v>
      </c>
      <c r="R8" s="694" t="s">
        <v>29</v>
      </c>
      <c r="S8" s="694" t="s">
        <v>30</v>
      </c>
      <c r="T8" s="694" t="s">
        <v>29</v>
      </c>
      <c r="U8" s="694" t="s">
        <v>30</v>
      </c>
      <c r="V8" s="694" t="s">
        <v>29</v>
      </c>
      <c r="W8" s="694" t="s">
        <v>30</v>
      </c>
      <c r="X8" s="694" t="s">
        <v>29</v>
      </c>
      <c r="Y8" s="694" t="s">
        <v>30</v>
      </c>
      <c r="Z8" s="694" t="s">
        <v>29</v>
      </c>
      <c r="AA8" s="694" t="s">
        <v>30</v>
      </c>
      <c r="AB8" s="694" t="s">
        <v>29</v>
      </c>
      <c r="AC8" s="694" t="s">
        <v>30</v>
      </c>
      <c r="AD8" s="694" t="s">
        <v>29</v>
      </c>
      <c r="AE8" s="694" t="s">
        <v>30</v>
      </c>
      <c r="AF8" s="694" t="s">
        <v>29</v>
      </c>
      <c r="AG8" s="694" t="s">
        <v>30</v>
      </c>
    </row>
    <row r="9" spans="1:35" ht="18">
      <c r="A9" s="361" t="s">
        <v>422</v>
      </c>
      <c r="B9" s="362">
        <v>436.50659999999999</v>
      </c>
      <c r="C9" s="363">
        <v>4.2129294829632664E-3</v>
      </c>
      <c r="D9" s="362">
        <v>3020.4521400000003</v>
      </c>
      <c r="E9" s="363">
        <v>4.2131739328466949E-2</v>
      </c>
      <c r="F9" s="362">
        <v>1260.1260500000001</v>
      </c>
      <c r="G9" s="363">
        <v>1.2269704482962241E-2</v>
      </c>
      <c r="H9" s="362">
        <v>1928.09744</v>
      </c>
      <c r="I9" s="363">
        <v>2.4760661145573661E-2</v>
      </c>
      <c r="J9" s="362">
        <v>6645.1822300000003</v>
      </c>
      <c r="K9" s="363">
        <v>1.867287962739253E-2</v>
      </c>
      <c r="L9" s="362">
        <v>1487.93326</v>
      </c>
      <c r="M9" s="363">
        <v>2.3323186742655043E-4</v>
      </c>
      <c r="N9" s="362">
        <v>26473.289649999999</v>
      </c>
      <c r="O9" s="363">
        <v>9.8783563310486603E-3</v>
      </c>
      <c r="P9" s="362">
        <v>7636.8471500000005</v>
      </c>
      <c r="Q9" s="363">
        <v>2.5124906070236623E-3</v>
      </c>
      <c r="R9" s="362">
        <v>15264.896269999999</v>
      </c>
      <c r="S9" s="363">
        <v>2.9791380402627468E-3</v>
      </c>
      <c r="T9" s="362">
        <v>50862.966329999996</v>
      </c>
      <c r="U9" s="363">
        <v>2.9531928447399051E-3</v>
      </c>
      <c r="V9" s="362">
        <v>1089.0548700000002</v>
      </c>
      <c r="W9" s="363">
        <v>1.61805803472683E-3</v>
      </c>
      <c r="X9" s="362">
        <v>5949.0423499999997</v>
      </c>
      <c r="Y9" s="363">
        <v>3.0697686447986709E-2</v>
      </c>
      <c r="Z9" s="362">
        <v>250.28008</v>
      </c>
      <c r="AA9" s="363">
        <v>8.5196471064511088E-4</v>
      </c>
      <c r="AB9" s="362">
        <v>1516.3021000000001</v>
      </c>
      <c r="AC9" s="363">
        <v>2.8168120305041848E-3</v>
      </c>
      <c r="AD9" s="362">
        <v>8804.6794000000009</v>
      </c>
      <c r="AE9" s="363">
        <v>5.1824855090594375E-3</v>
      </c>
      <c r="AF9" s="362">
        <v>66312.827959999995</v>
      </c>
      <c r="AG9" s="363">
        <v>3.4398463420830393E-3</v>
      </c>
    </row>
    <row r="10" spans="1:35" ht="18">
      <c r="A10" s="361" t="s">
        <v>423</v>
      </c>
      <c r="B10" s="364">
        <v>213.29288</v>
      </c>
      <c r="C10" s="365">
        <v>2.0585894065705901E-3</v>
      </c>
      <c r="D10" s="364">
        <v>318.34237999999999</v>
      </c>
      <c r="E10" s="365">
        <v>4.4405001468964742E-3</v>
      </c>
      <c r="F10" s="364">
        <v>313.90345000000002</v>
      </c>
      <c r="G10" s="365">
        <v>3.0564423040713375E-3</v>
      </c>
      <c r="H10" s="364">
        <v>167.35156000000001</v>
      </c>
      <c r="I10" s="365">
        <v>2.1491316690629178E-3</v>
      </c>
      <c r="J10" s="364">
        <v>1012.8902700000001</v>
      </c>
      <c r="K10" s="365">
        <v>2.8462090929697679E-3</v>
      </c>
      <c r="L10" s="364">
        <v>5867.3254699999998</v>
      </c>
      <c r="M10" s="365">
        <v>9.1969667790574327E-4</v>
      </c>
      <c r="N10" s="364">
        <v>3483.1630599999999</v>
      </c>
      <c r="O10" s="365">
        <v>1.2997223360122088E-3</v>
      </c>
      <c r="P10" s="364">
        <v>3500.7901200000001</v>
      </c>
      <c r="Q10" s="365">
        <v>1.151745232148746E-3</v>
      </c>
      <c r="R10" s="364">
        <v>2898.50018</v>
      </c>
      <c r="S10" s="365">
        <v>5.6567905822699834E-4</v>
      </c>
      <c r="T10" s="364">
        <v>15749.778829999999</v>
      </c>
      <c r="U10" s="363">
        <v>9.1445972390246212E-4</v>
      </c>
      <c r="V10" s="364">
        <v>439.82666999999998</v>
      </c>
      <c r="W10" s="365">
        <v>6.5347035937743511E-4</v>
      </c>
      <c r="X10" s="364">
        <v>12.556419999999999</v>
      </c>
      <c r="Y10" s="365">
        <v>6.4792452531327053E-5</v>
      </c>
      <c r="Z10" s="364">
        <v>113.11510000000001</v>
      </c>
      <c r="AA10" s="365">
        <v>3.8504891576306345E-4</v>
      </c>
      <c r="AB10" s="364">
        <v>363.38519000000002</v>
      </c>
      <c r="AC10" s="365">
        <v>6.7505530388637519E-4</v>
      </c>
      <c r="AD10" s="364">
        <v>928.88337999999999</v>
      </c>
      <c r="AE10" s="365">
        <v>5.467461605082577E-4</v>
      </c>
      <c r="AF10" s="364">
        <v>17691.552479999998</v>
      </c>
      <c r="AG10" s="363">
        <v>9.1771417320351168E-4</v>
      </c>
    </row>
    <row r="11" spans="1:35" ht="27">
      <c r="A11" s="361" t="s">
        <v>424</v>
      </c>
      <c r="B11" s="364">
        <v>103367.33748</v>
      </c>
      <c r="C11" s="365">
        <v>0.99764655023522186</v>
      </c>
      <c r="D11" s="364">
        <v>68380.868459999998</v>
      </c>
      <c r="E11" s="365">
        <v>0.95383233750259222</v>
      </c>
      <c r="F11" s="364">
        <v>101206.29284000001</v>
      </c>
      <c r="G11" s="365">
        <v>0.98543419919216602</v>
      </c>
      <c r="H11" s="364">
        <v>75889.130080000003</v>
      </c>
      <c r="I11" s="365">
        <v>0.9745695396718338</v>
      </c>
      <c r="J11" s="364">
        <v>348843.62886000006</v>
      </c>
      <c r="K11" s="365">
        <v>0.98024626940675696</v>
      </c>
      <c r="L11" s="364">
        <v>6378703.9491800005</v>
      </c>
      <c r="M11" s="365">
        <v>0.99985468019470403</v>
      </c>
      <c r="N11" s="364">
        <v>2650867.93579</v>
      </c>
      <c r="O11" s="365">
        <v>0.98915617977552861</v>
      </c>
      <c r="P11" s="364">
        <v>3029497.0402800003</v>
      </c>
      <c r="Q11" s="365">
        <v>0.99669179023826415</v>
      </c>
      <c r="R11" s="364">
        <v>5107987.8645299999</v>
      </c>
      <c r="S11" s="365">
        <v>0.99688859244516803</v>
      </c>
      <c r="T11" s="364">
        <v>17167056.789780002</v>
      </c>
      <c r="U11" s="365">
        <v>0.9967493627464552</v>
      </c>
      <c r="V11" s="364">
        <v>673293.56959000009</v>
      </c>
      <c r="W11" s="365">
        <v>1.000342682462829</v>
      </c>
      <c r="X11" s="364">
        <v>188583.89119999998</v>
      </c>
      <c r="Y11" s="365">
        <v>0.97311278363967946</v>
      </c>
      <c r="Z11" s="364">
        <v>294422.77354000002</v>
      </c>
      <c r="AA11" s="365">
        <v>1.0022284357042603</v>
      </c>
      <c r="AB11" s="364">
        <v>537898.49190000002</v>
      </c>
      <c r="AC11" s="365">
        <v>0.99924608900428058</v>
      </c>
      <c r="AD11" s="364">
        <v>1694198.7262300001</v>
      </c>
      <c r="AE11" s="365">
        <v>0.9972152249125541</v>
      </c>
      <c r="AF11" s="364">
        <v>19210099.144870002</v>
      </c>
      <c r="AG11" s="365">
        <v>0.99648576764654084</v>
      </c>
    </row>
    <row r="12" spans="1:35" ht="18.75">
      <c r="A12" s="361" t="s">
        <v>425</v>
      </c>
      <c r="B12" s="366">
        <v>68615.741180000012</v>
      </c>
      <c r="C12" s="367">
        <v>0.66224263049538934</v>
      </c>
      <c r="D12" s="366">
        <v>34500.192299999995</v>
      </c>
      <c r="E12" s="367">
        <v>0.48123692791423683</v>
      </c>
      <c r="F12" s="366">
        <v>73070.765530000004</v>
      </c>
      <c r="G12" s="367">
        <v>0.71148175961993942</v>
      </c>
      <c r="H12" s="366">
        <v>39004.630560000005</v>
      </c>
      <c r="I12" s="367">
        <v>0.50089814983855119</v>
      </c>
      <c r="J12" s="366">
        <v>215191.32957</v>
      </c>
      <c r="K12" s="367">
        <v>0.60468496646767878</v>
      </c>
      <c r="L12" s="366">
        <v>4701497.4282600004</v>
      </c>
      <c r="M12" s="367">
        <v>0.73695444168927582</v>
      </c>
      <c r="N12" s="366">
        <v>1736743.27036</v>
      </c>
      <c r="O12" s="367">
        <v>0.64805579914647526</v>
      </c>
      <c r="P12" s="366">
        <v>2252150.7721500001</v>
      </c>
      <c r="Q12" s="367">
        <v>0.74094813598933473</v>
      </c>
      <c r="R12" s="366">
        <v>3232125.11326</v>
      </c>
      <c r="S12" s="367">
        <v>0.63079019375487744</v>
      </c>
      <c r="T12" s="366">
        <v>11922516.584030002</v>
      </c>
      <c r="U12" s="367">
        <v>0.69224217948301192</v>
      </c>
      <c r="V12" s="366">
        <v>580109.45739</v>
      </c>
      <c r="W12" s="367">
        <v>0.86189483597911931</v>
      </c>
      <c r="X12" s="366">
        <v>145690.18803999998</v>
      </c>
      <c r="Y12" s="367">
        <v>0.75177674789962512</v>
      </c>
      <c r="Z12" s="366">
        <v>280898.97555999999</v>
      </c>
      <c r="AA12" s="367">
        <v>0.95619281579853843</v>
      </c>
      <c r="AB12" s="366">
        <v>411945.62779</v>
      </c>
      <c r="AC12" s="367">
        <v>0.76526531241529705</v>
      </c>
      <c r="AD12" s="366">
        <v>1418644.24878</v>
      </c>
      <c r="AE12" s="367">
        <v>0.83502225666647911</v>
      </c>
      <c r="AF12" s="366">
        <v>13556352.162380002</v>
      </c>
      <c r="AG12" s="367">
        <v>0.70320886368894875</v>
      </c>
    </row>
    <row r="13" spans="1:35" ht="19.5">
      <c r="A13" s="368" t="s">
        <v>426</v>
      </c>
      <c r="B13" s="366">
        <v>22638.588379999997</v>
      </c>
      <c r="C13" s="367">
        <v>0.21849561138083962</v>
      </c>
      <c r="D13" s="366">
        <v>13194.22046</v>
      </c>
      <c r="E13" s="367">
        <v>0.18404378923979417</v>
      </c>
      <c r="F13" s="366">
        <v>23111.090909999999</v>
      </c>
      <c r="G13" s="367">
        <v>0.22503007198730229</v>
      </c>
      <c r="H13" s="366">
        <v>13346.315570000001</v>
      </c>
      <c r="I13" s="367">
        <v>0.17139361865999042</v>
      </c>
      <c r="J13" s="366">
        <v>72290.215320000003</v>
      </c>
      <c r="K13" s="367">
        <v>0.20313460823009624</v>
      </c>
      <c r="L13" s="366">
        <v>928578.53259000008</v>
      </c>
      <c r="M13" s="367">
        <v>0.14555364210903626</v>
      </c>
      <c r="N13" s="366">
        <v>508517.44623</v>
      </c>
      <c r="O13" s="367">
        <v>0.18975037106560794</v>
      </c>
      <c r="P13" s="366">
        <v>605818.0377000001</v>
      </c>
      <c r="Q13" s="367">
        <v>0.19931158754261002</v>
      </c>
      <c r="R13" s="366">
        <v>509870.24170000001</v>
      </c>
      <c r="S13" s="367">
        <v>9.9507641963585441E-2</v>
      </c>
      <c r="T13" s="366">
        <v>2552784.2582200002</v>
      </c>
      <c r="U13" s="367">
        <v>0.14821912187794278</v>
      </c>
      <c r="V13" s="366">
        <v>0</v>
      </c>
      <c r="W13" s="367">
        <v>0</v>
      </c>
      <c r="X13" s="366">
        <v>0</v>
      </c>
      <c r="Y13" s="367">
        <v>0</v>
      </c>
      <c r="Z13" s="366">
        <v>0</v>
      </c>
      <c r="AA13" s="367">
        <v>0</v>
      </c>
      <c r="AB13" s="366">
        <v>0</v>
      </c>
      <c r="AC13" s="367">
        <v>0</v>
      </c>
      <c r="AD13" s="366">
        <v>0</v>
      </c>
      <c r="AE13" s="367">
        <v>0</v>
      </c>
      <c r="AF13" s="366">
        <v>2625074.4735400002</v>
      </c>
      <c r="AG13" s="367">
        <v>0.13617052843755889</v>
      </c>
      <c r="AH13" s="132"/>
      <c r="AI13" s="76"/>
    </row>
    <row r="14" spans="1:35" ht="19.5">
      <c r="A14" s="368" t="s">
        <v>427</v>
      </c>
      <c r="B14" s="366">
        <v>33218.003810000002</v>
      </c>
      <c r="C14" s="367">
        <v>0.32060250089307951</v>
      </c>
      <c r="D14" s="366">
        <v>14514.24286</v>
      </c>
      <c r="E14" s="367">
        <v>0.20245654239288247</v>
      </c>
      <c r="F14" s="366">
        <v>33097.095350000003</v>
      </c>
      <c r="G14" s="367">
        <v>0.32226266506348611</v>
      </c>
      <c r="H14" s="366">
        <v>18976.986639999999</v>
      </c>
      <c r="I14" s="367">
        <v>0.24370279530951428</v>
      </c>
      <c r="J14" s="366">
        <v>99806.328660000014</v>
      </c>
      <c r="K14" s="367">
        <v>0.2804545453556595</v>
      </c>
      <c r="L14" s="366">
        <v>3540892.9677300001</v>
      </c>
      <c r="M14" s="367">
        <v>0.55503099596093985</v>
      </c>
      <c r="N14" s="366">
        <v>1135555.83109</v>
      </c>
      <c r="O14" s="367">
        <v>0.42372615121170348</v>
      </c>
      <c r="P14" s="366">
        <v>1559229.24178</v>
      </c>
      <c r="Q14" s="367">
        <v>0.51297986554161645</v>
      </c>
      <c r="R14" s="366">
        <v>2582617.9408299997</v>
      </c>
      <c r="S14" s="367">
        <v>0.50403063439825757</v>
      </c>
      <c r="T14" s="366">
        <v>8818295.9814299997</v>
      </c>
      <c r="U14" s="367">
        <v>0.5120056983345378</v>
      </c>
      <c r="V14" s="366">
        <v>513953.29023000004</v>
      </c>
      <c r="W14" s="367">
        <v>0.76360362883363431</v>
      </c>
      <c r="X14" s="366">
        <v>131184.44706999999</v>
      </c>
      <c r="Y14" s="367">
        <v>0.67692559341208403</v>
      </c>
      <c r="Z14" s="366">
        <v>264891.44383</v>
      </c>
      <c r="AA14" s="367">
        <v>0.9017024538868279</v>
      </c>
      <c r="AB14" s="366">
        <v>389455.80677999998</v>
      </c>
      <c r="AC14" s="367">
        <v>0.72348630387547253</v>
      </c>
      <c r="AD14" s="366">
        <v>1299484.9879100001</v>
      </c>
      <c r="AE14" s="367">
        <v>0.76488442260417255</v>
      </c>
      <c r="AF14" s="366">
        <v>10217587.298</v>
      </c>
      <c r="AG14" s="367">
        <v>0.53001706265852677</v>
      </c>
      <c r="AH14" s="132"/>
      <c r="AI14" s="76"/>
    </row>
    <row r="15" spans="1:35" ht="19.5">
      <c r="A15" s="368" t="s">
        <v>428</v>
      </c>
      <c r="B15" s="366">
        <v>0</v>
      </c>
      <c r="C15" s="367">
        <v>0</v>
      </c>
      <c r="D15" s="366">
        <v>0</v>
      </c>
      <c r="E15" s="367">
        <v>0</v>
      </c>
      <c r="F15" s="366">
        <v>145.82473000000002</v>
      </c>
      <c r="G15" s="367">
        <v>1.419878863235752E-3</v>
      </c>
      <c r="H15" s="366">
        <v>0</v>
      </c>
      <c r="I15" s="367">
        <v>0</v>
      </c>
      <c r="J15" s="366">
        <v>145.82473000000002</v>
      </c>
      <c r="K15" s="367">
        <v>4.0976568222524372E-4</v>
      </c>
      <c r="L15" s="366">
        <v>0</v>
      </c>
      <c r="M15" s="367">
        <v>0</v>
      </c>
      <c r="N15" s="366">
        <v>0</v>
      </c>
      <c r="O15" s="367">
        <v>0</v>
      </c>
      <c r="P15" s="366">
        <v>0</v>
      </c>
      <c r="Q15" s="367">
        <v>0</v>
      </c>
      <c r="R15" s="366">
        <v>0</v>
      </c>
      <c r="S15" s="367">
        <v>0</v>
      </c>
      <c r="T15" s="366">
        <v>0</v>
      </c>
      <c r="U15" s="367">
        <v>0</v>
      </c>
      <c r="V15" s="366">
        <v>0</v>
      </c>
      <c r="W15" s="367">
        <v>0</v>
      </c>
      <c r="X15" s="366">
        <v>0</v>
      </c>
      <c r="Y15" s="367">
        <v>0</v>
      </c>
      <c r="Z15" s="366">
        <v>167.91892000000001</v>
      </c>
      <c r="AA15" s="367">
        <v>5.7160359741630074E-4</v>
      </c>
      <c r="AB15" s="366">
        <v>0</v>
      </c>
      <c r="AC15" s="367">
        <v>0</v>
      </c>
      <c r="AD15" s="366">
        <v>167.91892000000001</v>
      </c>
      <c r="AE15" s="367">
        <v>9.8838053046759549E-5</v>
      </c>
      <c r="AF15" s="366">
        <v>313.74365</v>
      </c>
      <c r="AG15" s="367">
        <v>1.6274829169633281E-5</v>
      </c>
      <c r="AI15" s="76"/>
    </row>
    <row r="16" spans="1:35" ht="19.5">
      <c r="A16" s="368" t="s">
        <v>429</v>
      </c>
      <c r="B16" s="366">
        <v>599.39711999999997</v>
      </c>
      <c r="C16" s="367">
        <v>5.7850621247222175E-3</v>
      </c>
      <c r="D16" s="366">
        <v>2124.6298900000002</v>
      </c>
      <c r="E16" s="367">
        <v>2.9636077165238386E-2</v>
      </c>
      <c r="F16" s="366">
        <v>3382.3196600000001</v>
      </c>
      <c r="G16" s="367">
        <v>3.2933263061352726E-2</v>
      </c>
      <c r="H16" s="366">
        <v>229.36067</v>
      </c>
      <c r="I16" s="367">
        <v>2.9454537473955376E-3</v>
      </c>
      <c r="J16" s="366">
        <v>6335.7073400000008</v>
      </c>
      <c r="K16" s="367">
        <v>1.7803259025781046E-2</v>
      </c>
      <c r="L16" s="366">
        <v>17418.578750000001</v>
      </c>
      <c r="M16" s="367">
        <v>2.7303426564837512E-3</v>
      </c>
      <c r="N16" s="366">
        <v>40164.657399999996</v>
      </c>
      <c r="O16" s="367">
        <v>1.4987211750304347E-2</v>
      </c>
      <c r="P16" s="366">
        <v>16256.78442</v>
      </c>
      <c r="Q16" s="367">
        <v>5.3484137306137672E-3</v>
      </c>
      <c r="R16" s="366">
        <v>5734.5264800000004</v>
      </c>
      <c r="S16" s="367">
        <v>1.1191655467084304E-3</v>
      </c>
      <c r="T16" s="366">
        <v>79574.547049999994</v>
      </c>
      <c r="U16" s="367">
        <v>4.6202374719319468E-3</v>
      </c>
      <c r="V16" s="366">
        <v>9676.3463000000011</v>
      </c>
      <c r="W16" s="367">
        <v>1.4376584971806088E-2</v>
      </c>
      <c r="X16" s="366">
        <v>10992.307060000001</v>
      </c>
      <c r="Y16" s="367">
        <v>5.6721464668657247E-2</v>
      </c>
      <c r="Z16" s="366">
        <v>13530.601210000001</v>
      </c>
      <c r="AA16" s="367">
        <v>4.6058778408301762E-2</v>
      </c>
      <c r="AB16" s="366">
        <v>15489.159369999999</v>
      </c>
      <c r="AC16" s="367">
        <v>2.8773982741178431E-2</v>
      </c>
      <c r="AD16" s="366">
        <v>49688.413940000006</v>
      </c>
      <c r="AE16" s="367">
        <v>2.9246889467911454E-2</v>
      </c>
      <c r="AF16" s="366">
        <v>135598.66832999999</v>
      </c>
      <c r="AG16" s="367">
        <v>7.0339118025193889E-3</v>
      </c>
      <c r="AI16" s="76"/>
    </row>
    <row r="17" spans="1:35" ht="19.5">
      <c r="A17" s="369" t="s">
        <v>430</v>
      </c>
      <c r="B17" s="366">
        <v>0</v>
      </c>
      <c r="C17" s="367">
        <v>0</v>
      </c>
      <c r="D17" s="366">
        <v>749.24155000000007</v>
      </c>
      <c r="E17" s="367">
        <v>1.0451034552282804E-2</v>
      </c>
      <c r="F17" s="366">
        <v>642.19385999999997</v>
      </c>
      <c r="G17" s="367">
        <v>6.2529688065513962E-3</v>
      </c>
      <c r="H17" s="366">
        <v>0</v>
      </c>
      <c r="I17" s="367">
        <v>0</v>
      </c>
      <c r="J17" s="366">
        <v>1391.43541</v>
      </c>
      <c r="K17" s="367">
        <v>3.9099162402084454E-3</v>
      </c>
      <c r="L17" s="366">
        <v>3206.0622499999999</v>
      </c>
      <c r="M17" s="367">
        <v>5.0254665700077701E-4</v>
      </c>
      <c r="N17" s="366">
        <v>8797.1841700000004</v>
      </c>
      <c r="O17" s="367">
        <v>3.282618861880679E-3</v>
      </c>
      <c r="P17" s="366">
        <v>7355.4537300000002</v>
      </c>
      <c r="Q17" s="367">
        <v>2.4199133548223708E-3</v>
      </c>
      <c r="R17" s="366">
        <v>5460.8127000000004</v>
      </c>
      <c r="S17" s="367">
        <v>1.0657468323117482E-3</v>
      </c>
      <c r="T17" s="366">
        <v>24819.512849999999</v>
      </c>
      <c r="U17" s="367">
        <v>1.4410643548195534E-3</v>
      </c>
      <c r="V17" s="366">
        <v>0</v>
      </c>
      <c r="W17" s="367">
        <v>0</v>
      </c>
      <c r="X17" s="366">
        <v>0</v>
      </c>
      <c r="Y17" s="367">
        <v>0</v>
      </c>
      <c r="Z17" s="366">
        <v>0</v>
      </c>
      <c r="AA17" s="367">
        <v>0</v>
      </c>
      <c r="AB17" s="366">
        <v>0</v>
      </c>
      <c r="AC17" s="367">
        <v>0</v>
      </c>
      <c r="AD17" s="366">
        <v>0</v>
      </c>
      <c r="AE17" s="367">
        <v>0</v>
      </c>
      <c r="AF17" s="366">
        <v>26210.948259999997</v>
      </c>
      <c r="AG17" s="367">
        <v>1.3596409211966414E-3</v>
      </c>
      <c r="AH17" s="132"/>
      <c r="AI17" s="76"/>
    </row>
    <row r="18" spans="1:35" ht="19.5">
      <c r="A18" s="369" t="s">
        <v>431</v>
      </c>
      <c r="B18" s="366">
        <v>321.26346999999998</v>
      </c>
      <c r="C18" s="367">
        <v>3.1006641012119511E-3</v>
      </c>
      <c r="D18" s="366">
        <v>408.39287999999999</v>
      </c>
      <c r="E18" s="367">
        <v>5.6965982463015891E-3</v>
      </c>
      <c r="F18" s="366">
        <v>748.97858999999994</v>
      </c>
      <c r="G18" s="367">
        <v>7.2927196159191668E-3</v>
      </c>
      <c r="H18" s="366">
        <v>1427.5255900000002</v>
      </c>
      <c r="I18" s="367">
        <v>1.8332308667255489E-2</v>
      </c>
      <c r="J18" s="366">
        <v>2906.1605300000001</v>
      </c>
      <c r="K18" s="367">
        <v>8.1662750360074442E-3</v>
      </c>
      <c r="L18" s="366">
        <v>2422.04306</v>
      </c>
      <c r="M18" s="367">
        <v>3.7965252949000985E-4</v>
      </c>
      <c r="N18" s="366">
        <v>5069.7425999999996</v>
      </c>
      <c r="O18" s="367">
        <v>1.8917453996691754E-3</v>
      </c>
      <c r="P18" s="366">
        <v>7942.8107599999994</v>
      </c>
      <c r="Q18" s="367">
        <v>2.6131513484418077E-3</v>
      </c>
      <c r="R18" s="366">
        <v>4432.2332999999999</v>
      </c>
      <c r="S18" s="367">
        <v>8.6500652174751312E-4</v>
      </c>
      <c r="T18" s="366">
        <v>19866.829719999998</v>
      </c>
      <c r="U18" s="367">
        <v>1.1535029041781428E-3</v>
      </c>
      <c r="V18" s="366">
        <v>0</v>
      </c>
      <c r="W18" s="367">
        <v>0</v>
      </c>
      <c r="X18" s="366">
        <v>0</v>
      </c>
      <c r="Y18" s="367">
        <v>0</v>
      </c>
      <c r="Z18" s="366">
        <v>0</v>
      </c>
      <c r="AA18" s="367">
        <v>0</v>
      </c>
      <c r="AB18" s="366">
        <v>0</v>
      </c>
      <c r="AC18" s="367">
        <v>0</v>
      </c>
      <c r="AD18" s="366">
        <v>0</v>
      </c>
      <c r="AE18" s="367">
        <v>0</v>
      </c>
      <c r="AF18" s="366">
        <v>22772.990249999999</v>
      </c>
      <c r="AG18" s="367">
        <v>1.1813036726017381E-3</v>
      </c>
    </row>
    <row r="19" spans="1:35" ht="19.5">
      <c r="A19" s="370" t="s">
        <v>432</v>
      </c>
      <c r="B19" s="366">
        <v>0</v>
      </c>
      <c r="C19" s="367">
        <v>0</v>
      </c>
      <c r="D19" s="366">
        <v>0</v>
      </c>
      <c r="E19" s="367">
        <v>0</v>
      </c>
      <c r="F19" s="366">
        <v>0</v>
      </c>
      <c r="G19" s="367">
        <v>0</v>
      </c>
      <c r="H19" s="366">
        <v>0</v>
      </c>
      <c r="I19" s="367">
        <v>0</v>
      </c>
      <c r="J19" s="366">
        <v>0</v>
      </c>
      <c r="K19" s="367">
        <v>0</v>
      </c>
      <c r="L19" s="366">
        <v>29672.85</v>
      </c>
      <c r="M19" s="367">
        <v>4.6511859123089406E-3</v>
      </c>
      <c r="N19" s="366">
        <v>0</v>
      </c>
      <c r="O19" s="367">
        <v>0</v>
      </c>
      <c r="P19" s="366">
        <v>0</v>
      </c>
      <c r="Q19" s="367">
        <v>0</v>
      </c>
      <c r="R19" s="366">
        <v>0</v>
      </c>
      <c r="S19" s="367">
        <v>0</v>
      </c>
      <c r="T19" s="366">
        <v>29672.85</v>
      </c>
      <c r="U19" s="367">
        <v>1.7228576039882825E-3</v>
      </c>
      <c r="V19" s="366">
        <v>0</v>
      </c>
      <c r="W19" s="367">
        <v>0</v>
      </c>
      <c r="X19" s="366">
        <v>0</v>
      </c>
      <c r="Y19" s="367">
        <v>0</v>
      </c>
      <c r="Z19" s="366">
        <v>0</v>
      </c>
      <c r="AA19" s="367">
        <v>0</v>
      </c>
      <c r="AB19" s="366">
        <v>0</v>
      </c>
      <c r="AC19" s="367">
        <v>0</v>
      </c>
      <c r="AD19" s="366">
        <v>0</v>
      </c>
      <c r="AE19" s="367">
        <v>0</v>
      </c>
      <c r="AF19" s="366">
        <v>29672.85</v>
      </c>
      <c r="AG19" s="367">
        <v>1.5392202032651588E-3</v>
      </c>
    </row>
    <row r="20" spans="1:35" ht="17.25" customHeight="1">
      <c r="A20" s="361" t="s">
        <v>433</v>
      </c>
      <c r="B20" s="366">
        <v>11838.4884</v>
      </c>
      <c r="C20" s="367">
        <v>0.11425879199553599</v>
      </c>
      <c r="D20" s="366">
        <v>3509.4646600000001</v>
      </c>
      <c r="E20" s="367">
        <v>4.8952886317737483E-2</v>
      </c>
      <c r="F20" s="366">
        <v>11943.262429999999</v>
      </c>
      <c r="G20" s="367">
        <v>0.11629019222209198</v>
      </c>
      <c r="H20" s="366">
        <v>5024.4420899999996</v>
      </c>
      <c r="I20" s="367">
        <v>6.4523973454395492E-2</v>
      </c>
      <c r="J20" s="366">
        <v>32315.657579999999</v>
      </c>
      <c r="K20" s="367">
        <v>9.0806596897700875E-2</v>
      </c>
      <c r="L20" s="366">
        <v>179306.39387999999</v>
      </c>
      <c r="M20" s="367">
        <v>2.8106075864016235E-2</v>
      </c>
      <c r="N20" s="366">
        <v>38638.408869999999</v>
      </c>
      <c r="O20" s="367">
        <v>1.4417700857309632E-2</v>
      </c>
      <c r="P20" s="366">
        <v>55548.443759999995</v>
      </c>
      <c r="Q20" s="367">
        <v>1.827520447123027E-2</v>
      </c>
      <c r="R20" s="366">
        <v>124009.35825</v>
      </c>
      <c r="S20" s="367">
        <v>2.4201998492266591E-2</v>
      </c>
      <c r="T20" s="366">
        <v>397502.60475999996</v>
      </c>
      <c r="U20" s="367">
        <v>2.3079696935613358E-2</v>
      </c>
      <c r="V20" s="366">
        <v>56479.82086</v>
      </c>
      <c r="W20" s="367">
        <v>8.3914622173678913E-2</v>
      </c>
      <c r="X20" s="366">
        <v>3513.4339100000002</v>
      </c>
      <c r="Y20" s="367">
        <v>1.8129689818883868E-2</v>
      </c>
      <c r="Z20" s="366">
        <v>2309.0116000000003</v>
      </c>
      <c r="AA20" s="367">
        <v>7.8599799059925375E-3</v>
      </c>
      <c r="AB20" s="366">
        <v>7000.6616399999994</v>
      </c>
      <c r="AC20" s="367">
        <v>1.3005025798646031E-2</v>
      </c>
      <c r="AD20" s="366">
        <v>69302.928010000003</v>
      </c>
      <c r="AE20" s="367">
        <v>4.0792106541348266E-2</v>
      </c>
      <c r="AF20" s="366">
        <v>499121.19034999993</v>
      </c>
      <c r="AG20" s="367">
        <v>2.5890921164110459E-2</v>
      </c>
    </row>
    <row r="21" spans="1:35" ht="19.5">
      <c r="A21" s="368" t="s">
        <v>434</v>
      </c>
      <c r="B21" s="366">
        <v>34751.596299999997</v>
      </c>
      <c r="C21" s="367">
        <v>0.33540391973983247</v>
      </c>
      <c r="D21" s="366">
        <v>33880.676159999995</v>
      </c>
      <c r="E21" s="367">
        <v>0.47259540958835533</v>
      </c>
      <c r="F21" s="366">
        <v>28135.527309999998</v>
      </c>
      <c r="G21" s="367">
        <v>0.27395243957222654</v>
      </c>
      <c r="H21" s="366">
        <v>36884.499520000005</v>
      </c>
      <c r="I21" s="367">
        <v>0.47367138983328272</v>
      </c>
      <c r="J21" s="366">
        <v>133652.29929</v>
      </c>
      <c r="K21" s="367">
        <v>0.3755613029390783</v>
      </c>
      <c r="L21" s="366">
        <v>1677206.52092</v>
      </c>
      <c r="M21" s="367">
        <v>0.26290023850542821</v>
      </c>
      <c r="N21" s="366">
        <v>914124.66542999994</v>
      </c>
      <c r="O21" s="367">
        <v>0.34110038062905335</v>
      </c>
      <c r="P21" s="366">
        <v>777346.26812999998</v>
      </c>
      <c r="Q21" s="367">
        <v>0.25574365424892942</v>
      </c>
      <c r="R21" s="366">
        <v>1875862.7512699999</v>
      </c>
      <c r="S21" s="367">
        <v>0.36609839869029076</v>
      </c>
      <c r="T21" s="366">
        <v>5244540.2057499997</v>
      </c>
      <c r="U21" s="367">
        <v>0.30450718326344317</v>
      </c>
      <c r="V21" s="366">
        <v>93184.112200000003</v>
      </c>
      <c r="W21" s="367">
        <v>0.1384478464837097</v>
      </c>
      <c r="X21" s="366">
        <v>42893.703159999997</v>
      </c>
      <c r="Y21" s="367">
        <v>0.22133603574005431</v>
      </c>
      <c r="Z21" s="366">
        <v>13523.797980000001</v>
      </c>
      <c r="AA21" s="367">
        <v>4.6035619905721761E-2</v>
      </c>
      <c r="AB21" s="366">
        <v>125952.86410999999</v>
      </c>
      <c r="AC21" s="367">
        <v>0.23398077658898364</v>
      </c>
      <c r="AD21" s="366">
        <v>275554.47745000001</v>
      </c>
      <c r="AE21" s="367">
        <v>0.16219296824607499</v>
      </c>
      <c r="AF21" s="366">
        <v>5653746.9824899994</v>
      </c>
      <c r="AG21" s="367">
        <v>0.29327690395759209</v>
      </c>
    </row>
    <row r="22" spans="1:35" ht="19.5">
      <c r="A22" s="368" t="s">
        <v>435</v>
      </c>
      <c r="B22" s="366">
        <v>11021.00963</v>
      </c>
      <c r="C22" s="367">
        <v>0.10636892180381484</v>
      </c>
      <c r="D22" s="366">
        <v>10962.456380000001</v>
      </c>
      <c r="E22" s="367">
        <v>0.15291331668041244</v>
      </c>
      <c r="F22" s="366">
        <v>10464.06113</v>
      </c>
      <c r="G22" s="367">
        <v>0.10188737686737921</v>
      </c>
      <c r="H22" s="366">
        <v>8928.3983000000007</v>
      </c>
      <c r="I22" s="367">
        <v>0.11465864758319265</v>
      </c>
      <c r="J22" s="366">
        <v>41375.925440000006</v>
      </c>
      <c r="K22" s="367">
        <v>0.11626583718428565</v>
      </c>
      <c r="L22" s="366">
        <v>496212.23738000001</v>
      </c>
      <c r="M22" s="367">
        <v>7.7780710919819168E-2</v>
      </c>
      <c r="N22" s="366">
        <v>328907.19722999999</v>
      </c>
      <c r="O22" s="367">
        <v>0.12272983588514627</v>
      </c>
      <c r="P22" s="366">
        <v>393990.18819999998</v>
      </c>
      <c r="Q22" s="367">
        <v>0.12962111558196956</v>
      </c>
      <c r="R22" s="366">
        <v>383416.84762000002</v>
      </c>
      <c r="S22" s="367">
        <v>7.4828658892836811E-2</v>
      </c>
      <c r="T22" s="366">
        <v>1602526.4704300002</v>
      </c>
      <c r="U22" s="367">
        <v>9.3045491591566998E-2</v>
      </c>
      <c r="V22" s="366">
        <v>0</v>
      </c>
      <c r="W22" s="367">
        <v>0</v>
      </c>
      <c r="X22" s="366">
        <v>0</v>
      </c>
      <c r="Y22" s="367">
        <v>0</v>
      </c>
      <c r="Z22" s="366">
        <v>0</v>
      </c>
      <c r="AA22" s="367">
        <v>0</v>
      </c>
      <c r="AB22" s="366">
        <v>0</v>
      </c>
      <c r="AC22" s="367">
        <v>0</v>
      </c>
      <c r="AD22" s="366">
        <v>0</v>
      </c>
      <c r="AE22" s="367">
        <v>0</v>
      </c>
      <c r="AF22" s="366">
        <v>1643902.3958700001</v>
      </c>
      <c r="AG22" s="367">
        <v>8.5274174200290931E-2</v>
      </c>
    </row>
    <row r="23" spans="1:35" ht="19.5">
      <c r="A23" s="368" t="s">
        <v>436</v>
      </c>
      <c r="B23" s="366">
        <v>5824.3822399999999</v>
      </c>
      <c r="C23" s="367">
        <v>5.6213838826133747E-2</v>
      </c>
      <c r="D23" s="366">
        <v>5773.77027</v>
      </c>
      <c r="E23" s="367">
        <v>8.0537274779693149E-2</v>
      </c>
      <c r="F23" s="366">
        <v>7899.8560599999992</v>
      </c>
      <c r="G23" s="367">
        <v>7.6920002815701188E-2</v>
      </c>
      <c r="H23" s="366">
        <v>10832.12456</v>
      </c>
      <c r="I23" s="367">
        <v>0.13910633360770719</v>
      </c>
      <c r="J23" s="366">
        <v>30330.133129999998</v>
      </c>
      <c r="K23" s="367">
        <v>8.5227297825251708E-2</v>
      </c>
      <c r="L23" s="366">
        <v>541216.17333999998</v>
      </c>
      <c r="M23" s="367">
        <v>8.483502733821531E-2</v>
      </c>
      <c r="N23" s="366">
        <v>176383.20256000001</v>
      </c>
      <c r="O23" s="367">
        <v>6.5816381293558449E-2</v>
      </c>
      <c r="P23" s="366">
        <v>80011.810559999998</v>
      </c>
      <c r="Q23" s="367">
        <v>2.6323549304369233E-2</v>
      </c>
      <c r="R23" s="366">
        <v>533465.99878999998</v>
      </c>
      <c r="S23" s="367">
        <v>0.10411265311415376</v>
      </c>
      <c r="T23" s="366">
        <v>1331077.1852500001</v>
      </c>
      <c r="U23" s="367">
        <v>7.7284671007445599E-2</v>
      </c>
      <c r="V23" s="366">
        <v>47130.882729999998</v>
      </c>
      <c r="W23" s="367">
        <v>7.0024482315610495E-2</v>
      </c>
      <c r="X23" s="366">
        <v>13157.113609999999</v>
      </c>
      <c r="Y23" s="367">
        <v>6.7892094962194796E-2</v>
      </c>
      <c r="Z23" s="366">
        <v>5497.6569099999997</v>
      </c>
      <c r="AA23" s="367">
        <v>1.8714272740180699E-2</v>
      </c>
      <c r="AB23" s="366">
        <v>75443.402569999991</v>
      </c>
      <c r="AC23" s="367">
        <v>0.14015009540733755</v>
      </c>
      <c r="AD23" s="366">
        <v>141229.05582000001</v>
      </c>
      <c r="AE23" s="367">
        <v>8.3128243743354965E-2</v>
      </c>
      <c r="AF23" s="366">
        <v>1502636.3742</v>
      </c>
      <c r="AG23" s="367">
        <v>7.7946279691022108E-2</v>
      </c>
    </row>
    <row r="24" spans="1:35" ht="19.5">
      <c r="A24" s="368" t="s">
        <v>428</v>
      </c>
      <c r="B24" s="366">
        <v>0</v>
      </c>
      <c r="C24" s="367">
        <v>0</v>
      </c>
      <c r="D24" s="366">
        <v>0</v>
      </c>
      <c r="E24" s="367">
        <v>0</v>
      </c>
      <c r="F24" s="366">
        <v>0</v>
      </c>
      <c r="G24" s="367">
        <v>0</v>
      </c>
      <c r="H24" s="366">
        <v>0</v>
      </c>
      <c r="I24" s="367">
        <v>0</v>
      </c>
      <c r="J24" s="366">
        <v>0</v>
      </c>
      <c r="K24" s="367">
        <v>0</v>
      </c>
      <c r="L24" s="366">
        <v>0</v>
      </c>
      <c r="M24" s="367">
        <v>0</v>
      </c>
      <c r="N24" s="366">
        <v>0</v>
      </c>
      <c r="O24" s="367">
        <v>0</v>
      </c>
      <c r="P24" s="366">
        <v>0</v>
      </c>
      <c r="Q24" s="367">
        <v>0</v>
      </c>
      <c r="R24" s="366">
        <v>0</v>
      </c>
      <c r="S24" s="367">
        <v>0</v>
      </c>
      <c r="T24" s="366">
        <v>0</v>
      </c>
      <c r="U24" s="367">
        <v>0</v>
      </c>
      <c r="V24" s="366">
        <v>0</v>
      </c>
      <c r="W24" s="367">
        <v>0</v>
      </c>
      <c r="X24" s="366">
        <v>0</v>
      </c>
      <c r="Y24" s="367">
        <v>0</v>
      </c>
      <c r="Z24" s="366">
        <v>0</v>
      </c>
      <c r="AA24" s="367">
        <v>0</v>
      </c>
      <c r="AB24" s="366">
        <v>0</v>
      </c>
      <c r="AC24" s="367">
        <v>0</v>
      </c>
      <c r="AD24" s="366">
        <v>0</v>
      </c>
      <c r="AE24" s="367">
        <v>0</v>
      </c>
      <c r="AF24" s="366">
        <v>0</v>
      </c>
      <c r="AG24" s="367">
        <v>0</v>
      </c>
    </row>
    <row r="25" spans="1:35" ht="19.5">
      <c r="A25" s="368" t="s">
        <v>437</v>
      </c>
      <c r="B25" s="366">
        <v>0</v>
      </c>
      <c r="C25" s="367">
        <v>0</v>
      </c>
      <c r="D25" s="366">
        <v>3461.5202599999998</v>
      </c>
      <c r="E25" s="367">
        <v>4.8284118573892428E-2</v>
      </c>
      <c r="F25" s="366">
        <v>1045.8636899999999</v>
      </c>
      <c r="G25" s="367">
        <v>1.0183456175483737E-2</v>
      </c>
      <c r="H25" s="366">
        <v>0</v>
      </c>
      <c r="I25" s="367">
        <v>0</v>
      </c>
      <c r="J25" s="366">
        <v>4507.3839499999995</v>
      </c>
      <c r="K25" s="367">
        <v>1.2665692981724454E-2</v>
      </c>
      <c r="L25" s="366">
        <v>0</v>
      </c>
      <c r="M25" s="367">
        <v>0</v>
      </c>
      <c r="N25" s="366">
        <v>52142.648079999999</v>
      </c>
      <c r="O25" s="367">
        <v>1.9456730334180827E-2</v>
      </c>
      <c r="P25" s="366">
        <v>15687.955330000001</v>
      </c>
      <c r="Q25" s="367">
        <v>5.1612713513628193E-3</v>
      </c>
      <c r="R25" s="366">
        <v>0</v>
      </c>
      <c r="S25" s="367">
        <v>0</v>
      </c>
      <c r="T25" s="366">
        <v>67830.603409999996</v>
      </c>
      <c r="U25" s="367">
        <v>3.9383635501150727E-3</v>
      </c>
      <c r="V25" s="366">
        <v>0</v>
      </c>
      <c r="W25" s="367">
        <v>0</v>
      </c>
      <c r="X25" s="366">
        <v>18434.228170000002</v>
      </c>
      <c r="Y25" s="367">
        <v>9.5122563091739276E-2</v>
      </c>
      <c r="Z25" s="366">
        <v>3137.5910699999999</v>
      </c>
      <c r="AA25" s="367">
        <v>1.0680501892420818E-2</v>
      </c>
      <c r="AB25" s="366">
        <v>0</v>
      </c>
      <c r="AC25" s="367">
        <v>0</v>
      </c>
      <c r="AD25" s="366">
        <v>21571.819240000001</v>
      </c>
      <c r="AE25" s="367">
        <v>1.2697298281564866E-2</v>
      </c>
      <c r="AF25" s="366">
        <v>93909.806599999996</v>
      </c>
      <c r="AG25" s="367">
        <v>4.8713848384446977E-3</v>
      </c>
    </row>
    <row r="26" spans="1:35" ht="19.5">
      <c r="A26" s="369" t="s">
        <v>430</v>
      </c>
      <c r="B26" s="366">
        <v>1304.2138500000001</v>
      </c>
      <c r="C26" s="367">
        <v>1.2587578242239708E-2</v>
      </c>
      <c r="D26" s="366">
        <v>1157.87869</v>
      </c>
      <c r="E26" s="367">
        <v>1.6151039937042932E-2</v>
      </c>
      <c r="F26" s="366">
        <v>1972.9617499999999</v>
      </c>
      <c r="G26" s="367">
        <v>1.9210504876625657E-2</v>
      </c>
      <c r="H26" s="366">
        <v>0</v>
      </c>
      <c r="I26" s="367">
        <v>0</v>
      </c>
      <c r="J26" s="366">
        <v>4435.05429</v>
      </c>
      <c r="K26" s="367">
        <v>1.2462447534432904E-2</v>
      </c>
      <c r="L26" s="366">
        <v>62650.970340000007</v>
      </c>
      <c r="M26" s="367">
        <v>9.8204692383068466E-3</v>
      </c>
      <c r="N26" s="366">
        <v>79111.790760000004</v>
      </c>
      <c r="O26" s="367">
        <v>2.9520111381950712E-2</v>
      </c>
      <c r="P26" s="366">
        <v>93970.789019999997</v>
      </c>
      <c r="Q26" s="367">
        <v>3.0915994534125548E-2</v>
      </c>
      <c r="R26" s="366">
        <v>59545.854180000002</v>
      </c>
      <c r="S26" s="367">
        <v>1.1621128384357929E-2</v>
      </c>
      <c r="T26" s="366">
        <v>295279.40429999999</v>
      </c>
      <c r="U26" s="367">
        <v>1.7144439007354715E-2</v>
      </c>
      <c r="V26" s="366">
        <v>0</v>
      </c>
      <c r="W26" s="367">
        <v>0</v>
      </c>
      <c r="X26" s="366">
        <v>0</v>
      </c>
      <c r="Y26" s="367">
        <v>0</v>
      </c>
      <c r="Z26" s="366">
        <v>0</v>
      </c>
      <c r="AA26" s="367">
        <v>0</v>
      </c>
      <c r="AB26" s="366">
        <v>0</v>
      </c>
      <c r="AC26" s="367">
        <v>0</v>
      </c>
      <c r="AD26" s="366">
        <v>0</v>
      </c>
      <c r="AE26" s="367">
        <v>0</v>
      </c>
      <c r="AF26" s="366">
        <v>299714.45858999999</v>
      </c>
      <c r="AG26" s="367">
        <v>1.5547092708398651E-2</v>
      </c>
    </row>
    <row r="27" spans="1:35" ht="39">
      <c r="A27" s="369" t="s">
        <v>438</v>
      </c>
      <c r="B27" s="366">
        <v>9128.83158</v>
      </c>
      <c r="C27" s="367">
        <v>8.8106625898412852E-2</v>
      </c>
      <c r="D27" s="366">
        <v>12525.05056</v>
      </c>
      <c r="E27" s="367">
        <v>0.17470965961731444</v>
      </c>
      <c r="F27" s="366">
        <v>6752.7846799999998</v>
      </c>
      <c r="G27" s="367">
        <v>6.5751098837036767E-2</v>
      </c>
      <c r="H27" s="366">
        <v>15457.26266</v>
      </c>
      <c r="I27" s="367">
        <v>0.19850243821826172</v>
      </c>
      <c r="J27" s="366">
        <v>43863.929480000006</v>
      </c>
      <c r="K27" s="367">
        <v>0.12325709767096556</v>
      </c>
      <c r="L27" s="366">
        <v>478532.33986000001</v>
      </c>
      <c r="M27" s="367">
        <v>7.5009406839621623E-2</v>
      </c>
      <c r="N27" s="366">
        <v>277579.82680000004</v>
      </c>
      <c r="O27" s="367">
        <v>0.10357732173421715</v>
      </c>
      <c r="P27" s="366">
        <v>193685.52502</v>
      </c>
      <c r="Q27" s="367">
        <v>6.3721723477102268E-2</v>
      </c>
      <c r="R27" s="366">
        <v>790209.95104999992</v>
      </c>
      <c r="S27" s="367">
        <v>0.15421949047854341</v>
      </c>
      <c r="T27" s="366">
        <v>1740007.64273</v>
      </c>
      <c r="U27" s="367">
        <v>0.10102788907284294</v>
      </c>
      <c r="V27" s="366">
        <v>4577.50947</v>
      </c>
      <c r="W27" s="367">
        <v>6.8010126771405489E-3</v>
      </c>
      <c r="X27" s="366">
        <v>6290.8128299999998</v>
      </c>
      <c r="Y27" s="367">
        <v>3.246125819869343E-2</v>
      </c>
      <c r="Z27" s="366">
        <v>0</v>
      </c>
      <c r="AA27" s="367">
        <v>0</v>
      </c>
      <c r="AB27" s="366">
        <v>37273.791539999998</v>
      </c>
      <c r="AC27" s="367">
        <v>6.9242972381543949E-2</v>
      </c>
      <c r="AD27" s="366">
        <v>48142.113839999998</v>
      </c>
      <c r="AE27" s="367">
        <v>2.8336728234680506E-2</v>
      </c>
      <c r="AF27" s="366">
        <v>1832013.6860499999</v>
      </c>
      <c r="AG27" s="367">
        <v>9.5032074041638534E-2</v>
      </c>
    </row>
    <row r="28" spans="1:35" ht="19.5" customHeight="1">
      <c r="A28" s="370" t="s">
        <v>432</v>
      </c>
      <c r="B28" s="366">
        <v>7473.1589999999997</v>
      </c>
      <c r="C28" s="367">
        <v>7.2126954969231355E-2</v>
      </c>
      <c r="D28" s="366">
        <v>0</v>
      </c>
      <c r="E28" s="367">
        <v>0</v>
      </c>
      <c r="F28" s="366">
        <v>0</v>
      </c>
      <c r="G28" s="367">
        <v>0</v>
      </c>
      <c r="H28" s="366">
        <v>1666.7139999999999</v>
      </c>
      <c r="I28" s="367">
        <v>2.1403970424121125E-2</v>
      </c>
      <c r="J28" s="366">
        <v>9139.8729999999996</v>
      </c>
      <c r="K28" s="367">
        <v>2.5682929742418072E-2</v>
      </c>
      <c r="L28" s="366">
        <v>98594.8</v>
      </c>
      <c r="M28" s="367">
        <v>1.5454624169465272E-2</v>
      </c>
      <c r="N28" s="366">
        <v>0</v>
      </c>
      <c r="O28" s="367">
        <v>0</v>
      </c>
      <c r="P28" s="366">
        <v>0</v>
      </c>
      <c r="Q28" s="367">
        <v>0</v>
      </c>
      <c r="R28" s="366">
        <v>48944.800000000003</v>
      </c>
      <c r="S28" s="367">
        <v>9.5521982576205269E-3</v>
      </c>
      <c r="T28" s="366">
        <v>147539.6</v>
      </c>
      <c r="U28" s="367">
        <v>8.5664073976510387E-3</v>
      </c>
      <c r="V28" s="366">
        <v>41475.72</v>
      </c>
      <c r="W28" s="367">
        <v>6.1622351490958648E-2</v>
      </c>
      <c r="X28" s="366">
        <v>0</v>
      </c>
      <c r="Y28" s="367">
        <v>0</v>
      </c>
      <c r="Z28" s="366">
        <v>4888.55</v>
      </c>
      <c r="AA28" s="367">
        <v>1.6640845273120247E-2</v>
      </c>
      <c r="AB28" s="366">
        <v>13235.67</v>
      </c>
      <c r="AC28" s="367">
        <v>2.4587708800102116E-2</v>
      </c>
      <c r="AD28" s="366">
        <v>59599.94</v>
      </c>
      <c r="AE28" s="367">
        <v>3.5080871359246986E-2</v>
      </c>
      <c r="AF28" s="366">
        <v>216279.413</v>
      </c>
      <c r="AG28" s="367">
        <v>1.121906530852039E-2</v>
      </c>
    </row>
    <row r="29" spans="1:35" ht="19.5">
      <c r="A29" s="368" t="s">
        <v>433</v>
      </c>
      <c r="B29" s="366">
        <v>0</v>
      </c>
      <c r="C29" s="367">
        <v>0</v>
      </c>
      <c r="D29" s="366">
        <v>0</v>
      </c>
      <c r="E29" s="367">
        <v>0</v>
      </c>
      <c r="F29" s="366">
        <v>0</v>
      </c>
      <c r="G29" s="367">
        <v>0</v>
      </c>
      <c r="H29" s="366">
        <v>0</v>
      </c>
      <c r="I29" s="367">
        <v>0</v>
      </c>
      <c r="J29" s="366">
        <v>0</v>
      </c>
      <c r="K29" s="367">
        <v>0</v>
      </c>
      <c r="L29" s="366">
        <v>0</v>
      </c>
      <c r="M29" s="367">
        <v>0</v>
      </c>
      <c r="N29" s="366">
        <v>0</v>
      </c>
      <c r="O29" s="367">
        <v>0</v>
      </c>
      <c r="P29" s="366">
        <v>0</v>
      </c>
      <c r="Q29" s="367">
        <v>0</v>
      </c>
      <c r="R29" s="366">
        <v>60279.299630000001</v>
      </c>
      <c r="S29" s="367">
        <v>1.1764269562778307E-2</v>
      </c>
      <c r="T29" s="366">
        <v>60279.299630000001</v>
      </c>
      <c r="U29" s="367">
        <v>3.4999216364667894E-3</v>
      </c>
      <c r="V29" s="366">
        <v>0</v>
      </c>
      <c r="W29" s="367">
        <v>0</v>
      </c>
      <c r="X29" s="366">
        <v>5011.5485499999995</v>
      </c>
      <c r="Y29" s="367">
        <v>2.5860119487426822E-2</v>
      </c>
      <c r="Z29" s="366">
        <v>0</v>
      </c>
      <c r="AA29" s="367">
        <v>0</v>
      </c>
      <c r="AB29" s="366">
        <v>0</v>
      </c>
      <c r="AC29" s="367">
        <v>0</v>
      </c>
      <c r="AD29" s="366">
        <v>5011.5485499999995</v>
      </c>
      <c r="AE29" s="367">
        <v>2.9498266272276574E-3</v>
      </c>
      <c r="AF29" s="366">
        <v>65290.848180000001</v>
      </c>
      <c r="AG29" s="367">
        <v>3.3868331692767707E-3</v>
      </c>
    </row>
    <row r="30" spans="1:35" ht="19.5">
      <c r="A30" s="368" t="s">
        <v>439</v>
      </c>
      <c r="B30" s="366">
        <v>0</v>
      </c>
      <c r="C30" s="367">
        <v>0</v>
      </c>
      <c r="D30" s="366">
        <v>0</v>
      </c>
      <c r="E30" s="367">
        <v>0</v>
      </c>
      <c r="F30" s="366">
        <v>0</v>
      </c>
      <c r="G30" s="367">
        <v>0</v>
      </c>
      <c r="H30" s="366">
        <v>0</v>
      </c>
      <c r="I30" s="367">
        <v>0</v>
      </c>
      <c r="J30" s="366">
        <v>0</v>
      </c>
      <c r="K30" s="367">
        <v>0</v>
      </c>
      <c r="L30" s="366">
        <v>2.48E-3</v>
      </c>
      <c r="M30" s="367">
        <v>3.8873721474432602E-10</v>
      </c>
      <c r="N30" s="366">
        <v>0</v>
      </c>
      <c r="O30" s="367">
        <v>0</v>
      </c>
      <c r="P30" s="366">
        <v>0</v>
      </c>
      <c r="Q30" s="367">
        <v>0</v>
      </c>
      <c r="R30" s="366">
        <v>0</v>
      </c>
      <c r="S30" s="367">
        <v>0</v>
      </c>
      <c r="T30" s="366">
        <v>2.48E-3</v>
      </c>
      <c r="U30" s="367">
        <v>1.4399314045974488E-10</v>
      </c>
      <c r="V30" s="366">
        <v>0</v>
      </c>
      <c r="W30" s="367">
        <v>0</v>
      </c>
      <c r="X30" s="366">
        <v>0</v>
      </c>
      <c r="Y30" s="367">
        <v>0</v>
      </c>
      <c r="Z30" s="366">
        <v>0</v>
      </c>
      <c r="AA30" s="367">
        <v>0</v>
      </c>
      <c r="AB30" s="366">
        <v>0</v>
      </c>
      <c r="AC30" s="367">
        <v>0</v>
      </c>
      <c r="AD30" s="366">
        <v>0</v>
      </c>
      <c r="AE30" s="367">
        <v>0</v>
      </c>
      <c r="AF30" s="366">
        <v>2.48E-3</v>
      </c>
      <c r="AG30" s="367">
        <v>1.2864507804601156E-10</v>
      </c>
    </row>
    <row r="31" spans="1:35" ht="18">
      <c r="A31" s="361" t="s">
        <v>440</v>
      </c>
      <c r="B31" s="364">
        <v>104017.13695999999</v>
      </c>
      <c r="C31" s="365">
        <v>1.0039180691247556</v>
      </c>
      <c r="D31" s="364">
        <v>71719.662980000008</v>
      </c>
      <c r="E31" s="365">
        <v>1.0004045769779557</v>
      </c>
      <c r="F31" s="364">
        <v>102780.32234</v>
      </c>
      <c r="G31" s="365">
        <v>1.0007603459791996</v>
      </c>
      <c r="H31" s="364">
        <v>77984.579079999996</v>
      </c>
      <c r="I31" s="365">
        <v>1.0014793324864704</v>
      </c>
      <c r="J31" s="364">
        <v>356501.70136000001</v>
      </c>
      <c r="K31" s="365">
        <v>1.0017653581271193</v>
      </c>
      <c r="L31" s="364">
        <v>6386059.2103900006</v>
      </c>
      <c r="M31" s="365">
        <v>1.0010076091287736</v>
      </c>
      <c r="N31" s="364">
        <v>2680824.3884999999</v>
      </c>
      <c r="O31" s="365">
        <v>1.0003342584425896</v>
      </c>
      <c r="P31" s="364">
        <v>3040634.6775500001</v>
      </c>
      <c r="Q31" s="365">
        <v>1.0003560260774367</v>
      </c>
      <c r="R31" s="364">
        <v>5126151.2609799998</v>
      </c>
      <c r="S31" s="365">
        <v>1.0004334095436578</v>
      </c>
      <c r="T31" s="364">
        <v>17233669.537420001</v>
      </c>
      <c r="U31" s="365">
        <v>1.0006170154590905</v>
      </c>
      <c r="V31" s="364">
        <v>674822.45112999994</v>
      </c>
      <c r="W31" s="365">
        <v>1.0026142108569331</v>
      </c>
      <c r="X31" s="364">
        <v>194545.48997</v>
      </c>
      <c r="Y31" s="365">
        <v>1.0038752625401974</v>
      </c>
      <c r="Z31" s="364">
        <v>294786.16872000002</v>
      </c>
      <c r="AA31" s="365">
        <v>1.0034654493306685</v>
      </c>
      <c r="AB31" s="364">
        <v>539778.17919000005</v>
      </c>
      <c r="AC31" s="365">
        <v>1.0027379563386714</v>
      </c>
      <c r="AD31" s="364">
        <v>1703932.2890099999</v>
      </c>
      <c r="AE31" s="365">
        <v>1.0029444565821219</v>
      </c>
      <c r="AF31" s="364">
        <v>19294103.527789999</v>
      </c>
      <c r="AG31" s="365">
        <v>1.0008433282904725</v>
      </c>
    </row>
    <row r="32" spans="1:35" ht="18">
      <c r="A32" s="361" t="s">
        <v>560</v>
      </c>
      <c r="B32" s="364">
        <v>405.95577000000003</v>
      </c>
      <c r="C32" s="365">
        <v>3.9180691247556274E-3</v>
      </c>
      <c r="D32" s="364">
        <v>29.004390000000001</v>
      </c>
      <c r="E32" s="365">
        <v>4.0457697795575514E-4</v>
      </c>
      <c r="F32" s="364">
        <v>78.089230000000001</v>
      </c>
      <c r="G32" s="365">
        <v>7.6034597919951688E-4</v>
      </c>
      <c r="H32" s="364">
        <v>115.19471</v>
      </c>
      <c r="I32" s="365">
        <v>1.4793324864705104E-3</v>
      </c>
      <c r="J32" s="364">
        <v>628.2441</v>
      </c>
      <c r="K32" s="365">
        <v>1.7653581271193453E-3</v>
      </c>
      <c r="L32" s="364">
        <v>6428.1744699999999</v>
      </c>
      <c r="M32" s="365">
        <v>1.007609128773542E-3</v>
      </c>
      <c r="N32" s="364">
        <v>895.78876000000002</v>
      </c>
      <c r="O32" s="365">
        <v>3.3425844258944332E-4</v>
      </c>
      <c r="P32" s="364">
        <v>1082.15996</v>
      </c>
      <c r="Q32" s="365">
        <v>3.5602607743656384E-4</v>
      </c>
      <c r="R32" s="364">
        <v>2220.7603799999997</v>
      </c>
      <c r="S32" s="365">
        <v>4.3340954365793095E-4</v>
      </c>
      <c r="T32" s="364">
        <v>10626.88357</v>
      </c>
      <c r="U32" s="365">
        <v>6.170154590904698E-4</v>
      </c>
      <c r="V32" s="364">
        <v>1759.5283999999999</v>
      </c>
      <c r="W32" s="365">
        <v>2.6142108569332631E-3</v>
      </c>
      <c r="X32" s="364">
        <v>751.00450999999998</v>
      </c>
      <c r="Y32" s="365">
        <v>3.8752625401975663E-3</v>
      </c>
      <c r="Z32" s="364">
        <v>1018.0385699999999</v>
      </c>
      <c r="AA32" s="365">
        <v>3.4654493306683154E-3</v>
      </c>
      <c r="AB32" s="364">
        <v>1473.85374</v>
      </c>
      <c r="AC32" s="365">
        <v>2.7379563386712887E-3</v>
      </c>
      <c r="AD32" s="364">
        <v>5002.4252199999992</v>
      </c>
      <c r="AE32" s="365">
        <v>2.9444565821219416E-3</v>
      </c>
      <c r="AF32" s="364">
        <v>16257.552889999999</v>
      </c>
      <c r="AG32" s="365">
        <v>8.4332829047226241E-4</v>
      </c>
    </row>
    <row r="33" spans="1:33" ht="22.5" customHeight="1">
      <c r="A33" s="910" t="s">
        <v>442</v>
      </c>
      <c r="B33" s="911">
        <v>103611.18119</v>
      </c>
      <c r="C33" s="912">
        <v>1</v>
      </c>
      <c r="D33" s="911">
        <v>71690.658590000006</v>
      </c>
      <c r="E33" s="912">
        <v>1</v>
      </c>
      <c r="F33" s="975">
        <v>102702.23311</v>
      </c>
      <c r="G33" s="912">
        <v>1</v>
      </c>
      <c r="H33" s="911">
        <v>77869.38437</v>
      </c>
      <c r="I33" s="912">
        <v>1</v>
      </c>
      <c r="J33" s="911">
        <v>355873.45726</v>
      </c>
      <c r="K33" s="912">
        <v>1</v>
      </c>
      <c r="L33" s="911">
        <v>6379631.0359199997</v>
      </c>
      <c r="M33" s="912">
        <v>1</v>
      </c>
      <c r="N33" s="911">
        <v>2679928.59974</v>
      </c>
      <c r="O33" s="912">
        <v>1</v>
      </c>
      <c r="P33" s="975">
        <v>3039552.5175900003</v>
      </c>
      <c r="Q33" s="912">
        <v>1</v>
      </c>
      <c r="R33" s="911">
        <v>5123930.5006000008</v>
      </c>
      <c r="S33" s="912">
        <v>1</v>
      </c>
      <c r="T33" s="911">
        <v>17223042.653850004</v>
      </c>
      <c r="U33" s="912">
        <v>1</v>
      </c>
      <c r="V33" s="911">
        <v>673062.92272999999</v>
      </c>
      <c r="W33" s="912">
        <v>1</v>
      </c>
      <c r="X33" s="911">
        <v>193794.48546</v>
      </c>
      <c r="Y33" s="912">
        <v>1</v>
      </c>
      <c r="Z33" s="975">
        <v>293768.13014999998</v>
      </c>
      <c r="AA33" s="912">
        <v>1</v>
      </c>
      <c r="AB33" s="911">
        <v>538304.32545</v>
      </c>
      <c r="AC33" s="912">
        <v>1</v>
      </c>
      <c r="AD33" s="911">
        <v>1698929.8637899999</v>
      </c>
      <c r="AE33" s="912">
        <v>1</v>
      </c>
      <c r="AF33" s="911">
        <v>19277845.974900007</v>
      </c>
      <c r="AG33" s="912">
        <v>1</v>
      </c>
    </row>
    <row r="34" spans="1:33" ht="19.5">
      <c r="A34" s="370" t="s">
        <v>443</v>
      </c>
      <c r="B34" s="366">
        <v>54.362310000000001</v>
      </c>
      <c r="C34" s="367">
        <v>5.2467609552980137E-4</v>
      </c>
      <c r="D34" s="366">
        <v>148.72364999999999</v>
      </c>
      <c r="E34" s="367">
        <v>2.0745192320041706E-3</v>
      </c>
      <c r="F34" s="366">
        <v>0</v>
      </c>
      <c r="G34" s="367">
        <v>0</v>
      </c>
      <c r="H34" s="366">
        <v>12.43594</v>
      </c>
      <c r="I34" s="367">
        <v>1.5970255962099371E-4</v>
      </c>
      <c r="J34" s="366">
        <v>215.52189999999999</v>
      </c>
      <c r="K34" s="367">
        <v>6.0561386527498281E-4</v>
      </c>
      <c r="L34" s="366">
        <v>777.99900000000002</v>
      </c>
      <c r="M34" s="367">
        <v>1.2195046948946407E-4</v>
      </c>
      <c r="N34" s="366">
        <v>2904.6168499999999</v>
      </c>
      <c r="O34" s="367">
        <v>1.0838411330368275E-3</v>
      </c>
      <c r="P34" s="366">
        <v>124.90079</v>
      </c>
      <c r="Q34" s="367">
        <v>4.1091834826736701E-5</v>
      </c>
      <c r="R34" s="366">
        <v>1885.36628</v>
      </c>
      <c r="S34" s="367">
        <v>3.6795313281068662E-4</v>
      </c>
      <c r="T34" s="366">
        <v>5692.88292</v>
      </c>
      <c r="U34" s="363">
        <v>3.3053874593566232E-4</v>
      </c>
      <c r="V34" s="366">
        <v>276.01203000000004</v>
      </c>
      <c r="W34" s="367">
        <v>4.1008354594912456E-4</v>
      </c>
      <c r="X34" s="366">
        <v>0</v>
      </c>
      <c r="Y34" s="367">
        <v>0</v>
      </c>
      <c r="Z34" s="366">
        <v>74.174350000000004</v>
      </c>
      <c r="AA34" s="367">
        <v>2.5249284175967655E-4</v>
      </c>
      <c r="AB34" s="366">
        <v>362.77744999999999</v>
      </c>
      <c r="AC34" s="367">
        <v>6.7392631425863641E-4</v>
      </c>
      <c r="AD34" s="366">
        <v>712.96383000000003</v>
      </c>
      <c r="AE34" s="367">
        <v>4.1965465743801152E-4</v>
      </c>
      <c r="AF34" s="366">
        <v>6621.3686499999994</v>
      </c>
      <c r="AG34" s="367">
        <v>3.4347035756075169E-4</v>
      </c>
    </row>
    <row r="35" spans="1:33" ht="28.5">
      <c r="A35" s="370" t="s">
        <v>444</v>
      </c>
      <c r="B35" s="366">
        <v>0</v>
      </c>
      <c r="C35" s="367">
        <v>0</v>
      </c>
      <c r="D35" s="366">
        <v>0</v>
      </c>
      <c r="E35" s="367">
        <v>0</v>
      </c>
      <c r="F35" s="366">
        <v>0</v>
      </c>
      <c r="G35" s="367">
        <v>0</v>
      </c>
      <c r="H35" s="366">
        <v>0</v>
      </c>
      <c r="I35" s="367">
        <v>0</v>
      </c>
      <c r="J35" s="366">
        <v>0</v>
      </c>
      <c r="K35" s="367">
        <v>0</v>
      </c>
      <c r="L35" s="366">
        <v>0</v>
      </c>
      <c r="M35" s="367">
        <v>0</v>
      </c>
      <c r="N35" s="366">
        <v>0</v>
      </c>
      <c r="O35" s="367">
        <v>0</v>
      </c>
      <c r="P35" s="366">
        <v>0</v>
      </c>
      <c r="Q35" s="367">
        <v>0</v>
      </c>
      <c r="R35" s="366">
        <v>0</v>
      </c>
      <c r="S35" s="367">
        <v>0</v>
      </c>
      <c r="T35" s="366">
        <v>0</v>
      </c>
      <c r="U35" s="363">
        <v>0</v>
      </c>
      <c r="V35" s="366">
        <v>0</v>
      </c>
      <c r="W35" s="367">
        <v>0</v>
      </c>
      <c r="X35" s="366">
        <v>0</v>
      </c>
      <c r="Y35" s="367">
        <v>0</v>
      </c>
      <c r="Z35" s="366">
        <v>0</v>
      </c>
      <c r="AA35" s="367">
        <v>0</v>
      </c>
      <c r="AB35" s="366">
        <v>0</v>
      </c>
      <c r="AC35" s="367">
        <v>0</v>
      </c>
      <c r="AD35" s="366">
        <v>0</v>
      </c>
      <c r="AE35" s="367">
        <v>0</v>
      </c>
      <c r="AF35" s="366">
        <v>0</v>
      </c>
      <c r="AG35" s="363">
        <v>0</v>
      </c>
    </row>
    <row r="36" spans="1:33" ht="12.75" customHeight="1">
      <c r="A36" s="22" t="s">
        <v>561</v>
      </c>
    </row>
    <row r="37" spans="1:33" ht="12.75" customHeight="1">
      <c r="A37" s="22"/>
    </row>
    <row r="38" spans="1:33" ht="12.75" customHeight="1">
      <c r="A38" s="612" t="s">
        <v>81</v>
      </c>
      <c r="L38" s="132"/>
    </row>
    <row r="39" spans="1:33" ht="12.75" customHeight="1"/>
    <row r="40" spans="1:33" ht="12.75" customHeight="1"/>
    <row r="41" spans="1:33" ht="12.75" customHeight="1"/>
    <row r="42" spans="1:33" ht="12.75" customHeight="1">
      <c r="F42" s="132"/>
      <c r="P42" s="132"/>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97"/>
      <c r="Q50" s="197"/>
      <c r="R50" s="197"/>
    </row>
    <row r="51" spans="16:33" ht="12.75" customHeight="1">
      <c r="P51" s="197"/>
      <c r="Q51" s="197"/>
      <c r="R51" s="197"/>
      <c r="AG51" s="27" t="s">
        <v>799</v>
      </c>
    </row>
    <row r="52" spans="16:33" ht="12.75" customHeight="1">
      <c r="P52" s="986"/>
      <c r="Q52" s="987"/>
      <c r="R52" s="197"/>
    </row>
    <row r="53" spans="16:33" ht="12.75" customHeight="1"/>
    <row r="54" spans="16: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6" t="s">
        <v>647</v>
      </c>
      <c r="J1" s="137" t="str">
        <f>Naslovnica!A20</f>
        <v>Kolovoz 2023.</v>
      </c>
    </row>
    <row r="2" spans="1:17" ht="12.75" customHeight="1">
      <c r="A2" s="527" t="s">
        <v>919</v>
      </c>
      <c r="I2" s="518"/>
      <c r="J2" s="529" t="str">
        <f>Naslovnica!A24</f>
        <v>August 2023</v>
      </c>
    </row>
    <row r="3" spans="1:17" ht="12.75" customHeight="1"/>
    <row r="4" spans="1:17" ht="33.75">
      <c r="A4" s="875" t="s">
        <v>545</v>
      </c>
      <c r="B4" s="876" t="s">
        <v>33</v>
      </c>
      <c r="C4" s="876" t="s">
        <v>34</v>
      </c>
      <c r="D4" s="876" t="s">
        <v>35</v>
      </c>
      <c r="E4" s="876" t="s">
        <v>217</v>
      </c>
      <c r="F4" s="876" t="s">
        <v>218</v>
      </c>
      <c r="G4" s="876" t="s">
        <v>36</v>
      </c>
      <c r="H4" s="876" t="s">
        <v>37</v>
      </c>
      <c r="I4" s="876" t="s">
        <v>38</v>
      </c>
      <c r="J4" s="876" t="s">
        <v>421</v>
      </c>
    </row>
    <row r="5" spans="1:17" ht="21.75">
      <c r="A5" s="695" t="s">
        <v>546</v>
      </c>
      <c r="B5" s="696">
        <v>55843</v>
      </c>
      <c r="C5" s="696">
        <v>109402</v>
      </c>
      <c r="D5" s="696">
        <v>36545</v>
      </c>
      <c r="E5" s="696">
        <v>4881</v>
      </c>
      <c r="F5" s="696">
        <v>2602</v>
      </c>
      <c r="G5" s="696">
        <v>30489</v>
      </c>
      <c r="H5" s="696">
        <v>46113</v>
      </c>
      <c r="I5" s="696">
        <v>98437</v>
      </c>
      <c r="J5" s="696">
        <v>384312</v>
      </c>
      <c r="K5" s="52"/>
    </row>
    <row r="6" spans="1:17" ht="22.5">
      <c r="A6" s="728" t="s">
        <v>547</v>
      </c>
      <c r="B6" s="371">
        <v>0.14530641770228356</v>
      </c>
      <c r="C6" s="371">
        <v>0.2846697474968255</v>
      </c>
      <c r="D6" s="371">
        <v>9.5092008576365031E-2</v>
      </c>
      <c r="E6" s="371">
        <v>1.2700618247673766E-2</v>
      </c>
      <c r="F6" s="371">
        <v>6.7705406024271943E-3</v>
      </c>
      <c r="G6" s="371">
        <v>7.9333978642353087E-2</v>
      </c>
      <c r="H6" s="371">
        <v>0.1199884468869044</v>
      </c>
      <c r="I6" s="371">
        <v>0.25613824184516748</v>
      </c>
      <c r="J6" s="371">
        <v>1</v>
      </c>
      <c r="K6" s="52"/>
    </row>
    <row r="7" spans="1:17" ht="21.75">
      <c r="A7" s="816" t="s">
        <v>908</v>
      </c>
      <c r="B7" s="817">
        <v>248</v>
      </c>
      <c r="C7" s="817">
        <v>304</v>
      </c>
      <c r="D7" s="817">
        <v>114</v>
      </c>
      <c r="E7" s="817">
        <v>55</v>
      </c>
      <c r="F7" s="817">
        <v>34</v>
      </c>
      <c r="G7" s="817">
        <v>244</v>
      </c>
      <c r="H7" s="817">
        <v>289</v>
      </c>
      <c r="I7" s="817">
        <v>323</v>
      </c>
      <c r="J7" s="817">
        <v>1611</v>
      </c>
      <c r="K7" s="52"/>
    </row>
    <row r="8" spans="1:17" ht="22.5">
      <c r="A8" s="78" t="s">
        <v>548</v>
      </c>
      <c r="B8" s="217">
        <v>98</v>
      </c>
      <c r="C8" s="217">
        <v>23</v>
      </c>
      <c r="D8" s="217">
        <v>11</v>
      </c>
      <c r="E8" s="217">
        <v>0</v>
      </c>
      <c r="F8" s="217">
        <v>1</v>
      </c>
      <c r="G8" s="217">
        <v>5</v>
      </c>
      <c r="H8" s="217">
        <v>58</v>
      </c>
      <c r="I8" s="217">
        <v>76</v>
      </c>
      <c r="J8" s="217">
        <v>272</v>
      </c>
      <c r="K8" s="52"/>
    </row>
    <row r="9" spans="1:17" ht="22.5">
      <c r="A9" s="728" t="s">
        <v>631</v>
      </c>
      <c r="B9" s="218">
        <v>9</v>
      </c>
      <c r="C9" s="218">
        <v>2</v>
      </c>
      <c r="D9" s="218">
        <v>3</v>
      </c>
      <c r="E9" s="218">
        <v>0</v>
      </c>
      <c r="F9" s="218">
        <v>0</v>
      </c>
      <c r="G9" s="218">
        <v>1</v>
      </c>
      <c r="H9" s="218">
        <v>8</v>
      </c>
      <c r="I9" s="218">
        <v>15</v>
      </c>
      <c r="J9" s="218">
        <v>38</v>
      </c>
    </row>
    <row r="10" spans="1:17" ht="22.5">
      <c r="A10" s="728" t="s">
        <v>801</v>
      </c>
      <c r="B10" s="218">
        <v>17</v>
      </c>
      <c r="C10" s="218">
        <v>76</v>
      </c>
      <c r="D10" s="218">
        <v>1</v>
      </c>
      <c r="E10" s="218">
        <v>0</v>
      </c>
      <c r="F10" s="218">
        <v>0</v>
      </c>
      <c r="G10" s="218">
        <v>13</v>
      </c>
      <c r="H10" s="218">
        <v>8</v>
      </c>
      <c r="I10" s="218">
        <v>4</v>
      </c>
      <c r="J10" s="218">
        <v>119</v>
      </c>
    </row>
    <row r="11" spans="1:17" ht="32.25">
      <c r="A11" s="816" t="s">
        <v>909</v>
      </c>
      <c r="B11" s="817">
        <v>124</v>
      </c>
      <c r="C11" s="817">
        <v>101</v>
      </c>
      <c r="D11" s="817">
        <v>15</v>
      </c>
      <c r="E11" s="817">
        <v>0</v>
      </c>
      <c r="F11" s="817">
        <v>1</v>
      </c>
      <c r="G11" s="817">
        <v>19</v>
      </c>
      <c r="H11" s="817">
        <v>74</v>
      </c>
      <c r="I11" s="817">
        <v>95</v>
      </c>
      <c r="J11" s="817">
        <v>429</v>
      </c>
      <c r="M11" s="261"/>
      <c r="N11" s="261"/>
      <c r="O11" s="261"/>
      <c r="P11" s="261"/>
      <c r="Q11" s="261"/>
    </row>
    <row r="12" spans="1:17" ht="21.75">
      <c r="A12" s="695" t="s">
        <v>549</v>
      </c>
      <c r="B12" s="696">
        <v>55967</v>
      </c>
      <c r="C12" s="696">
        <v>109605</v>
      </c>
      <c r="D12" s="696">
        <v>36644</v>
      </c>
      <c r="E12" s="696">
        <v>4936</v>
      </c>
      <c r="F12" s="696">
        <v>2635</v>
      </c>
      <c r="G12" s="696">
        <v>30714</v>
      </c>
      <c r="H12" s="696">
        <v>46328</v>
      </c>
      <c r="I12" s="696">
        <v>98665</v>
      </c>
      <c r="J12" s="696">
        <v>385494</v>
      </c>
      <c r="M12" s="261"/>
      <c r="N12" s="261"/>
      <c r="O12" s="261"/>
      <c r="P12" s="261"/>
      <c r="Q12" s="261"/>
    </row>
    <row r="13" spans="1:17" s="261" customFormat="1" ht="22.5">
      <c r="A13" s="1068" t="s">
        <v>634</v>
      </c>
      <c r="B13" s="1069">
        <v>124</v>
      </c>
      <c r="C13" s="1069">
        <v>203</v>
      </c>
      <c r="D13" s="1069">
        <v>99</v>
      </c>
      <c r="E13" s="1069">
        <v>55</v>
      </c>
      <c r="F13" s="1069">
        <v>33</v>
      </c>
      <c r="G13" s="1069">
        <v>225</v>
      </c>
      <c r="H13" s="1069">
        <v>215</v>
      </c>
      <c r="I13" s="1069">
        <v>228</v>
      </c>
      <c r="J13" s="1069">
        <v>1182</v>
      </c>
    </row>
    <row r="14" spans="1:17" s="261" customFormat="1" ht="22.5">
      <c r="A14" s="900" t="s">
        <v>1313</v>
      </c>
      <c r="B14" s="1070">
        <v>2.2205110756943203E-3</v>
      </c>
      <c r="C14" s="1070">
        <v>1.8555419462167322E-3</v>
      </c>
      <c r="D14" s="1070">
        <v>2.7089889177727144E-3</v>
      </c>
      <c r="E14" s="1070">
        <v>1.1268182749436528E-2</v>
      </c>
      <c r="F14" s="1070">
        <v>1.2682551883166804E-2</v>
      </c>
      <c r="G14" s="1070">
        <v>7.3797107153399377E-3</v>
      </c>
      <c r="H14" s="1070">
        <v>4.6624596100881543E-3</v>
      </c>
      <c r="I14" s="1070">
        <v>2.3162022410272431E-3</v>
      </c>
      <c r="J14" s="1070">
        <v>3.0756260538311597E-3</v>
      </c>
    </row>
    <row r="15" spans="1:17" ht="21.75" customHeight="1">
      <c r="A15" s="728" t="s">
        <v>550</v>
      </c>
      <c r="B15" s="371">
        <v>0.14518254499421521</v>
      </c>
      <c r="C15" s="371">
        <v>0.28432349141620883</v>
      </c>
      <c r="D15" s="371">
        <v>9.5057251215323713E-2</v>
      </c>
      <c r="E15" s="371">
        <v>1.2804349743446072E-2</v>
      </c>
      <c r="F15" s="371">
        <v>6.8353852459441655E-3</v>
      </c>
      <c r="G15" s="371">
        <v>7.9674391819327922E-2</v>
      </c>
      <c r="H15" s="371">
        <v>0.12017826477195495</v>
      </c>
      <c r="I15" s="371">
        <v>0.25594432079357915</v>
      </c>
      <c r="J15" s="371">
        <v>1</v>
      </c>
      <c r="M15" s="261"/>
      <c r="N15" s="261"/>
      <c r="O15" s="261"/>
      <c r="P15" s="261"/>
      <c r="Q15" s="261"/>
    </row>
    <row r="16" spans="1:17" ht="12.75" customHeight="1">
      <c r="A16" s="21" t="s">
        <v>927</v>
      </c>
      <c r="M16" s="261"/>
      <c r="N16" s="261"/>
      <c r="O16" s="261"/>
      <c r="P16" s="261"/>
      <c r="Q16" s="261"/>
    </row>
    <row r="17" spans="1:10" ht="12.75" customHeight="1">
      <c r="A17" s="28" t="s">
        <v>551</v>
      </c>
    </row>
    <row r="18" spans="1:10" ht="12.75" customHeight="1"/>
    <row r="19" spans="1:10" ht="12.75" customHeight="1"/>
    <row r="20" spans="1:10">
      <c r="A20" s="136" t="s">
        <v>649</v>
      </c>
      <c r="B20" s="261"/>
      <c r="C20" s="261"/>
      <c r="D20" s="261"/>
      <c r="E20" s="261"/>
      <c r="F20" s="261"/>
      <c r="G20" s="734"/>
      <c r="H20" s="734" t="s">
        <v>43</v>
      </c>
      <c r="I20" s="284"/>
      <c r="J20" s="697" t="s">
        <v>1578</v>
      </c>
    </row>
    <row r="21" spans="1:10">
      <c r="A21" s="527" t="s">
        <v>648</v>
      </c>
      <c r="B21" s="261"/>
      <c r="C21" s="261"/>
      <c r="D21" s="261"/>
      <c r="E21" s="261"/>
      <c r="F21" s="261"/>
      <c r="G21" s="541"/>
      <c r="H21" s="541" t="s">
        <v>44</v>
      </c>
      <c r="I21" s="698"/>
      <c r="J21" s="529" t="s">
        <v>1579</v>
      </c>
    </row>
    <row r="22" spans="1:10">
      <c r="A22" s="261"/>
      <c r="B22" s="261"/>
      <c r="C22" s="261"/>
      <c r="D22" s="261"/>
      <c r="E22" s="261"/>
      <c r="F22" s="261"/>
      <c r="G22" s="261"/>
      <c r="H22" s="261"/>
      <c r="I22" s="261"/>
      <c r="J22" s="261"/>
    </row>
    <row r="23" spans="1:10" ht="24" customHeight="1">
      <c r="A23" s="705"/>
      <c r="B23" s="706"/>
      <c r="C23" s="706" t="s">
        <v>1568</v>
      </c>
      <c r="D23" s="706"/>
      <c r="E23" s="1148" t="s">
        <v>622</v>
      </c>
      <c r="F23" s="1152"/>
      <c r="G23" s="1152"/>
      <c r="H23" s="1153"/>
      <c r="I23" s="1154"/>
      <c r="J23" s="1154"/>
    </row>
    <row r="24" spans="1:10" ht="23.25">
      <c r="A24" s="705"/>
      <c r="B24" s="707"/>
      <c r="C24" s="708" t="s">
        <v>1569</v>
      </c>
      <c r="D24" s="707"/>
      <c r="E24" s="1155" t="s">
        <v>532</v>
      </c>
      <c r="F24" s="1155"/>
      <c r="G24" s="1065" t="s">
        <v>533</v>
      </c>
      <c r="H24" s="1156"/>
      <c r="I24" s="1156"/>
      <c r="J24" s="308"/>
    </row>
    <row r="25" spans="1:10" ht="21.75">
      <c r="A25" s="725" t="s">
        <v>534</v>
      </c>
      <c r="B25" s="725" t="s">
        <v>535</v>
      </c>
      <c r="C25" s="725" t="s">
        <v>536</v>
      </c>
      <c r="D25" s="725" t="s">
        <v>537</v>
      </c>
      <c r="E25" s="725" t="s">
        <v>535</v>
      </c>
      <c r="F25" s="725" t="s">
        <v>536</v>
      </c>
      <c r="G25" s="1065" t="s">
        <v>537</v>
      </c>
      <c r="H25" s="309"/>
      <c r="I25" s="309"/>
      <c r="J25" s="309"/>
    </row>
    <row r="26" spans="1:10">
      <c r="A26" s="77" t="s">
        <v>6</v>
      </c>
      <c r="B26" s="372">
        <v>1033</v>
      </c>
      <c r="C26" s="372">
        <v>979</v>
      </c>
      <c r="D26" s="372">
        <v>2012</v>
      </c>
      <c r="E26" s="372">
        <v>27</v>
      </c>
      <c r="F26" s="372">
        <v>25</v>
      </c>
      <c r="G26" s="371">
        <v>2.6530612244898055E-2</v>
      </c>
      <c r="H26" s="310"/>
      <c r="I26" s="310"/>
      <c r="J26" s="311"/>
    </row>
    <row r="27" spans="1:10">
      <c r="A27" s="77" t="s">
        <v>7</v>
      </c>
      <c r="B27" s="372">
        <v>6213</v>
      </c>
      <c r="C27" s="372">
        <v>3553</v>
      </c>
      <c r="D27" s="372">
        <v>9766</v>
      </c>
      <c r="E27" s="372">
        <v>182</v>
      </c>
      <c r="F27" s="372">
        <v>89</v>
      </c>
      <c r="G27" s="371">
        <v>2.8541337546076795E-2</v>
      </c>
      <c r="H27" s="310"/>
      <c r="I27" s="310"/>
      <c r="J27" s="311"/>
    </row>
    <row r="28" spans="1:10">
      <c r="A28" s="77" t="s">
        <v>8</v>
      </c>
      <c r="B28" s="372">
        <v>12670</v>
      </c>
      <c r="C28" s="372">
        <v>8551</v>
      </c>
      <c r="D28" s="372">
        <v>21221</v>
      </c>
      <c r="E28" s="372">
        <v>338</v>
      </c>
      <c r="F28" s="372">
        <v>241</v>
      </c>
      <c r="G28" s="371">
        <v>2.8049607596163151E-2</v>
      </c>
      <c r="H28" s="310"/>
      <c r="I28" s="310"/>
      <c r="J28" s="311"/>
    </row>
    <row r="29" spans="1:10">
      <c r="A29" s="77" t="s">
        <v>9</v>
      </c>
      <c r="B29" s="372">
        <v>18922</v>
      </c>
      <c r="C29" s="372">
        <v>13500</v>
      </c>
      <c r="D29" s="372">
        <v>32422</v>
      </c>
      <c r="E29" s="372">
        <v>50</v>
      </c>
      <c r="F29" s="372">
        <v>81</v>
      </c>
      <c r="G29" s="371">
        <v>4.0568579480351197E-3</v>
      </c>
      <c r="H29" s="310"/>
      <c r="I29" s="310"/>
      <c r="J29" s="311"/>
    </row>
    <row r="30" spans="1:10">
      <c r="A30" s="77" t="s">
        <v>10</v>
      </c>
      <c r="B30" s="372">
        <v>26100</v>
      </c>
      <c r="C30" s="372">
        <v>20296</v>
      </c>
      <c r="D30" s="372">
        <v>46396</v>
      </c>
      <c r="E30" s="372">
        <v>83</v>
      </c>
      <c r="F30" s="372">
        <v>101</v>
      </c>
      <c r="G30" s="371">
        <v>3.9816497879339163E-3</v>
      </c>
      <c r="H30" s="310"/>
      <c r="I30" s="310"/>
      <c r="J30" s="311"/>
    </row>
    <row r="31" spans="1:10">
      <c r="A31" s="77" t="s">
        <v>11</v>
      </c>
      <c r="B31" s="372">
        <v>29892</v>
      </c>
      <c r="C31" s="372">
        <v>26007</v>
      </c>
      <c r="D31" s="372">
        <v>55899</v>
      </c>
      <c r="E31" s="372">
        <v>320</v>
      </c>
      <c r="F31" s="372">
        <v>221</v>
      </c>
      <c r="G31" s="371">
        <v>9.7727519057768664E-3</v>
      </c>
      <c r="H31" s="310"/>
      <c r="I31" s="310"/>
      <c r="J31" s="311"/>
    </row>
    <row r="32" spans="1:10">
      <c r="A32" s="77" t="s">
        <v>12</v>
      </c>
      <c r="B32" s="372">
        <v>28202</v>
      </c>
      <c r="C32" s="372">
        <v>27102</v>
      </c>
      <c r="D32" s="372">
        <v>55304</v>
      </c>
      <c r="E32" s="372">
        <v>272</v>
      </c>
      <c r="F32" s="372">
        <v>359</v>
      </c>
      <c r="G32" s="371">
        <v>1.1541345819691573E-2</v>
      </c>
      <c r="H32" s="310"/>
      <c r="I32" s="310"/>
      <c r="J32" s="311"/>
    </row>
    <row r="33" spans="1:10">
      <c r="A33" s="77" t="s">
        <v>39</v>
      </c>
      <c r="B33" s="372">
        <v>44948</v>
      </c>
      <c r="C33" s="372">
        <v>48725</v>
      </c>
      <c r="D33" s="372">
        <v>93673</v>
      </c>
      <c r="E33" s="372">
        <v>630</v>
      </c>
      <c r="F33" s="372">
        <v>596</v>
      </c>
      <c r="G33" s="371">
        <v>1.3261652622583719E-2</v>
      </c>
      <c r="H33" s="310"/>
      <c r="I33" s="310"/>
      <c r="J33" s="311"/>
    </row>
    <row r="34" spans="1:10">
      <c r="A34" s="77" t="s">
        <v>40</v>
      </c>
      <c r="B34" s="372">
        <v>23712</v>
      </c>
      <c r="C34" s="372">
        <v>25304</v>
      </c>
      <c r="D34" s="372">
        <v>49016</v>
      </c>
      <c r="E34" s="372">
        <v>380</v>
      </c>
      <c r="F34" s="372">
        <v>439</v>
      </c>
      <c r="G34" s="371">
        <v>1.6992758885407744E-2</v>
      </c>
      <c r="H34" s="310"/>
      <c r="I34" s="310"/>
      <c r="J34" s="311"/>
    </row>
    <row r="35" spans="1:10">
      <c r="A35" s="77" t="s">
        <v>41</v>
      </c>
      <c r="B35" s="372">
        <v>6997</v>
      </c>
      <c r="C35" s="372">
        <v>8857</v>
      </c>
      <c r="D35" s="372">
        <v>15854</v>
      </c>
      <c r="E35" s="372">
        <v>119</v>
      </c>
      <c r="F35" s="372">
        <v>138</v>
      </c>
      <c r="G35" s="371">
        <v>1.6477527729691577E-2</v>
      </c>
      <c r="H35" s="310"/>
      <c r="I35" s="310"/>
      <c r="J35" s="311"/>
    </row>
    <row r="36" spans="1:10">
      <c r="A36" s="77" t="s">
        <v>42</v>
      </c>
      <c r="B36" s="372">
        <v>595</v>
      </c>
      <c r="C36" s="372">
        <v>807</v>
      </c>
      <c r="D36" s="372">
        <v>1402</v>
      </c>
      <c r="E36" s="372">
        <v>16</v>
      </c>
      <c r="F36" s="372">
        <v>8</v>
      </c>
      <c r="G36" s="371">
        <v>1.7416545718432541E-2</v>
      </c>
      <c r="H36" s="310"/>
      <c r="I36" s="310"/>
      <c r="J36" s="311"/>
    </row>
    <row r="37" spans="1:10" ht="24">
      <c r="A37" s="976" t="s">
        <v>538</v>
      </c>
      <c r="B37" s="904">
        <v>199284</v>
      </c>
      <c r="C37" s="904">
        <v>183681</v>
      </c>
      <c r="D37" s="904">
        <v>382965</v>
      </c>
      <c r="E37" s="904">
        <v>2417</v>
      </c>
      <c r="F37" s="904">
        <v>2298</v>
      </c>
      <c r="G37" s="1071">
        <v>1.2465300727032336E-2</v>
      </c>
      <c r="H37" s="312"/>
      <c r="I37" s="312"/>
      <c r="J37" s="313"/>
    </row>
    <row r="38" spans="1:10">
      <c r="A38" s="21" t="s">
        <v>927</v>
      </c>
      <c r="B38" s="261"/>
      <c r="C38" s="261"/>
      <c r="D38" s="261"/>
      <c r="E38" s="261"/>
      <c r="F38" s="261"/>
      <c r="G38" s="261"/>
      <c r="H38" s="261"/>
      <c r="I38" s="261"/>
      <c r="J38" s="261"/>
    </row>
    <row r="39" spans="1:10">
      <c r="A39" s="261"/>
      <c r="B39" s="261"/>
      <c r="C39" s="261"/>
      <c r="D39" s="261"/>
      <c r="E39" s="261"/>
      <c r="F39" s="261"/>
      <c r="G39" s="261"/>
      <c r="H39" s="261"/>
      <c r="I39" s="261"/>
      <c r="J39" s="261"/>
    </row>
    <row r="40" spans="1:10" ht="12.75" customHeight="1">
      <c r="A40" s="612" t="s">
        <v>81</v>
      </c>
    </row>
    <row r="66" spans="10:10">
      <c r="J66" s="27" t="s">
        <v>800</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0" t="s">
        <v>650</v>
      </c>
      <c r="I1" s="137" t="str">
        <f>Naslovnica!A20</f>
        <v>Kolovoz 2023.</v>
      </c>
    </row>
    <row r="2" spans="1:10">
      <c r="A2" s="553" t="s">
        <v>920</v>
      </c>
      <c r="I2" s="529" t="str">
        <f>Naslovnica!A24</f>
        <v>August 2023</v>
      </c>
    </row>
    <row r="3" spans="1:10" ht="12.75" customHeight="1"/>
    <row r="4" spans="1:10" ht="12.75" customHeight="1">
      <c r="F4" s="307"/>
      <c r="I4" s="13" t="s">
        <v>1486</v>
      </c>
    </row>
    <row r="5" spans="1:10" s="261" customFormat="1" ht="22.15" customHeight="1">
      <c r="A5" s="1158" t="s">
        <v>1096</v>
      </c>
      <c r="B5" s="1162" t="s">
        <v>1074</v>
      </c>
      <c r="C5" s="1162"/>
      <c r="D5" s="1162"/>
      <c r="E5" s="1162"/>
      <c r="F5" s="1160" t="s">
        <v>1076</v>
      </c>
      <c r="G5" s="1157" t="s">
        <v>1073</v>
      </c>
      <c r="H5" s="1158" t="s">
        <v>1075</v>
      </c>
      <c r="I5" s="1158" t="s">
        <v>1077</v>
      </c>
      <c r="J5" s="893"/>
    </row>
    <row r="6" spans="1:10" s="261" customFormat="1" ht="72">
      <c r="A6" s="1158"/>
      <c r="B6" s="894" t="s">
        <v>1069</v>
      </c>
      <c r="C6" s="894" t="s">
        <v>1070</v>
      </c>
      <c r="D6" s="894" t="s">
        <v>1071</v>
      </c>
      <c r="E6" s="894" t="s">
        <v>1072</v>
      </c>
      <c r="F6" s="1160"/>
      <c r="G6" s="1157"/>
      <c r="H6" s="1158"/>
      <c r="I6" s="1158"/>
      <c r="J6" s="893"/>
    </row>
    <row r="7" spans="1:10" s="261" customFormat="1">
      <c r="A7" s="891" t="s">
        <v>1029</v>
      </c>
      <c r="B7" s="897">
        <v>0</v>
      </c>
      <c r="C7" s="897">
        <v>935.85847999999999</v>
      </c>
      <c r="D7" s="897">
        <v>0</v>
      </c>
      <c r="E7" s="897">
        <v>449.17867000000001</v>
      </c>
      <c r="F7" s="898">
        <v>1385.0371500000001</v>
      </c>
      <c r="G7" s="899">
        <v>-0.1232325396000552</v>
      </c>
      <c r="H7" s="898">
        <v>13166.824519999995</v>
      </c>
      <c r="I7" s="898">
        <v>206157.8991287995</v>
      </c>
    </row>
    <row r="8" spans="1:10" s="261" customFormat="1">
      <c r="A8" s="891" t="s">
        <v>1030</v>
      </c>
      <c r="B8" s="897">
        <v>0</v>
      </c>
      <c r="C8" s="897">
        <v>1761.7858200000001</v>
      </c>
      <c r="D8" s="897">
        <v>0</v>
      </c>
      <c r="E8" s="897">
        <v>63.960620000000006</v>
      </c>
      <c r="F8" s="898">
        <v>1825.7464400000001</v>
      </c>
      <c r="G8" s="899">
        <v>-0.12481277931625245</v>
      </c>
      <c r="H8" s="898">
        <v>15189.673810000066</v>
      </c>
      <c r="I8" s="898">
        <v>338858.4576271082</v>
      </c>
    </row>
    <row r="9" spans="1:10" s="261" customFormat="1">
      <c r="A9" s="891" t="s">
        <v>217</v>
      </c>
      <c r="B9" s="897">
        <v>0</v>
      </c>
      <c r="C9" s="897">
        <v>143.00551000000002</v>
      </c>
      <c r="D9" s="897">
        <v>0</v>
      </c>
      <c r="E9" s="897">
        <v>4.6225200000000006</v>
      </c>
      <c r="F9" s="898">
        <v>147.62803000000002</v>
      </c>
      <c r="G9" s="899">
        <v>0.11166087046097783</v>
      </c>
      <c r="H9" s="898">
        <v>1183.5541300000004</v>
      </c>
      <c r="I9" s="898">
        <v>8320.6150556891644</v>
      </c>
    </row>
    <row r="10" spans="1:10" s="261" customFormat="1">
      <c r="A10" s="891" t="s">
        <v>218</v>
      </c>
      <c r="B10" s="897">
        <v>0</v>
      </c>
      <c r="C10" s="897">
        <v>103.08857</v>
      </c>
      <c r="D10" s="897">
        <v>0</v>
      </c>
      <c r="E10" s="897">
        <v>0</v>
      </c>
      <c r="F10" s="898">
        <v>103.08857</v>
      </c>
      <c r="G10" s="899">
        <v>1.1153888930385114</v>
      </c>
      <c r="H10" s="898">
        <v>609.79777000000104</v>
      </c>
      <c r="I10" s="898">
        <v>7585.4718465432361</v>
      </c>
    </row>
    <row r="11" spans="1:10" s="261" customFormat="1">
      <c r="A11" s="891" t="s">
        <v>46</v>
      </c>
      <c r="B11" s="897">
        <v>0</v>
      </c>
      <c r="C11" s="897">
        <v>548.78193999999996</v>
      </c>
      <c r="D11" s="897">
        <v>0</v>
      </c>
      <c r="E11" s="897">
        <v>1.71252</v>
      </c>
      <c r="F11" s="898">
        <v>550.49446</v>
      </c>
      <c r="G11" s="899">
        <v>0.27544160322004863</v>
      </c>
      <c r="H11" s="898">
        <v>3939.525370000003</v>
      </c>
      <c r="I11" s="898">
        <v>74536.16444670847</v>
      </c>
    </row>
    <row r="12" spans="1:10" s="261" customFormat="1">
      <c r="A12" s="891" t="s">
        <v>36</v>
      </c>
      <c r="B12" s="897">
        <v>0</v>
      </c>
      <c r="C12" s="897">
        <v>531.27791000000002</v>
      </c>
      <c r="D12" s="897">
        <v>0</v>
      </c>
      <c r="E12" s="897">
        <v>164.87707</v>
      </c>
      <c r="F12" s="898">
        <v>696.15498000000002</v>
      </c>
      <c r="G12" s="899">
        <v>0.27848636964955498</v>
      </c>
      <c r="H12" s="898">
        <v>4632.6055799999958</v>
      </c>
      <c r="I12" s="898">
        <v>61917.946239632343</v>
      </c>
    </row>
    <row r="13" spans="1:10" s="261" customFormat="1">
      <c r="A13" s="891" t="s">
        <v>37</v>
      </c>
      <c r="B13" s="897">
        <v>0</v>
      </c>
      <c r="C13" s="897">
        <v>642.59835999999996</v>
      </c>
      <c r="D13" s="897">
        <v>0</v>
      </c>
      <c r="E13" s="897">
        <v>23.618919999999999</v>
      </c>
      <c r="F13" s="898">
        <v>666.21727999999996</v>
      </c>
      <c r="G13" s="899">
        <v>-3.7170553803051676E-2</v>
      </c>
      <c r="H13" s="898">
        <v>6054.30799999999</v>
      </c>
      <c r="I13" s="898">
        <v>81535.587719954885</v>
      </c>
    </row>
    <row r="14" spans="1:10" s="261" customFormat="1">
      <c r="A14" s="373" t="s">
        <v>38</v>
      </c>
      <c r="B14" s="897">
        <v>0</v>
      </c>
      <c r="C14" s="897">
        <v>1573.4453700000001</v>
      </c>
      <c r="D14" s="897">
        <v>0</v>
      </c>
      <c r="E14" s="897">
        <v>0.20305000000000001</v>
      </c>
      <c r="F14" s="898">
        <v>1573.6484200000002</v>
      </c>
      <c r="G14" s="899">
        <v>-1.5096905699431673E-2</v>
      </c>
      <c r="H14" s="898">
        <v>14829.716120000056</v>
      </c>
      <c r="I14" s="898">
        <v>319221.56826413702</v>
      </c>
    </row>
    <row r="15" spans="1:10" s="261" customFormat="1" ht="20.45" customHeight="1">
      <c r="A15" s="895" t="s">
        <v>1031</v>
      </c>
      <c r="B15" s="896">
        <v>0</v>
      </c>
      <c r="C15" s="896">
        <v>6239.8419599999997</v>
      </c>
      <c r="D15" s="896">
        <v>0</v>
      </c>
      <c r="E15" s="896">
        <v>708.17337000000009</v>
      </c>
      <c r="F15" s="896">
        <v>6948.0153300000002</v>
      </c>
      <c r="G15" s="945">
        <v>-2.3221513301322716E-2</v>
      </c>
      <c r="H15" s="896">
        <v>59606.005300000106</v>
      </c>
      <c r="I15" s="896">
        <v>1098133.7103285729</v>
      </c>
    </row>
    <row r="16" spans="1:10">
      <c r="A16" s="21" t="s">
        <v>927</v>
      </c>
      <c r="B16" s="17"/>
      <c r="C16" s="18"/>
      <c r="D16" s="18"/>
      <c r="E16" s="18"/>
      <c r="F16" s="18"/>
      <c r="G16" s="18"/>
    </row>
    <row r="17" spans="1:14" ht="10.15" customHeight="1">
      <c r="A17" s="923" t="s">
        <v>47</v>
      </c>
      <c r="B17" s="755"/>
      <c r="C17" s="755"/>
      <c r="D17" s="755"/>
      <c r="E17" s="755"/>
      <c r="F17" s="755"/>
      <c r="G17" s="29"/>
    </row>
    <row r="18" spans="1:14" ht="10.15" customHeight="1">
      <c r="A18" s="920" t="s">
        <v>930</v>
      </c>
      <c r="B18" s="921"/>
      <c r="C18" s="921"/>
      <c r="D18" s="921"/>
      <c r="E18" s="921"/>
      <c r="F18" s="921"/>
      <c r="G18" s="30"/>
    </row>
    <row r="19" spans="1:14" ht="10.15" customHeight="1">
      <c r="A19" s="919" t="s">
        <v>48</v>
      </c>
      <c r="B19" s="918"/>
      <c r="C19" s="918"/>
      <c r="D19" s="918"/>
      <c r="E19" s="918"/>
      <c r="F19" s="918"/>
      <c r="G19" s="31"/>
    </row>
    <row r="20" spans="1:14" ht="10.15" customHeight="1">
      <c r="A20" s="920" t="s">
        <v>49</v>
      </c>
      <c r="B20" s="922"/>
      <c r="C20" s="922"/>
      <c r="D20" s="922"/>
      <c r="E20" s="922"/>
      <c r="F20" s="922"/>
      <c r="G20" s="30"/>
    </row>
    <row r="21" spans="1:14" ht="12.75" customHeight="1"/>
    <row r="22" spans="1:14" ht="12.75" customHeight="1">
      <c r="A22" s="150" t="s">
        <v>651</v>
      </c>
      <c r="L22" s="137" t="str">
        <f>Naslovnica!A20</f>
        <v>Kolovoz 2023.</v>
      </c>
    </row>
    <row r="23" spans="1:14" ht="12.75" customHeight="1">
      <c r="A23" s="553" t="s">
        <v>921</v>
      </c>
      <c r="L23" s="529" t="str">
        <f>Naslovnica!A24</f>
        <v>August 2023</v>
      </c>
    </row>
    <row r="24" spans="1:14" ht="12.75" customHeight="1"/>
    <row r="25" spans="1:14" ht="12.75" customHeight="1">
      <c r="L25" s="13" t="s">
        <v>1486</v>
      </c>
    </row>
    <row r="26" spans="1:14" s="261" customFormat="1" ht="14.45" customHeight="1">
      <c r="A26" s="1158" t="s">
        <v>1096</v>
      </c>
      <c r="B26" s="1161" t="s">
        <v>1134</v>
      </c>
      <c r="C26" s="1161"/>
      <c r="D26" s="1161"/>
      <c r="E26" s="1161"/>
      <c r="F26" s="1159" t="s">
        <v>1079</v>
      </c>
      <c r="G26" s="1159"/>
      <c r="H26" s="1159"/>
      <c r="I26" s="1160" t="s">
        <v>1078</v>
      </c>
      <c r="J26" s="1157" t="s">
        <v>1073</v>
      </c>
      <c r="K26" s="1158" t="s">
        <v>1075</v>
      </c>
      <c r="L26" s="1158" t="s">
        <v>1077</v>
      </c>
    </row>
    <row r="27" spans="1:14" s="261" customFormat="1" ht="96">
      <c r="A27" s="1158"/>
      <c r="B27" s="894" t="s">
        <v>1081</v>
      </c>
      <c r="C27" s="894" t="s">
        <v>1082</v>
      </c>
      <c r="D27" s="894" t="s">
        <v>1083</v>
      </c>
      <c r="E27" s="894" t="s">
        <v>1084</v>
      </c>
      <c r="F27" s="894" t="s">
        <v>1080</v>
      </c>
      <c r="G27" s="894" t="s">
        <v>1085</v>
      </c>
      <c r="H27" s="894" t="s">
        <v>1032</v>
      </c>
      <c r="I27" s="1160"/>
      <c r="J27" s="1157"/>
      <c r="K27" s="1158"/>
      <c r="L27" s="1158"/>
      <c r="M27"/>
      <c r="N27"/>
    </row>
    <row r="28" spans="1:14" s="261" customFormat="1">
      <c r="A28" s="891" t="s">
        <v>1029</v>
      </c>
      <c r="B28" s="897">
        <v>15.555959999999999</v>
      </c>
      <c r="C28" s="897">
        <v>0</v>
      </c>
      <c r="D28" s="897">
        <v>504.71006</v>
      </c>
      <c r="E28" s="897">
        <v>241.16663</v>
      </c>
      <c r="F28" s="897">
        <v>32.601750000000003</v>
      </c>
      <c r="G28" s="897">
        <v>63.151199999999996</v>
      </c>
      <c r="H28" s="897">
        <v>0</v>
      </c>
      <c r="I28" s="898">
        <v>857.18560000000002</v>
      </c>
      <c r="J28" s="899">
        <v>-0.19615162095485239</v>
      </c>
      <c r="K28" s="898">
        <v>8620.6119699999981</v>
      </c>
      <c r="L28" s="898">
        <v>84938.621951901572</v>
      </c>
      <c r="M28"/>
      <c r="N28"/>
    </row>
    <row r="29" spans="1:14" s="261" customFormat="1">
      <c r="A29" s="891" t="s">
        <v>1030</v>
      </c>
      <c r="B29" s="897">
        <v>148.47460000000001</v>
      </c>
      <c r="C29" s="897">
        <v>0</v>
      </c>
      <c r="D29" s="897">
        <v>0</v>
      </c>
      <c r="E29" s="897">
        <v>13.513680000000001</v>
      </c>
      <c r="F29" s="897">
        <v>17.879540000000002</v>
      </c>
      <c r="G29" s="897">
        <v>334.08746000000002</v>
      </c>
      <c r="H29" s="897">
        <v>5.10541</v>
      </c>
      <c r="I29" s="898">
        <v>519.06069000000002</v>
      </c>
      <c r="J29" s="899">
        <v>-9.8752814527183652E-2</v>
      </c>
      <c r="K29" s="898">
        <v>6542.9659899999824</v>
      </c>
      <c r="L29" s="898">
        <v>88788.7497288015</v>
      </c>
      <c r="M29"/>
      <c r="N29"/>
    </row>
    <row r="30" spans="1:14" s="261" customFormat="1">
      <c r="A30" s="891" t="s">
        <v>217</v>
      </c>
      <c r="B30" s="897">
        <v>0</v>
      </c>
      <c r="C30" s="897">
        <v>0</v>
      </c>
      <c r="D30" s="897">
        <v>6.0941400000000003</v>
      </c>
      <c r="E30" s="897">
        <v>0</v>
      </c>
      <c r="F30" s="897">
        <v>0</v>
      </c>
      <c r="G30" s="897">
        <v>0</v>
      </c>
      <c r="H30" s="897">
        <v>0</v>
      </c>
      <c r="I30" s="898">
        <v>6.0941400000000003</v>
      </c>
      <c r="J30" s="899">
        <v>-0.41326393562418939</v>
      </c>
      <c r="K30" s="898">
        <v>121.07826000000011</v>
      </c>
      <c r="L30" s="898">
        <v>574.3217771544231</v>
      </c>
      <c r="M30"/>
      <c r="N30"/>
    </row>
    <row r="31" spans="1:14" s="261" customFormat="1">
      <c r="A31" s="891" t="s">
        <v>218</v>
      </c>
      <c r="B31" s="897">
        <v>0</v>
      </c>
      <c r="C31" s="897">
        <v>0</v>
      </c>
      <c r="D31" s="897">
        <v>10.121120000000001</v>
      </c>
      <c r="E31" s="897">
        <v>4.0386100000000003</v>
      </c>
      <c r="F31" s="897">
        <v>0</v>
      </c>
      <c r="G31" s="897">
        <v>0</v>
      </c>
      <c r="H31" s="897">
        <v>0</v>
      </c>
      <c r="I31" s="898">
        <v>14.159730000000001</v>
      </c>
      <c r="J31" s="899">
        <v>-0.79353868751965684</v>
      </c>
      <c r="K31" s="898">
        <v>151.13057000000026</v>
      </c>
      <c r="L31" s="898">
        <v>3313.0305009841404</v>
      </c>
      <c r="M31"/>
      <c r="N31"/>
    </row>
    <row r="32" spans="1:14" s="261" customFormat="1">
      <c r="A32" s="891" t="s">
        <v>46</v>
      </c>
      <c r="B32" s="897">
        <v>0</v>
      </c>
      <c r="C32" s="897">
        <v>0</v>
      </c>
      <c r="D32" s="897">
        <v>79.505440000000007</v>
      </c>
      <c r="E32" s="897">
        <v>46.020559999999996</v>
      </c>
      <c r="F32" s="897">
        <v>4.1591199999999997</v>
      </c>
      <c r="G32" s="897">
        <v>0</v>
      </c>
      <c r="H32" s="897">
        <v>10.11401</v>
      </c>
      <c r="I32" s="898">
        <v>139.79913000000002</v>
      </c>
      <c r="J32" s="899">
        <v>-0.1723768578789947</v>
      </c>
      <c r="K32" s="898">
        <v>1511.5586000000039</v>
      </c>
      <c r="L32" s="898">
        <v>19700.4714403172</v>
      </c>
      <c r="M32"/>
      <c r="N32"/>
    </row>
    <row r="33" spans="1:14" s="261" customFormat="1">
      <c r="A33" s="891" t="s">
        <v>36</v>
      </c>
      <c r="B33" s="897">
        <v>0</v>
      </c>
      <c r="C33" s="897">
        <v>0</v>
      </c>
      <c r="D33" s="897">
        <v>0</v>
      </c>
      <c r="E33" s="897">
        <v>13.715920000000001</v>
      </c>
      <c r="F33" s="897">
        <v>0.44351000000000002</v>
      </c>
      <c r="G33" s="897">
        <v>18.201169999999998</v>
      </c>
      <c r="H33" s="897">
        <v>2.0039999999999999E-2</v>
      </c>
      <c r="I33" s="898">
        <v>32.38064</v>
      </c>
      <c r="J33" s="899">
        <v>-0.37246785220999157</v>
      </c>
      <c r="K33" s="898">
        <v>1021.6741700000021</v>
      </c>
      <c r="L33" s="898">
        <v>15746.629342871462</v>
      </c>
      <c r="M33"/>
      <c r="N33"/>
    </row>
    <row r="34" spans="1:14" s="261" customFormat="1">
      <c r="A34" s="891" t="s">
        <v>37</v>
      </c>
      <c r="B34" s="897">
        <v>46.110109999999999</v>
      </c>
      <c r="C34" s="897">
        <v>0</v>
      </c>
      <c r="D34" s="897">
        <v>121.13366000000001</v>
      </c>
      <c r="E34" s="897">
        <v>41.791559999999997</v>
      </c>
      <c r="F34" s="897">
        <v>11.516719999999999</v>
      </c>
      <c r="G34" s="897">
        <v>59.497150000000005</v>
      </c>
      <c r="H34" s="897">
        <v>0</v>
      </c>
      <c r="I34" s="898">
        <v>280.04920000000004</v>
      </c>
      <c r="J34" s="899">
        <v>0.16944683732941757</v>
      </c>
      <c r="K34" s="898">
        <v>2134.9420799999971</v>
      </c>
      <c r="L34" s="898">
        <v>25406.829663781278</v>
      </c>
      <c r="M34"/>
      <c r="N34"/>
    </row>
    <row r="35" spans="1:14" s="261" customFormat="1">
      <c r="A35" s="373" t="s">
        <v>38</v>
      </c>
      <c r="B35" s="897">
        <v>144.39162999999999</v>
      </c>
      <c r="C35" s="897">
        <v>0</v>
      </c>
      <c r="D35" s="897">
        <v>280.56354999999996</v>
      </c>
      <c r="E35" s="897">
        <v>157.82692</v>
      </c>
      <c r="F35" s="897">
        <v>21.915830000000003</v>
      </c>
      <c r="G35" s="897">
        <v>71.466359999999995</v>
      </c>
      <c r="H35" s="897">
        <v>0.12171</v>
      </c>
      <c r="I35" s="898">
        <v>676.28599999999994</v>
      </c>
      <c r="J35" s="899">
        <v>9.8759768124558223E-2</v>
      </c>
      <c r="K35" s="898">
        <v>7298.455529999992</v>
      </c>
      <c r="L35" s="898">
        <v>107185.41456643239</v>
      </c>
      <c r="M35"/>
      <c r="N35"/>
    </row>
    <row r="36" spans="1:14" s="261" customFormat="1" ht="19.899999999999999" customHeight="1">
      <c r="A36" s="895" t="s">
        <v>1031</v>
      </c>
      <c r="B36" s="896">
        <v>354.53229999999996</v>
      </c>
      <c r="C36" s="896">
        <v>0</v>
      </c>
      <c r="D36" s="896">
        <v>1002.1279699999999</v>
      </c>
      <c r="E36" s="896">
        <v>518.07387999999992</v>
      </c>
      <c r="F36" s="896">
        <v>88.516469999999998</v>
      </c>
      <c r="G36" s="896">
        <v>546.40334000000007</v>
      </c>
      <c r="H36" s="896">
        <v>15.36117</v>
      </c>
      <c r="I36" s="896">
        <v>2525.0151300000002</v>
      </c>
      <c r="J36" s="945">
        <v>-9.7159368602026674E-2</v>
      </c>
      <c r="K36" s="896">
        <v>27402.417169999975</v>
      </c>
      <c r="L36" s="896">
        <v>345654.06897224393</v>
      </c>
      <c r="M36"/>
      <c r="N36"/>
    </row>
    <row r="37" spans="1:14" ht="12.75" customHeight="1">
      <c r="A37" s="21" t="s">
        <v>927</v>
      </c>
      <c r="G37" s="132"/>
      <c r="H37" s="132"/>
    </row>
    <row r="38" spans="1:14" ht="12.75" customHeight="1">
      <c r="A38" s="16" t="s">
        <v>910</v>
      </c>
    </row>
    <row r="39" spans="1:14" ht="12.75" customHeight="1">
      <c r="A39" s="818" t="s">
        <v>929</v>
      </c>
      <c r="G39" s="76"/>
    </row>
    <row r="40" spans="1:14" ht="12.75" customHeight="1"/>
    <row r="41" spans="1:14" ht="12.75" customHeight="1">
      <c r="A41" s="612"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802</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schemas.microsoft.com/office/2006/documentManagement/types"/>
    <ds:schemaRef ds:uri="http://schemas.microsoft.com/office/infopath/2007/PartnerControls"/>
    <ds:schemaRef ds:uri="http://purl.org/dc/dcmitype/"/>
    <ds:schemaRef ds:uri="http://schemas.microsoft.com/office/2006/metadata/properties"/>
    <ds:schemaRef ds:uri="http://purl.org/dc/elements/1.1/"/>
    <ds:schemaRef ds:uri="http://www.w3.org/XML/1998/namespace"/>
    <ds:schemaRef ds:uri="http://purl.org/dc/terms/"/>
    <ds:schemaRef ds:uri="http://schemas.openxmlformats.org/package/2006/metadata/core-properties"/>
    <ds:schemaRef ds:uri="ca302e39-a258-4920-a5cd-d26b5a5d4831"/>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2024-10-29T14:15:34Z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