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6.1'!$A$1:$L$140</definedName>
    <definedName name="_xlnm.Print_Area" localSheetId="24">'25 Tablice 6.2, 6.3'!$A$1:$M$56</definedName>
    <definedName name="_xlnm.Print_Area" localSheetId="25">'26 Tablice 6.4 - 6.8'!$A$1:$G$88</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8.1 - 8.5'!$A$1:$E$71</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G17" i="44" l="1"/>
  <c r="C68" i="82" l="1"/>
  <c r="C66" i="82"/>
  <c r="C67" i="82"/>
  <c r="C65" i="82"/>
  <c r="C57" i="82"/>
  <c r="C55" i="82"/>
  <c r="C56" i="82"/>
  <c r="C54" i="82"/>
  <c r="B6" i="34" l="1"/>
  <c r="H123" i="46" l="1"/>
  <c r="F43" i="65" l="1"/>
  <c r="O60" i="92" l="1"/>
  <c r="B7" i="92" l="1"/>
  <c r="B6" i="92"/>
  <c r="G2" i="34" l="1"/>
  <c r="G1" i="34"/>
  <c r="B5" i="34" s="1"/>
  <c r="G2" i="92"/>
  <c r="G1" i="92"/>
  <c r="I2" i="91"/>
  <c r="L34" i="91" s="1"/>
  <c r="I1" i="91"/>
  <c r="L33" i="91" s="1"/>
  <c r="G34" i="92" l="1"/>
  <c r="B38" i="92" s="1"/>
  <c r="G35" i="92"/>
  <c r="B39" i="92" s="1"/>
  <c r="E9" i="68" l="1"/>
  <c r="B80" i="45" l="1"/>
  <c r="G49" i="67" l="1"/>
  <c r="C49" i="67"/>
  <c r="D49" i="67"/>
  <c r="E49" i="67"/>
  <c r="F49" i="67"/>
  <c r="B49" i="67"/>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E19" i="68"/>
  <c r="F64" i="45" l="1"/>
  <c r="E64" i="45"/>
  <c r="F2" i="68" l="1"/>
  <c r="F1" i="68"/>
  <c r="G42" i="67" l="1"/>
  <c r="G41" i="67"/>
  <c r="F72" i="45" l="1"/>
  <c r="E72" i="45"/>
  <c r="F79" i="65" l="1"/>
  <c r="F16" i="65" l="1"/>
  <c r="F35" i="68" l="1"/>
  <c r="F34"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4">
    <s v="hvar HUOBI RH Statistika"/>
    <s v="[Godina Podatka].[Godina podatka].&amp;[2021]"/>
    <s v="[Rizici].[hSkupineRiziciOsiguranja].[Vrsta osiguranja].&amp;[1]"/>
    <s v="[Ukupno_FOS_FOE].[Opis Izvora Rizika].&amp;[Ukupno]"/>
    <s v="[Measures].[Broj osiguranja- rizici]"/>
    <s v="[Države].[Hierarchy].[Država].&amp;[33]"/>
    <s v="{[Učestalost podataka].[Učestalost podatka].&amp;[11],[Učestalost podataka].[Učestalost podatka].&amp;[12],[Učestalost podataka].[Učestalost podatka].&amp;[13],[Učestalost podataka].[Učestalost podatka].&amp;[14],[Učestalost podataka].[Učestalost podatka].&amp;[15],[Učestalost podataka].[Učestalost podatka].&amp;[16],[Učestalost podataka].[Učestalost podatka].&amp;[17],[Učestalost podataka].[Učestalost podatka].&amp;[18],[Učestalost podataka].[Učestalost podatka].&amp;[19],[Učestalost podataka].[Učestalost podatka].&amp;[20],[Učestalost podataka].[Učestalost podatka].&amp;[21]}"/>
    <s v="[Društva].[Premija RH].&amp;[1]"/>
    <s v="#,##0"/>
    <s v="[Measures].[Broj šteta - rizici]"/>
    <s v="[Rizici].[hSkupineRiziciOsiguranja].[Vrsta osiguranja].&amp;[2]"/>
    <s v="[Rizici].[hSkupineRiziciOsiguranja].[Vrsta osiguranja].&amp;[3]"/>
    <s v="[Rizici].[hSkupineRiziciOsiguranja].[Vrsta osiguranja].&amp;[4]"/>
    <s v="[Rizici].[hSkupineRiziciOsiguranja].[Vrsta osiguranja].&amp;[5]"/>
    <s v="[Rizici].[hSkupineRiziciOsiguranja].[Vrsta osiguranja].&amp;[6]"/>
    <s v="[Rizici].[hSkupineRiziciOsiguranja].[Vrsta osiguranja].&amp;[7]"/>
    <s v="[Rizici].[hSkupineRiziciOsiguranja].[Vrsta osiguranja].&amp;[8]"/>
    <s v="[Rizici].[hSkupineRiziciOsiguranja].[Vrsta osiguranja].&amp;[9]"/>
    <s v="[Rizici].[hSkupineRiziciOsiguranja].[Vrsta osiguranja].&amp;[10]"/>
    <s v="[Rizici].[hSkupineRiziciOsiguranja].[Vrsta osiguranja].&amp;[11]"/>
    <s v="[Rizici].[hSkupineRiziciOsiguranja].[Vrsta osiguranja].&amp;[12]"/>
    <s v="[Rizici].[hSkupineRiziciOsiguranja].[Vrsta osiguranja].&amp;[13]"/>
    <s v="[Rizici].[hSkupineRiziciOsiguranja].[Vrsta osiguranja].&amp;[14]"/>
    <s v="[Rizici].[hSkupineRiziciOsiguranja].[Vrsta osiguranja].&amp;[15]"/>
    <s v="[Rizici].[hSkupineRiziciOsiguranja].[Vrsta osiguranja].&amp;[16]"/>
    <s v="[Rizici].[hSkupineRiziciOsiguranja].[Vrsta osiguranja].&amp;[17]"/>
    <s v="[Rizici].[hSkupineRiziciOsiguranja].[Vrsta osiguranja].&amp;[18]"/>
    <s v="[Rizici].[hSkupineRiziciOsiguranja].[Vrsta osiguranja].&amp;[19]"/>
    <s v="[Rizici].[hSkupineRiziciOsiguranja].[Vrsta osiguranja].&amp;[20]"/>
    <s v="[Rizici].[hSkupineRiziciOsiguranja].[Vrsta osiguranja].&amp;[21]"/>
    <s v="[Rizici].[hSkupineRiziciOsiguranja].[Vrsta osiguranja].&amp;[22]"/>
    <s v="[Rizici].[hSkupineRiziciOsiguranja].[Vrsta osiguranja].&amp;[23]"/>
    <s v="[Rizici].[hSkupineRiziciOsiguranja].[Vrsta osiguranja].&amp;[24]"/>
    <s v="[Rizici].[hSkupineRiziciOsiguranja].[Vrsta osiguranja].&amp;[25]"/>
  </metadataStrings>
  <mdxMetadata count="50">
    <mdx n="0" f="v">
      <t c="7" si="8">
        <n x="1"/>
        <n x="2"/>
        <n x="3"/>
        <n x="4"/>
        <n x="5"/>
        <n x="6" s="1"/>
        <n x="7"/>
      </t>
    </mdx>
    <mdx n="0" f="v">
      <t c="6" si="8">
        <n x="1"/>
        <n x="2"/>
        <n x="3"/>
        <n x="9"/>
        <n x="6" s="1"/>
        <n x="7"/>
      </t>
    </mdx>
    <mdx n="0" f="v">
      <t c="7" si="8">
        <n x="1"/>
        <n x="10"/>
        <n x="3"/>
        <n x="4"/>
        <n x="5"/>
        <n x="6" s="1"/>
        <n x="7"/>
      </t>
    </mdx>
    <mdx n="0" f="v">
      <t c="6" si="8">
        <n x="1"/>
        <n x="10"/>
        <n x="3"/>
        <n x="9"/>
        <n x="6" s="1"/>
        <n x="7"/>
      </t>
    </mdx>
    <mdx n="0" f="v">
      <t c="7" si="8">
        <n x="1"/>
        <n x="11"/>
        <n x="3"/>
        <n x="4"/>
        <n x="5"/>
        <n x="6" s="1"/>
        <n x="7"/>
      </t>
    </mdx>
    <mdx n="0" f="v">
      <t c="6" si="8">
        <n x="1"/>
        <n x="11"/>
        <n x="3"/>
        <n x="9"/>
        <n x="6" s="1"/>
        <n x="7"/>
      </t>
    </mdx>
    <mdx n="0" f="v">
      <t c="7" si="8">
        <n x="1"/>
        <n x="12"/>
        <n x="3"/>
        <n x="4"/>
        <n x="5"/>
        <n x="6" s="1"/>
        <n x="7"/>
      </t>
    </mdx>
    <mdx n="0" f="v">
      <t c="6" si="8">
        <n x="1"/>
        <n x="12"/>
        <n x="3"/>
        <n x="9"/>
        <n x="6" s="1"/>
        <n x="7"/>
      </t>
    </mdx>
    <mdx n="0" f="v">
      <t c="7" si="8">
        <n x="1"/>
        <n x="13"/>
        <n x="3"/>
        <n x="4"/>
        <n x="5"/>
        <n x="6" s="1"/>
        <n x="7"/>
      </t>
    </mdx>
    <mdx n="0" f="v">
      <t c="6" si="8">
        <n x="1"/>
        <n x="13"/>
        <n x="3"/>
        <n x="9"/>
        <n x="6" s="1"/>
        <n x="7"/>
      </t>
    </mdx>
    <mdx n="0" f="v">
      <t c="7" si="8">
        <n x="1"/>
        <n x="14"/>
        <n x="3"/>
        <n x="4"/>
        <n x="5"/>
        <n x="6" s="1"/>
        <n x="7"/>
      </t>
    </mdx>
    <mdx n="0" f="v">
      <t c="6" si="8">
        <n x="1"/>
        <n x="14"/>
        <n x="3"/>
        <n x="9"/>
        <n x="6" s="1"/>
        <n x="7"/>
      </t>
    </mdx>
    <mdx n="0" f="v">
      <t c="7" si="8">
        <n x="1"/>
        <n x="15"/>
        <n x="3"/>
        <n x="4"/>
        <n x="5"/>
        <n x="6" s="1"/>
        <n x="7"/>
      </t>
    </mdx>
    <mdx n="0" f="v">
      <t c="6" si="8">
        <n x="1"/>
        <n x="15"/>
        <n x="3"/>
        <n x="9"/>
        <n x="6" s="1"/>
        <n x="7"/>
      </t>
    </mdx>
    <mdx n="0" f="v">
      <t c="7" si="8">
        <n x="1"/>
        <n x="16"/>
        <n x="3"/>
        <n x="4"/>
        <n x="5"/>
        <n x="6" s="1"/>
        <n x="7"/>
      </t>
    </mdx>
    <mdx n="0" f="v">
      <t c="6" si="8">
        <n x="1"/>
        <n x="16"/>
        <n x="3"/>
        <n x="9"/>
        <n x="6" s="1"/>
        <n x="7"/>
      </t>
    </mdx>
    <mdx n="0" f="v">
      <t c="7" si="8">
        <n x="1"/>
        <n x="17"/>
        <n x="3"/>
        <n x="4"/>
        <n x="5"/>
        <n x="6" s="1"/>
        <n x="7"/>
      </t>
    </mdx>
    <mdx n="0" f="v">
      <t c="6" si="8">
        <n x="1"/>
        <n x="17"/>
        <n x="3"/>
        <n x="9"/>
        <n x="6" s="1"/>
        <n x="7"/>
      </t>
    </mdx>
    <mdx n="0" f="v">
      <t c="7" si="8">
        <n x="1"/>
        <n x="18"/>
        <n x="3"/>
        <n x="4"/>
        <n x="5"/>
        <n x="6" s="1"/>
        <n x="7"/>
      </t>
    </mdx>
    <mdx n="0" f="v">
      <t c="6" si="8">
        <n x="1"/>
        <n x="18"/>
        <n x="3"/>
        <n x="9"/>
        <n x="6" s="1"/>
        <n x="7"/>
      </t>
    </mdx>
    <mdx n="0" f="v">
      <t c="7" si="8">
        <n x="1"/>
        <n x="19"/>
        <n x="3"/>
        <n x="4"/>
        <n x="5"/>
        <n x="6" s="1"/>
        <n x="7"/>
      </t>
    </mdx>
    <mdx n="0" f="v">
      <t c="6" si="8">
        <n x="1"/>
        <n x="19"/>
        <n x="3"/>
        <n x="9"/>
        <n x="6" s="1"/>
        <n x="7"/>
      </t>
    </mdx>
    <mdx n="0" f="v">
      <t c="7" si="8">
        <n x="1"/>
        <n x="20"/>
        <n x="3"/>
        <n x="4"/>
        <n x="5"/>
        <n x="6" s="1"/>
        <n x="7"/>
      </t>
    </mdx>
    <mdx n="0" f="v">
      <t c="6" si="8">
        <n x="1"/>
        <n x="20"/>
        <n x="3"/>
        <n x="9"/>
        <n x="6" s="1"/>
        <n x="7"/>
      </t>
    </mdx>
    <mdx n="0" f="v">
      <t c="7" si="8">
        <n x="1"/>
        <n x="21"/>
        <n x="3"/>
        <n x="4"/>
        <n x="5"/>
        <n x="6" s="1"/>
        <n x="7"/>
      </t>
    </mdx>
    <mdx n="0" f="v">
      <t c="6" si="8">
        <n x="1"/>
        <n x="21"/>
        <n x="3"/>
        <n x="9"/>
        <n x="6" s="1"/>
        <n x="7"/>
      </t>
    </mdx>
    <mdx n="0" f="v">
      <t c="7" si="8">
        <n x="1"/>
        <n x="22"/>
        <n x="3"/>
        <n x="4"/>
        <n x="5"/>
        <n x="6" s="1"/>
        <n x="7"/>
      </t>
    </mdx>
    <mdx n="0" f="v">
      <t c="6" si="8">
        <n x="1"/>
        <n x="22"/>
        <n x="3"/>
        <n x="9"/>
        <n x="6" s="1"/>
        <n x="7"/>
      </t>
    </mdx>
    <mdx n="0" f="v">
      <t c="7" si="8">
        <n x="1"/>
        <n x="23"/>
        <n x="3"/>
        <n x="4"/>
        <n x="5"/>
        <n x="6" s="1"/>
        <n x="7"/>
      </t>
    </mdx>
    <mdx n="0" f="v">
      <t c="6" si="8">
        <n x="1"/>
        <n x="23"/>
        <n x="3"/>
        <n x="9"/>
        <n x="6" s="1"/>
        <n x="7"/>
      </t>
    </mdx>
    <mdx n="0" f="v">
      <t c="7" si="8">
        <n x="1"/>
        <n x="24"/>
        <n x="3"/>
        <n x="4"/>
        <n x="5"/>
        <n x="6" s="1"/>
        <n x="7"/>
      </t>
    </mdx>
    <mdx n="0" f="v">
      <t c="6" si="8">
        <n x="1"/>
        <n x="24"/>
        <n x="3"/>
        <n x="9"/>
        <n x="6" s="1"/>
        <n x="7"/>
      </t>
    </mdx>
    <mdx n="0" f="v">
      <t c="7" si="8">
        <n x="1"/>
        <n x="25"/>
        <n x="3"/>
        <n x="4"/>
        <n x="5"/>
        <n x="6" s="1"/>
        <n x="7"/>
      </t>
    </mdx>
    <mdx n="0" f="v">
      <t c="6" si="8">
        <n x="1"/>
        <n x="25"/>
        <n x="3"/>
        <n x="9"/>
        <n x="6" s="1"/>
        <n x="7"/>
      </t>
    </mdx>
    <mdx n="0" f="v">
      <t c="7" si="8">
        <n x="1"/>
        <n x="26"/>
        <n x="3"/>
        <n x="4"/>
        <n x="5"/>
        <n x="6" s="1"/>
        <n x="7"/>
      </t>
    </mdx>
    <mdx n="0" f="v">
      <t c="6" si="8">
        <n x="1"/>
        <n x="26"/>
        <n x="3"/>
        <n x="9"/>
        <n x="6" s="1"/>
        <n x="7"/>
      </t>
    </mdx>
    <mdx n="0" f="v">
      <t c="7" si="8">
        <n x="1"/>
        <n x="27"/>
        <n x="3"/>
        <n x="4"/>
        <n x="5"/>
        <n x="6" s="1"/>
        <n x="7"/>
      </t>
    </mdx>
    <mdx n="0" f="v">
      <t c="6" si="8">
        <n x="1"/>
        <n x="27"/>
        <n x="3"/>
        <n x="9"/>
        <n x="6" s="1"/>
        <n x="7"/>
      </t>
    </mdx>
    <mdx n="0" f="v">
      <t c="7" si="8">
        <n x="1"/>
        <n x="28"/>
        <n x="3"/>
        <n x="4"/>
        <n x="5"/>
        <n x="6" s="1"/>
        <n x="7"/>
      </t>
    </mdx>
    <mdx n="0" f="v">
      <t c="6" si="8">
        <n x="1"/>
        <n x="28"/>
        <n x="3"/>
        <n x="9"/>
        <n x="6" s="1"/>
        <n x="7"/>
      </t>
    </mdx>
    <mdx n="0" f="v">
      <t c="7" si="8">
        <n x="1"/>
        <n x="29"/>
        <n x="3"/>
        <n x="4"/>
        <n x="5"/>
        <n x="6" s="1"/>
        <n x="7"/>
      </t>
    </mdx>
    <mdx n="0" f="v">
      <t c="6" si="8">
        <n x="1"/>
        <n x="29"/>
        <n x="3"/>
        <n x="9"/>
        <n x="6" s="1"/>
        <n x="7"/>
      </t>
    </mdx>
    <mdx n="0" f="v">
      <t c="7" si="8">
        <n x="1"/>
        <n x="30"/>
        <n x="3"/>
        <n x="4"/>
        <n x="5"/>
        <n x="6" s="1"/>
        <n x="7"/>
      </t>
    </mdx>
    <mdx n="0" f="v">
      <t c="6" si="8">
        <n x="1"/>
        <n x="30"/>
        <n x="3"/>
        <n x="9"/>
        <n x="6" s="1"/>
        <n x="7"/>
      </t>
    </mdx>
    <mdx n="0" f="v">
      <t c="7" si="8">
        <n x="1"/>
        <n x="31"/>
        <n x="3"/>
        <n x="4"/>
        <n x="5"/>
        <n x="6" s="1"/>
        <n x="7"/>
      </t>
    </mdx>
    <mdx n="0" f="v">
      <t c="6" si="8">
        <n x="1"/>
        <n x="31"/>
        <n x="3"/>
        <n x="9"/>
        <n x="6" s="1"/>
        <n x="7"/>
      </t>
    </mdx>
    <mdx n="0" f="v">
      <t c="7" si="8">
        <n x="1"/>
        <n x="32"/>
        <n x="3"/>
        <n x="4"/>
        <n x="5"/>
        <n x="6" s="1"/>
        <n x="7"/>
      </t>
    </mdx>
    <mdx n="0" f="v">
      <t c="6" si="8">
        <n x="1"/>
        <n x="32"/>
        <n x="3"/>
        <n x="9"/>
        <n x="6" s="1"/>
        <n x="7"/>
      </t>
    </mdx>
    <mdx n="0" f="v">
      <t c="7" si="8">
        <n x="1"/>
        <n x="33"/>
        <n x="3"/>
        <n x="4"/>
        <n x="5"/>
        <n x="6" s="1"/>
        <n x="7"/>
      </t>
    </mdx>
    <mdx n="0" f="v">
      <t c="6" si="8">
        <n x="1"/>
        <n x="33"/>
        <n x="3"/>
        <n x="9"/>
        <n x="6" s="1"/>
        <n x="7"/>
      </t>
    </mdx>
  </mdxMetadata>
  <valueMetadata count="5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valueMetadata>
</metadata>
</file>

<file path=xl/sharedStrings.xml><?xml version="1.0" encoding="utf-8"?>
<sst xmlns="http://schemas.openxmlformats.org/spreadsheetml/2006/main" count="3390" uniqueCount="1596">
  <si>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</si>
  <si>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</si>
  <si>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</si>
  <si>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</si>
  <si>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</si>
  <si>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</si>
  <si>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</si>
  <si>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</si>
  <si>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</si>
  <si>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</si>
  <si>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</si>
  <si>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</si>
  <si>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</si>
  <si>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</si>
  <si>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</si>
  <si>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</si>
  <si>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</si>
  <si>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</si>
  <si>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</si>
  <si>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</si>
  <si>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</si>
  <si>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</si>
  <si>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</si>
  <si>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</si>
  <si>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</si>
  <si>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</si>
  <si>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</si>
  <si>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</si>
  <si>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</si>
  <si>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</si>
  <si>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</si>
  <si>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</si>
  <si>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</si>
  <si>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</si>
  <si>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</si>
  <si>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</si>
  <si>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</si>
  <si>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</si>
  <si>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</si>
  <si>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</si>
  <si>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</si>
  <si>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</si>
  <si>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</si>
  <si>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</si>
  <si>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</si>
  <si>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</si>
  <si>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</si>
  <si>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</si>
  <si>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</si>
  <si>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</si>
  <si>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</si>
  <si>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</si>
  <si>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</si>
  <si>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</si>
  <si>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</si>
  <si>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</si>
  <si>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</si>
  <si>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</si>
  <si>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</si>
  <si>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</si>
  <si>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</si>
  <si>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</si>
  <si>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</si>
  <si>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</si>
  <si>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</si>
  <si>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</si>
  <si>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</si>
  <si>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</si>
  <si>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</si>
  <si>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</si>
  <si>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</si>
  <si>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</si>
  <si>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</si>
  <si>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</si>
  <si>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</si>
  <si>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</si>
  <si>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</si>
  <si>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</si>
  <si>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</si>
  <si>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</si>
  <si>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</si>
  <si>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</si>
  <si>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Prosperus Invest d.o.o.</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</si>
  <si>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</si>
  <si>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</si>
  <si>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</si>
  <si>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</si>
  <si>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</si>
  <si>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</si>
  <si>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</si>
  <si>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</si>
  <si>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</si>
  <si>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</si>
  <si>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</si>
  <si>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</si>
  <si>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</si>
  <si>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</si>
  <si>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</si>
  <si>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</si>
  <si>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</si>
  <si>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</si>
  <si>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</si>
  <si>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</si>
  <si>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</si>
  <si>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</si>
  <si>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</si>
  <si>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</si>
  <si>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</si>
  <si>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</si>
  <si>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</si>
  <si>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</si>
  <si>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</si>
  <si>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</si>
  <si>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</si>
  <si>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</si>
  <si>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</si>
  <si>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</si>
  <si>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</si>
  <si>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</si>
  <si>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</si>
  <si>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</si>
  <si>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</si>
  <si>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</si>
  <si>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</si>
  <si>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</si>
  <si>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</si>
  <si>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</si>
  <si>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</si>
  <si>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</si>
  <si>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</si>
  <si>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</si>
  <si>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</si>
  <si>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</si>
  <si>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</si>
  <si>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</si>
  <si>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</si>
  <si>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</si>
  <si>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</si>
  <si>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</si>
  <si>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</si>
  <si>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</si>
  <si>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</si>
  <si>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</si>
  <si>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</si>
  <si>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</si>
  <si>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</si>
  <si>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</si>
  <si>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</si>
  <si>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</si>
  <si>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</si>
  <si>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</si>
  <si>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</si>
  <si>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</si>
  <si>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</si>
  <si>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</si>
  <si>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</si>
  <si>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</si>
  <si>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</si>
  <si>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HRLOINUVAL26</t>
  </si>
  <si>
    <t>HRZBINUPREA1</t>
  </si>
  <si>
    <t>HRICAMUOMIF8</t>
  </si>
  <si>
    <t>HRLOINUPRIM0</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</si>
  <si>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</si>
  <si>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</si>
  <si>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</si>
  <si>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</si>
  <si>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</si>
  <si>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</si>
  <si>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</si>
  <si>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</si>
  <si>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</si>
  <si>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</si>
  <si>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</si>
  <si>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</si>
  <si>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</si>
  <si>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</si>
  <si>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</si>
  <si>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</si>
  <si>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</si>
  <si>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</si>
  <si>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</si>
  <si>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</si>
  <si>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</si>
  <si>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</si>
  <si>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</si>
  <si>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</si>
  <si>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</si>
  <si>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</si>
  <si>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</si>
  <si>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</si>
  <si>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</si>
  <si>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</si>
  <si>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</si>
  <si>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</si>
  <si>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</si>
  <si>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</si>
  <si>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</si>
  <si>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</si>
  <si>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</si>
  <si>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</si>
  <si>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</si>
  <si>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</si>
  <si>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</si>
  <si>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</si>
  <si>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</si>
  <si>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</si>
  <si>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</si>
  <si>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</si>
  <si>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</si>
  <si>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</si>
  <si>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</si>
  <si>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</si>
  <si>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</si>
  <si>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</si>
  <si>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</si>
  <si>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</si>
  <si>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</si>
  <si>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</si>
  <si>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</si>
  <si>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</si>
  <si>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</si>
  <si>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</si>
  <si>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</si>
  <si>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</si>
  <si>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</si>
  <si>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</si>
  <si>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</si>
  <si>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</si>
  <si>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</si>
  <si>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</si>
  <si>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</si>
  <si>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</si>
  <si>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</si>
  <si>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</si>
  <si>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</si>
  <si>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</si>
  <si>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SQ CAPITAL d.o.o.</t>
  </si>
  <si>
    <t>POŠTA ZDMF</t>
  </si>
  <si>
    <t>POLICIJSKI ZDMF</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</si>
  <si>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</si>
  <si>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</si>
  <si>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</si>
  <si>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</si>
  <si>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</si>
  <si>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</si>
  <si>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</si>
  <si>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</si>
  <si>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</si>
  <si>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</si>
  <si>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</si>
  <si>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</si>
  <si>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</si>
  <si>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</si>
  <si>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</si>
  <si>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</si>
  <si>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</si>
  <si>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</si>
  <si>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</si>
  <si>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</si>
  <si>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</si>
  <si>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</si>
  <si>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</si>
  <si>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</si>
  <si>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</si>
  <si>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</si>
  <si>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</si>
  <si>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</si>
  <si>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</si>
  <si>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</si>
  <si>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</si>
  <si>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</si>
  <si>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</si>
  <si>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</si>
  <si>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</si>
  <si>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</si>
  <si>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</si>
  <si>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</si>
  <si>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</si>
  <si>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</si>
  <si>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</si>
  <si>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</si>
  <si>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</si>
  <si>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</si>
  <si>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</si>
  <si>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</si>
  <si>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</si>
  <si>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</si>
  <si>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</si>
  <si>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</si>
  <si>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</si>
  <si>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</si>
  <si>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</si>
  <si>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</si>
  <si>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</si>
  <si>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</si>
  <si>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</si>
  <si>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</si>
  <si>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</si>
  <si>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</si>
  <si>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</si>
  <si>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</si>
  <si>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</si>
  <si>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</si>
  <si>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</si>
  <si>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</si>
  <si>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</si>
  <si>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</si>
  <si>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</si>
  <si>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</si>
  <si>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</si>
  <si>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</si>
  <si>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</si>
  <si>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</si>
  <si>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</si>
  <si>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</si>
  <si>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</si>
  <si>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</si>
  <si>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</si>
  <si>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</si>
  <si>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</si>
  <si>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</si>
  <si>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</si>
  <si>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</si>
  <si>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</si>
  <si>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</si>
  <si>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</si>
  <si>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</si>
  <si>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</si>
  <si>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</si>
  <si>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</si>
  <si>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</si>
  <si>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</si>
  <si>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</si>
  <si>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</si>
  <si>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</si>
  <si>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</si>
  <si>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</si>
  <si>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</si>
  <si>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</si>
  <si>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</si>
  <si>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</si>
  <si>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</si>
  <si>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</si>
  <si>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</si>
  <si>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</si>
  <si>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</si>
  <si>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</si>
  <si>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</si>
  <si>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</si>
  <si>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</si>
  <si>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</si>
  <si>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</si>
  <si>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</si>
  <si>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</si>
  <si>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</si>
  <si>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</si>
  <si>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</si>
  <si>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</si>
  <si>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</si>
  <si>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</si>
  <si>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</si>
  <si>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</si>
  <si>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</si>
  <si>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</si>
  <si>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</si>
  <si>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</si>
  <si>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</si>
  <si>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</si>
  <si>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</si>
  <si>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</si>
  <si>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</si>
  <si>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</si>
  <si>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</si>
  <si>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</si>
  <si>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</si>
  <si>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</si>
  <si>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</si>
  <si>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</si>
  <si>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</si>
  <si>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</si>
  <si>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</si>
  <si>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</si>
  <si>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</si>
  <si>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</si>
  <si>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</si>
  <si>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</si>
  <si>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</si>
  <si>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</si>
  <si>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</si>
  <si>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</si>
  <si>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</si>
  <si>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</si>
  <si>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</si>
  <si>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</si>
  <si>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</si>
  <si>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</si>
  <si>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</si>
  <si>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</si>
  <si>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</si>
  <si>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</si>
  <si>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</si>
  <si>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</si>
  <si>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</si>
  <si>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</si>
  <si>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</si>
  <si>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</si>
  <si>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</si>
  <si>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</si>
  <si>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</si>
  <si>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</si>
  <si>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</si>
  <si>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</si>
  <si>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</si>
  <si>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</si>
  <si>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</si>
  <si>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</si>
  <si>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</si>
  <si>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</si>
  <si>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</si>
  <si>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</si>
  <si>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</si>
  <si>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</si>
  <si>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</si>
  <si>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</si>
  <si>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</si>
  <si>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</si>
  <si>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</si>
  <si>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</si>
  <si>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</si>
  <si>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</si>
  <si>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</si>
  <si>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</si>
  <si>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</si>
  <si>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</si>
  <si>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</si>
  <si>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</si>
  <si>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</si>
  <si>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</si>
  <si>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</si>
  <si>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</si>
  <si>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</si>
  <si>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</si>
  <si>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</si>
  <si>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</si>
  <si>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</si>
  <si>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</si>
  <si>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</si>
  <si>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</si>
  <si>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</si>
  <si>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</si>
  <si>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</si>
  <si>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</si>
  <si>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</si>
  <si>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</si>
  <si>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</si>
  <si>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</si>
  <si>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</si>
  <si>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</si>
  <si>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</si>
  <si>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</si>
  <si>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</si>
  <si>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</si>
  <si>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</si>
  <si>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</si>
  <si>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</si>
  <si>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</si>
  <si>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</si>
  <si>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</si>
  <si>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</si>
  <si>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</si>
  <si>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</si>
  <si>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</si>
  <si>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</si>
  <si>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</si>
  <si>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</si>
  <si>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</si>
  <si>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</si>
  <si>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</si>
  <si>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</si>
  <si>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</si>
  <si>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</si>
  <si>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</si>
  <si>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</si>
  <si>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</si>
  <si>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</si>
  <si>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</si>
  <si>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</si>
  <si>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</si>
  <si>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</si>
  <si>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</si>
  <si>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</si>
  <si>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</si>
  <si>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</si>
  <si>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</si>
  <si>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</si>
  <si>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</si>
  <si>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</si>
  <si>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</si>
  <si>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</si>
  <si>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</si>
  <si>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</si>
  <si>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</si>
  <si>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</si>
  <si>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</si>
  <si>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</si>
  <si>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</si>
  <si>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</si>
  <si>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</si>
  <si>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</si>
  <si>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</si>
  <si>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</si>
  <si>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</si>
  <si>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</si>
  <si>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</si>
  <si>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</si>
  <si>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</si>
  <si>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</si>
  <si>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</si>
  <si>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</si>
  <si>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</si>
  <si>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</si>
  <si>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</si>
  <si>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</si>
  <si>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</si>
  <si>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</si>
  <si>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</si>
  <si>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</si>
  <si>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</si>
  <si>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</si>
  <si>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</si>
  <si>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</si>
  <si>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</si>
  <si>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</si>
  <si>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</si>
  <si>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</si>
  <si>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</si>
  <si>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</si>
  <si>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</si>
  <si>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</si>
  <si>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</si>
  <si>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</si>
  <si>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</si>
  <si>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</si>
  <si>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</si>
  <si>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</si>
  <si>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</si>
  <si>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</si>
  <si>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</si>
  <si>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</si>
  <si>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</si>
  <si>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</si>
  <si>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</si>
  <si>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</si>
  <si>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</si>
  <si>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</si>
  <si>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</si>
  <si>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</si>
  <si>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</si>
  <si>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</si>
  <si>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</si>
  <si>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</si>
  <si>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</si>
  <si>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</si>
  <si>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</si>
  <si>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</si>
  <si>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</si>
  <si>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</si>
  <si>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</si>
  <si>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</si>
  <si>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</si>
  <si>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</si>
  <si>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</si>
  <si>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</si>
  <si>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</si>
  <si>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</si>
  <si>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</si>
  <si>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</si>
  <si>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</si>
  <si>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</si>
  <si>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</si>
  <si>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</si>
  <si>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</si>
  <si>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</si>
  <si>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</si>
  <si>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</si>
  <si>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</si>
  <si>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</si>
  <si>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</si>
  <si>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</si>
  <si>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</si>
  <si>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</si>
  <si>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</si>
  <si>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</si>
  <si>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</si>
  <si>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</si>
  <si>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</si>
  <si>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</si>
  <si>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</si>
  <si>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</si>
  <si>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</si>
  <si>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</si>
  <si>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</si>
  <si>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</si>
  <si>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</si>
  <si>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</si>
  <si>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</si>
  <si>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</si>
  <si>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</si>
  <si>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</si>
  <si>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</si>
  <si>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</si>
  <si>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</si>
  <si>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</si>
  <si>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</si>
  <si>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</si>
  <si>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</si>
  <si>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</si>
  <si>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</si>
  <si>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</si>
  <si>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</si>
  <si>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</si>
  <si>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</si>
  <si>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</si>
  <si>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</si>
  <si>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</si>
  <si>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</si>
  <si>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</si>
  <si>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</si>
  <si>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</si>
  <si>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</si>
  <si>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</si>
  <si>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</si>
  <si>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</si>
  <si>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</si>
  <si>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</si>
  <si>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</si>
  <si>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</si>
  <si>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</si>
  <si>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</si>
  <si>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</si>
  <si>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</si>
  <si>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</si>
  <si>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</si>
  <si>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</si>
  <si>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</si>
  <si>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</si>
  <si>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</si>
  <si>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</si>
  <si>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</si>
  <si>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</si>
  <si>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</si>
  <si>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</si>
  <si>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</si>
  <si>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</si>
  <si>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</si>
  <si>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</si>
  <si>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</si>
  <si>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</si>
  <si>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</si>
  <si>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</si>
  <si>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</si>
  <si>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</si>
  <si>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</si>
  <si>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</si>
  <si>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</si>
  <si>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</si>
  <si>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</si>
  <si>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</si>
  <si>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</si>
  <si>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</si>
  <si>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</si>
  <si>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</si>
  <si>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</si>
  <si>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</si>
  <si>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</si>
  <si>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</si>
  <si>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</si>
  <si>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</si>
  <si>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</si>
  <si>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</si>
  <si>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</si>
  <si>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</si>
  <si>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</si>
  <si>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</si>
  <si>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</si>
  <si>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</si>
  <si>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</si>
  <si>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</si>
  <si>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</si>
  <si>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</si>
  <si>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</si>
  <si>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</si>
  <si>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</si>
  <si>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</si>
  <si>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</si>
  <si>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</si>
  <si>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</si>
  <si>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</si>
  <si>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</si>
  <si>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</si>
  <si>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</si>
  <si>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</si>
  <si>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</si>
  <si>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</si>
  <si>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</si>
  <si>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</si>
  <si>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</si>
  <si>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</si>
  <si>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</si>
  <si>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</si>
  <si>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</si>
  <si>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</si>
  <si>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</si>
  <si>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</si>
  <si>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</si>
  <si>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</si>
  <si>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</si>
  <si>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</si>
  <si>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</si>
  <si>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</si>
  <si>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</si>
  <si>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</si>
  <si>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</si>
  <si>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</si>
  <si>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</si>
  <si>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</si>
  <si>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</si>
  <si>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</si>
  <si>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</si>
  <si>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</si>
  <si>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</si>
  <si>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</si>
  <si>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</si>
  <si>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</si>
  <si>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</si>
  <si>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</si>
  <si>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</si>
  <si>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</si>
  <si>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</si>
  <si>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</si>
  <si>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</si>
  <si>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</si>
  <si>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</si>
  <si>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</si>
  <si>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</si>
  <si>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</si>
  <si>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</si>
  <si>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</si>
  <si>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</si>
  <si>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</si>
  <si>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</si>
  <si>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</si>
  <si>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</si>
  <si>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</si>
  <si>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</si>
  <si>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</si>
  <si>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</si>
  <si>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</si>
  <si>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</si>
  <si>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</si>
  <si>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</si>
  <si>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</si>
  <si>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</si>
  <si>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</si>
  <si>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</si>
  <si>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</si>
  <si>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</si>
  <si>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</si>
  <si>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</si>
  <si>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</si>
  <si>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</si>
  <si>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</si>
  <si>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</si>
  <si>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</si>
  <si>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</si>
  <si>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</si>
  <si>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</si>
  <si>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</si>
  <si>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</si>
  <si>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</si>
  <si>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</si>
  <si>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</si>
  <si>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</si>
  <si>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</si>
  <si>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</si>
  <si>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</si>
  <si>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</si>
  <si>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</si>
  <si>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</si>
  <si>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</si>
  <si>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</si>
  <si>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</si>
  <si>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</si>
  <si>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</si>
  <si>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</si>
  <si>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</si>
  <si>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</si>
  <si>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</si>
  <si>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</si>
  <si>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</si>
  <si>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</si>
  <si>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</si>
  <si>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</si>
  <si>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</si>
  <si>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</si>
  <si>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</si>
  <si>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</si>
  <si>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</si>
  <si>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</si>
  <si>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</si>
  <si>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</si>
  <si>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</si>
  <si>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</si>
  <si>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</si>
  <si>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</si>
  <si>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</si>
  <si>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</si>
  <si>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</si>
  <si>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</si>
  <si>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</si>
  <si>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</si>
  <si>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</si>
  <si>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</si>
  <si>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</si>
  <si>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</si>
  <si>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</si>
  <si>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</si>
  <si>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</si>
  <si>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</si>
  <si>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</si>
  <si>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</si>
  <si>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</si>
  <si>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</si>
  <si>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</si>
  <si>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</si>
  <si>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</si>
  <si>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</si>
  <si>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</si>
  <si>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</si>
  <si>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</si>
  <si>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</si>
  <si>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</si>
  <si>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</si>
  <si>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</si>
  <si>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</si>
  <si>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</si>
  <si>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</si>
  <si>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</si>
  <si>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</si>
  <si>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</si>
  <si>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</si>
  <si>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</si>
  <si>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</si>
  <si>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</si>
  <si>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</si>
  <si>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</si>
  <si>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</si>
  <si>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</si>
  <si>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</si>
  <si>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</si>
  <si>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</si>
  <si>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</si>
  <si>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</si>
  <si>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</si>
  <si>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</si>
  <si>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</si>
  <si>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</si>
  <si>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</si>
  <si>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</si>
  <si>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</si>
  <si>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</si>
  <si>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</si>
  <si>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</si>
  <si>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</si>
  <si>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</si>
  <si>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</si>
  <si>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</si>
  <si>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</si>
  <si>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</si>
  <si>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</si>
  <si>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</si>
  <si>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</si>
  <si>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</si>
  <si>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</si>
  <si>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</si>
  <si>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</si>
  <si>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30.06.2019</t>
  </si>
  <si>
    <t>Prosperus FGS II</t>
  </si>
  <si>
    <t>AZ A1 ZDMF</t>
  </si>
  <si>
    <t>Generali Investments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</si>
  <si>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</si>
  <si>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</si>
  <si>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</si>
  <si>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</si>
  <si>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</si>
  <si>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</si>
  <si>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</si>
  <si>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</si>
  <si>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</si>
  <si>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</si>
  <si>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</si>
  <si>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</si>
  <si>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</si>
  <si>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</si>
  <si>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</si>
  <si>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</si>
  <si>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</si>
  <si>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</si>
  <si>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</si>
  <si>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</si>
  <si>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</si>
  <si>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</si>
  <si>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</si>
  <si>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</si>
  <si>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</si>
  <si>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</si>
  <si>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</si>
  <si>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</si>
  <si>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</si>
  <si>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</si>
  <si>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</si>
  <si>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</si>
  <si>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</si>
  <si>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</si>
  <si>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</si>
  <si>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</si>
  <si>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</si>
  <si>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</si>
  <si>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</si>
  <si>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</si>
  <si>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</si>
  <si>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</si>
  <si>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</si>
  <si>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</si>
  <si>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</si>
  <si>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</si>
  <si>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</si>
  <si>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</si>
  <si>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</si>
  <si>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</si>
  <si>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</si>
  <si>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</si>
  <si>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</si>
  <si>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</si>
  <si>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</si>
  <si>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</si>
  <si>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</si>
  <si>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</si>
  <si>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</si>
  <si>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</si>
  <si>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</si>
  <si>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</si>
  <si>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</si>
  <si>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</si>
  <si>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</si>
  <si>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</si>
  <si>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</si>
  <si>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</si>
  <si>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</si>
  <si>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</si>
  <si>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</si>
  <si>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</si>
  <si>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</si>
  <si>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</si>
  <si>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</si>
  <si>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</si>
  <si>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</si>
  <si>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</si>
  <si>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</si>
  <si>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</si>
  <si>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</si>
  <si>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</si>
  <si>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</si>
  <si>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</si>
  <si>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</si>
  <si>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</si>
  <si>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</si>
  <si>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</si>
  <si>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</si>
  <si>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</si>
  <si>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</si>
  <si>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</si>
  <si>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</si>
  <si>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</si>
  <si>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</si>
  <si>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</si>
  <si>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</si>
  <si>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</si>
  <si>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</si>
  <si>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</si>
  <si>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</si>
  <si>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</si>
  <si>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</si>
  <si>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</si>
  <si>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</si>
  <si>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</si>
  <si>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</si>
  <si>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</si>
  <si>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</si>
  <si>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</si>
  <si>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</si>
  <si>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</si>
  <si>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</si>
  <si>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</si>
  <si>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</si>
  <si>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</si>
  <si>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</si>
  <si>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</si>
  <si>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</si>
  <si>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</si>
  <si>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</si>
  <si>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</si>
  <si>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</si>
  <si>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</si>
  <si>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</si>
  <si>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</si>
  <si>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</si>
  <si>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</si>
  <si>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</si>
  <si>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</si>
  <si>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</si>
  <si>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</si>
  <si>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</si>
  <si>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</si>
  <si>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</si>
  <si>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</si>
  <si>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</si>
  <si>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</si>
  <si>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</si>
  <si>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</si>
  <si>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</si>
  <si>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</si>
  <si>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</si>
  <si>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</si>
  <si>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</si>
  <si>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</si>
  <si>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</si>
  <si>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</si>
  <si>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</si>
  <si>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</si>
  <si>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</si>
  <si>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</si>
  <si>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</si>
  <si>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</si>
  <si>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</si>
  <si>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</si>
  <si>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</si>
  <si>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</si>
  <si>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</si>
  <si>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</si>
  <si>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</si>
  <si>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</si>
  <si>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</si>
  <si>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</si>
  <si>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</si>
  <si>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</si>
  <si>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</si>
  <si>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</si>
  <si>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</si>
  <si>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</si>
  <si>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</si>
  <si>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</si>
  <si>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</si>
  <si>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</si>
  <si>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</si>
  <si>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</si>
  <si>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</si>
  <si>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</si>
  <si>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</si>
  <si>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</si>
  <si>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</si>
  <si>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</si>
  <si>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</si>
  <si>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</si>
  <si>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</si>
  <si>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</si>
  <si>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</si>
  <si>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</si>
  <si>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</si>
  <si>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</si>
  <si>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</si>
  <si>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</si>
  <si>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</si>
  <si>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</si>
  <si>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</si>
  <si>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</si>
  <si>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</si>
  <si>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</si>
  <si>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</si>
  <si>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</si>
  <si>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</si>
  <si>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</si>
  <si>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</si>
  <si>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</si>
  <si>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</si>
  <si>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</si>
  <si>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</si>
  <si>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</si>
  <si>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OTP INVEST d.o.o.</t>
  </si>
  <si>
    <t>2020 Q 3</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</si>
  <si>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</si>
  <si>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</si>
  <si>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</si>
  <si>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</si>
  <si>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</si>
  <si>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</si>
  <si>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</si>
  <si>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</si>
  <si>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</si>
  <si>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</si>
  <si>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</si>
  <si>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</si>
  <si>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</si>
  <si>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</si>
  <si>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</si>
  <si>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</si>
  <si>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</si>
  <si>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</si>
  <si>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</si>
  <si>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</si>
  <si>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</si>
  <si>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</si>
  <si>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</si>
  <si>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</si>
  <si>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</si>
  <si>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</si>
  <si>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</si>
  <si>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</si>
  <si>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</si>
  <si>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</si>
  <si>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</si>
  <si>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</si>
  <si>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</si>
  <si>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</si>
  <si>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</si>
  <si>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</si>
  <si>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</si>
  <si>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</si>
  <si>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</si>
  <si>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</si>
  <si>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</si>
  <si>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</si>
  <si>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</si>
  <si>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</si>
  <si>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</si>
  <si>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</si>
  <si>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</si>
  <si>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</si>
  <si>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</si>
  <si>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</si>
  <si>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</si>
  <si>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</si>
  <si>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</si>
  <si>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</si>
  <si>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</si>
  <si>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</si>
  <si>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</si>
  <si>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</si>
  <si>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</si>
  <si>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</si>
  <si>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</si>
  <si>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</si>
  <si>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</si>
  <si>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</si>
  <si>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</si>
  <si>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</si>
  <si>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</si>
  <si>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</si>
  <si>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</si>
  <si>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</si>
  <si>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</si>
  <si>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</si>
  <si>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</si>
  <si>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</si>
  <si>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</si>
  <si>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</si>
  <si>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</si>
  <si>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</si>
  <si>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</si>
  <si>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</si>
  <si>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</si>
  <si>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</si>
  <si>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</si>
  <si>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</si>
  <si>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</si>
  <si>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</si>
  <si>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</si>
  <si>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</si>
  <si>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</si>
  <si>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</si>
  <si>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</si>
  <si>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</si>
  <si>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</si>
  <si>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30.9.2020.</t>
  </si>
  <si>
    <t>31.12.2020.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</si>
  <si>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</si>
  <si>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</si>
  <si>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</si>
  <si>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</si>
  <si>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</si>
  <si>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</si>
  <si>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</si>
  <si>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</si>
  <si>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</si>
  <si>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</si>
  <si>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</si>
  <si>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</si>
  <si>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</si>
  <si>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</si>
  <si>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</si>
  <si>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</si>
  <si>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</si>
  <si>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</si>
  <si>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</si>
  <si>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</si>
  <si>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</si>
  <si>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</si>
  <si>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</si>
  <si>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</si>
  <si>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</si>
  <si>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</si>
  <si>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</si>
  <si>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</si>
  <si>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</si>
  <si>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 Društvo Izvor osiguranje d.d. je prenijelo portfelj na društvo Generali osiguranje d.d. 30. travnja 2020. godine (podaci za društvo Izvor osiguranje d.d. prikazani su u okviru podataka za društvo Generali osiguranje d.d.)</t>
  </si>
  <si>
    <t>- As of 30 April 2020 Izvor osiguranje d.d. has transfered portfolio to an accepting undertaking Generali osiguranje d.d. (data for the company Izvor osiguranje d.d. are presented within the data for the company Generali osiguranje d.d.)</t>
  </si>
  <si>
    <t>HRGFAMUPDAS1</t>
  </si>
  <si>
    <t>75408381120</t>
  </si>
  <si>
    <r>
      <t xml:space="preserve">Isplate zbog umirovljenja  /  </t>
    </r>
    <r>
      <rPr>
        <b/>
        <i/>
        <sz val="10"/>
        <color theme="1" tint="0.499984740745262"/>
        <rFont val="Arial"/>
        <family val="2"/>
      </rPr>
      <t>Retirement payouts</t>
    </r>
  </si>
  <si>
    <t>2021 Q 1</t>
  </si>
  <si>
    <t>31.3.2021.</t>
  </si>
  <si>
    <t>* U uplate od početka rada uračunate su i uplate i u one fondove koji više nisu aktivni.</t>
  </si>
  <si>
    <t>** U isplate od početka rada uračunate su isplate i onih fondova koji više nisu aktivni.</t>
  </si>
  <si>
    <r>
      <rPr>
        <sz val="8"/>
        <rFont val="Arial"/>
        <family val="2"/>
      </rPr>
      <t>Napomena</t>
    </r>
    <r>
      <rPr>
        <i/>
        <sz val="8"/>
        <rFont val="Arial"/>
        <family val="2"/>
      </rPr>
      <t xml:space="preserve"> / </t>
    </r>
    <r>
      <rPr>
        <i/>
        <sz val="8"/>
        <color theme="1" tint="0.34998626667073579"/>
        <rFont val="Arial"/>
        <family val="2"/>
      </rPr>
      <t>Note</t>
    </r>
    <r>
      <rPr>
        <i/>
        <sz val="8"/>
        <rFont val="Arial"/>
        <family val="2"/>
      </rPr>
      <t xml:space="preserve">: </t>
    </r>
    <r>
      <rPr>
        <sz val="8"/>
        <rFont val="Arial"/>
        <family val="2"/>
      </rPr>
      <t>Fond Inspirio Alpha brisan je iz evidencije 4.5.2020.</t>
    </r>
    <r>
      <rPr>
        <i/>
        <sz val="8"/>
        <rFont val="Arial"/>
        <family val="2"/>
      </rPr>
      <t xml:space="preserve"> / </t>
    </r>
    <r>
      <rPr>
        <i/>
        <sz val="8"/>
        <color theme="1" tint="0.34998626667073579"/>
        <rFont val="Arial"/>
        <family val="2"/>
      </rPr>
      <t>The Inspirio Alpha Fund was deleted from the records on 4 May 2020.</t>
    </r>
  </si>
  <si>
    <t>Lipanj 2021.</t>
  </si>
  <si>
    <t>June 2021</t>
  </si>
  <si>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</si>
  <si>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</si>
  <si>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</si>
  <si>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</si>
  <si>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</si>
  <si>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</si>
  <si>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</si>
  <si>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</si>
  <si>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</si>
  <si>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</si>
  <si>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</si>
  <si>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</si>
  <si>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</si>
  <si>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</si>
  <si>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</si>
  <si>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</si>
  <si>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</si>
  <si>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</si>
  <si>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</si>
  <si>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</si>
  <si>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</si>
  <si>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</si>
  <si>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</si>
  <si>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</si>
  <si>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</si>
  <si>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</si>
  <si>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</si>
  <si>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</si>
  <si>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</si>
  <si>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</si>
  <si>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</si>
  <si>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</si>
  <si>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</si>
  <si>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</si>
  <si>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</si>
  <si>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</si>
  <si>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</si>
  <si>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</si>
  <si>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</si>
  <si>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</si>
  <si>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</si>
  <si>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</si>
  <si>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</si>
  <si>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</si>
  <si>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</si>
  <si>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</si>
  <si>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</si>
  <si>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</si>
  <si>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</si>
  <si>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</si>
  <si>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</si>
  <si>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</si>
  <si>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</si>
  <si>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</si>
  <si>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</si>
  <si>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</si>
  <si>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</si>
  <si>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</si>
  <si>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</si>
  <si>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</si>
  <si>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</si>
  <si>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</si>
  <si>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</si>
  <si>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</si>
  <si>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</si>
  <si>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</si>
  <si>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</si>
  <si>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</si>
  <si>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</si>
  <si>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</si>
  <si>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</si>
  <si>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</si>
  <si>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</si>
  <si>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</si>
  <si>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</si>
  <si>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</si>
  <si>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</si>
  <si>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</si>
  <si>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</si>
  <si>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</si>
  <si>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</si>
  <si>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</si>
  <si>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</si>
  <si>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</si>
  <si>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</si>
  <si>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</si>
  <si>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</si>
  <si>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</si>
  <si>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</si>
  <si>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</si>
  <si>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</si>
  <si>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</si>
  <si>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</si>
  <si>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</si>
  <si>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</si>
  <si>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</si>
  <si>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</si>
  <si>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</si>
  <si>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</si>
  <si>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</si>
  <si>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</si>
  <si>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</si>
  <si>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</si>
  <si>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</si>
  <si>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InterCapital Short Term Bond</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</si>
  <si>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</si>
  <si>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</si>
  <si>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</si>
  <si>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</si>
  <si>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</si>
  <si>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</si>
  <si>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</si>
  <si>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</si>
  <si>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</si>
  <si>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</si>
  <si>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</si>
  <si>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</si>
  <si>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 xml:space="preserve">OTP MULTI USD </t>
  </si>
  <si>
    <t>28456944283</t>
  </si>
  <si>
    <t>HROTPIUMUSD7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</si>
  <si>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</si>
  <si>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</si>
  <si>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</si>
  <si>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</si>
  <si>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</si>
  <si>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</si>
  <si>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</si>
  <si>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</si>
  <si>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</si>
  <si>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</si>
  <si>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</si>
  <si>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</si>
  <si>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</si>
  <si>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</si>
  <si>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</si>
  <si>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</si>
  <si>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</si>
  <si>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</si>
  <si>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</si>
  <si>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</si>
  <si>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</si>
  <si>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FWR Multi-Asset Strategy I</t>
  </si>
  <si>
    <t>HRRBAIUMAS16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</si>
  <si>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</si>
  <si>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</si>
  <si>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</si>
  <si>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</si>
  <si>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</si>
  <si>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</si>
  <si>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</si>
  <si>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</si>
  <si>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</si>
  <si>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</si>
  <si>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</si>
  <si>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</si>
  <si>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</si>
  <si>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</si>
  <si>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</si>
  <si>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</si>
  <si>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</si>
  <si>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Raiffeisen Global Equities</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</si>
  <si>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</si>
  <si>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</si>
  <si>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</si>
  <si>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</si>
  <si>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</si>
  <si>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</si>
  <si>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</si>
  <si>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</si>
  <si>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</si>
  <si>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</si>
  <si>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</si>
  <si>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</si>
  <si>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</si>
  <si>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</si>
  <si>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</si>
  <si>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</si>
  <si>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</si>
  <si>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</si>
  <si>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</si>
  <si>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</si>
  <si>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</si>
  <si>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</si>
  <si>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</si>
  <si>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</si>
  <si>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</si>
  <si>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</si>
  <si>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</si>
  <si>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</si>
  <si>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</si>
  <si>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</si>
  <si>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</si>
  <si>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</si>
  <si>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</si>
  <si>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</si>
  <si>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</si>
  <si>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</si>
  <si>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</si>
  <si>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</si>
  <si>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</si>
  <si>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</si>
  <si>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</si>
  <si>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</si>
  <si>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</si>
  <si>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</si>
  <si>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Alpha</t>
  </si>
  <si>
    <t>22133068960</t>
  </si>
  <si>
    <t>HRZBINUALPH7</t>
  </si>
  <si>
    <t>ZB Invest Funds – ZB Bridge</t>
  </si>
  <si>
    <t>04869107820</t>
  </si>
  <si>
    <t>HRZBINUZBBR4</t>
  </si>
  <si>
    <t xml:space="preserve">ZB plus UCITS fond </t>
  </si>
  <si>
    <t>HRZBINUPLUS2</t>
  </si>
  <si>
    <t>ZB Protect 2022 UCITS fond</t>
  </si>
  <si>
    <t>HRZBINU20223</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</si>
  <si>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</si>
  <si>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</si>
  <si>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</si>
  <si>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</si>
  <si>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</si>
  <si>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</si>
  <si>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</si>
  <si>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</si>
  <si>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</si>
  <si>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</si>
  <si>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</si>
  <si>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</si>
  <si>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t>30.6.2021.</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</si>
  <si>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</si>
  <si>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</si>
  <si>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</si>
  <si>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r>
      <t>Napomena  /</t>
    </r>
    <r>
      <rPr>
        <i/>
        <sz val="8"/>
        <color theme="1" tint="0.34998626667073579"/>
        <rFont val="Arial"/>
        <family val="2"/>
      </rPr>
      <t xml:space="preserve"> Note</t>
    </r>
    <r>
      <rPr>
        <sz val="8"/>
        <color theme="1"/>
        <rFont val="Arial"/>
        <family val="2"/>
        <charset val="238"/>
      </rPr>
      <t xml:space="preserve">: Fond PR-AZ-1 je prestao s radom 11.6.2021. / </t>
    </r>
    <r>
      <rPr>
        <i/>
        <sz val="8"/>
        <color theme="1" tint="0.34998626667073579"/>
        <rFont val="Arial"/>
        <family val="2"/>
      </rPr>
      <t>Fund PR-AZ-1 ceased to operate on June 11, 2021.</t>
    </r>
  </si>
  <si>
    <t>Year-to-
date</t>
  </si>
  <si>
    <t>94203309739</t>
  </si>
  <si>
    <t>HRPBZIUEQWD8</t>
  </si>
  <si>
    <t>Cijena
udjela
(u kn)</t>
  </si>
  <si>
    <t>Feelsgood</t>
  </si>
  <si>
    <t>FEELSGOOD CAPITAL PARTNERS d.o.o.</t>
  </si>
  <si>
    <t>Prosperus Growth</t>
  </si>
  <si>
    <t>PROSPERUS - INVEST d.o.o.</t>
  </si>
  <si>
    <r>
      <t xml:space="preserve">Fond Generali Absolute prestaos radom 31.1.2021. /  </t>
    </r>
    <r>
      <rPr>
        <i/>
        <sz val="8"/>
        <color theme="1" tint="0.34998626667073579"/>
        <rFont val="Arial"/>
        <family val="2"/>
      </rPr>
      <t>The Generali Absolute Fund ceased to operate on January 31, 2021.</t>
    </r>
  </si>
  <si>
    <r>
      <t xml:space="preserve">Fond  Honestas FGS prestao s radom 20.4.2021. /  </t>
    </r>
    <r>
      <rPr>
        <i/>
        <sz val="8"/>
        <color theme="1" tint="0.34998626667073579"/>
        <rFont val="Arial"/>
        <family val="2"/>
      </rPr>
      <t>The  Honestas FGS Fund ceased to operate on April 24, 2021.</t>
    </r>
  </si>
  <si>
    <t>Inspirio FGS u likvidaciji</t>
  </si>
  <si>
    <t>Prosperus FGS u likvidaciji</t>
  </si>
  <si>
    <t>Quaestus Private Equity Kapital II u likvidaciji</t>
  </si>
  <si>
    <t>Rujan 2021.</t>
  </si>
  <si>
    <t>September 2021</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</si>
  <si>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</si>
  <si>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Listopad 2021.</t>
  </si>
  <si>
    <t>October 2021</t>
  </si>
  <si>
    <t>RUJAN 2021.</t>
  </si>
  <si>
    <t>SEPTEMBER 2021</t>
  </si>
  <si>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</si>
  <si>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</si>
  <si>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</si>
  <si>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</si>
  <si>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</si>
  <si>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</si>
  <si>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</si>
  <si>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</si>
  <si>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</si>
  <si>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</si>
  <si>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</si>
  <si>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</si>
  <si>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</si>
  <si>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</si>
  <si>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</si>
  <si>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</si>
  <si>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</si>
  <si>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</si>
  <si>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</si>
  <si>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</si>
  <si>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30.9.2021.</t>
  </si>
  <si>
    <t>1.1. - 30.9.2021.</t>
  </si>
  <si>
    <t>RUJAN 2020.</t>
  </si>
  <si>
    <t>SEPTEMBER 2020</t>
  </si>
  <si>
    <t>1.1. - 30.9.2021</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</si>
  <si>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30.9.2021</t>
    </r>
  </si>
  <si>
    <t xml:space="preserve">AGRAM LEASING d.o.o. </t>
  </si>
  <si>
    <t xml:space="preserve">ALD Automotive d.o.o. </t>
  </si>
  <si>
    <t xml:space="preserve">BKS - leasing Croatia d.o.o. </t>
  </si>
  <si>
    <t xml:space="preserve">Erste &amp; Steiermärkische S-Leasing d.o.o. </t>
  </si>
  <si>
    <t xml:space="preserve">HETA Asset Resolution Hrvatska d.o.o. </t>
  </si>
  <si>
    <t>i4next leasing Croatia d.o.o.</t>
  </si>
  <si>
    <t>IMPULS-LEASING d.o.o.</t>
  </si>
  <si>
    <t xml:space="preserve">Mercedes-Benz Leasing Hrvatska d.o.o. </t>
  </si>
  <si>
    <t xml:space="preserve">OTP Leasing d.d. </t>
  </si>
  <si>
    <t xml:space="preserve">PBZ-LEASING d.o.o. </t>
  </si>
  <si>
    <t xml:space="preserve">PORSCHE LEASING d.o.o. </t>
  </si>
  <si>
    <t>Raiffeisen Leasing d.o.o.</t>
  </si>
  <si>
    <t>SCANIA CREDIT HRVATSKA d.o.o.</t>
  </si>
  <si>
    <t>UniCredit Leasing Croatia d.o.o.</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</si>
  <si>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</si>
  <si>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</si>
  <si>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</si>
  <si>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</si>
  <si>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</si>
  <si>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</si>
  <si>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</si>
  <si>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</si>
  <si>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</si>
  <si>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</si>
  <si>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</si>
  <si>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</si>
  <si>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</si>
  <si>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</si>
  <si>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</si>
  <si>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</si>
  <si>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</si>
  <si>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</si>
  <si>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Studeni 2021.</t>
  </si>
  <si>
    <t>November 2021</t>
  </si>
  <si>
    <r>
      <t xml:space="preserve">Broj / </t>
    </r>
    <r>
      <rPr>
        <i/>
        <sz val="10"/>
        <color theme="1" tint="0.34998626667073579"/>
        <rFont val="Arial"/>
        <family val="2"/>
        <charset val="238"/>
      </rPr>
      <t>Number</t>
    </r>
    <r>
      <rPr>
        <sz val="10"/>
        <color theme="1"/>
        <rFont val="Arial"/>
        <family val="2"/>
      </rPr>
      <t xml:space="preserve"> 12</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XIX  Zagreb, 17.12.2021.</t>
    </r>
  </si>
  <si>
    <t>HRATPLRA0008</t>
  </si>
  <si>
    <t>HRRIVPRA0000</t>
  </si>
  <si>
    <t>HRHT00RA0005</t>
  </si>
  <si>
    <t>HRADRSPA0009</t>
  </si>
  <si>
    <t>HRSPANRA0007</t>
  </si>
  <si>
    <t>HRHPB0RA0002</t>
  </si>
  <si>
    <t>HROPTERA0001</t>
  </si>
  <si>
    <t>HRADRSRA0007</t>
  </si>
  <si>
    <t>HRERNTRA0000</t>
  </si>
  <si>
    <t>HRPODRRA0004</t>
  </si>
  <si>
    <t>HRRHMFO227E9</t>
  </si>
  <si>
    <t>HRRHMFO34BA1</t>
  </si>
  <si>
    <t>HRRHMFO287A1</t>
  </si>
  <si>
    <t>HRRHMFO403E6</t>
  </si>
  <si>
    <t>HRRHMFO253A3</t>
  </si>
  <si>
    <t>HRRHMFO297A0</t>
  </si>
  <si>
    <t>HRRHMFO247E7</t>
  </si>
  <si>
    <t>HRRHMFO275E8</t>
  </si>
  <si>
    <t>HRRIBAO23BA6</t>
  </si>
  <si>
    <t>HRKOTRPA0003</t>
  </si>
  <si>
    <t>HRBCINRA0003</t>
  </si>
  <si>
    <t>HRTSHCRA0009</t>
  </si>
  <si>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</si>
  <si>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</si>
  <si>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</si>
  <si>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</si>
  <si>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</si>
  <si>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</si>
  <si>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</si>
  <si>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</si>
  <si>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</si>
  <si>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</si>
  <si>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</si>
  <si>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</si>
  <si>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</si>
  <si>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</si>
  <si>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</si>
  <si>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</si>
  <si>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t>Tablica 3.1: Zaračunata bruto premija osiguranja za period od 1. siječnja do 30. studenoga 2021.</t>
  </si>
  <si>
    <t>Table 3.1: Written premium for the period 1 January  - 30 November 2021</t>
  </si>
  <si>
    <t>I-XI/2020</t>
  </si>
  <si>
    <t>I-XI/2021</t>
  </si>
  <si>
    <r>
      <t xml:space="preserve">Indeks (100 = I-XI/2020)
</t>
    </r>
    <r>
      <rPr>
        <i/>
        <sz val="9"/>
        <color theme="1" tint="0.34998626667073579"/>
        <rFont val="Arial"/>
        <family val="2"/>
        <charset val="238"/>
      </rPr>
      <t>Index(100 =I-XI/2020)</t>
    </r>
  </si>
  <si>
    <t>Tablica 3.2: Podaci o osiguranju za period od 1. siječnja do 30. studenoga 2021.</t>
  </si>
  <si>
    <t>Table 3.2: Insurance data for the period 1 January - 30 November 2021</t>
  </si>
  <si>
    <r>
      <t xml:space="preserve">    Društvo PBZ  INVESTd.o.o. promijenilo je naziv u Eurizon Asset Management Croatia d.o.o. (29.11.2021.) / </t>
    </r>
    <r>
      <rPr>
        <i/>
        <sz val="8"/>
        <color theme="1" tint="0.34998626667073579"/>
        <rFont val="Arial"/>
        <family val="2"/>
      </rPr>
      <t>PBZ INVESTd.o.o. changed its name to Eurizon Asset Management Croatia d.o.o. (29/11/2021)</t>
    </r>
  </si>
  <si>
    <r>
      <t xml:space="preserve">    Fond Raiffeisen OTP MULTI 2 je prestao s radom 12.11.2021. / </t>
    </r>
    <r>
      <rPr>
        <i/>
        <sz val="8"/>
        <color theme="1" tint="0.34998626667073579"/>
        <rFont val="Arial"/>
        <family val="2"/>
      </rPr>
      <t>The OTP MULTI 2 fund ceased operations on 12.11.2021.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</si>
</sst>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 _k_n_-;\-* #,##0\ _k_n_-;_-* &quot;-&quot;\ _k_n_-;_-@_-"/>
    <numFmt numFmtId="43" formatCode="_-* #,##0.00\ _k_n_-;\-* #,##0.00\ _k_n_-;_-* &quot;-&quot;??\ _k_n_-;_-@_-"/>
    <numFmt numFmtId="164" formatCode="_-* #,##0\ _k_n_-;\-* #,##0\ _k_n_-;_-* &quot;-&quot;??\ _k_n_-;_-@_-"/>
    <numFmt numFmtId="165" formatCode="_-* #,##0.0000\ _k_n_-;\-* #,##0.0000\ _k_n_-;_-* &quot;-&quot;??\ _k_n_-;_-@_-"/>
    <numFmt numFmtId="166" formatCode="#,##0_ ;\-#,##0\ "/>
    <numFmt numFmtId="167" formatCode="0.0000_ ;\-0.0000\ "/>
    <numFmt numFmtId="168" formatCode="#,##0.0000"/>
    <numFmt numFmtId="169" formatCode="mmmm\ yyyy"/>
    <numFmt numFmtId="170" formatCode="#,###"/>
    <numFmt numFmtId="171" formatCode="00"/>
    <numFmt numFmtId="172" formatCode="[$-1041A]#,##0"/>
    <numFmt numFmtId="173" formatCode="[$-1041A]#,##0.0000"/>
    <numFmt numFmtId="174" formatCode="mm/yyyy/"/>
    <numFmt numFmtId="175" formatCode="#,##0.000"/>
    <numFmt numFmtId="176" formatCode="0.000%"/>
    <numFmt numFmtId="177" formatCode="mmmm\ yyyy/"/>
    <numFmt numFmtId="178" formatCode="dd/mm/yy/;@"/>
    <numFmt numFmtId="179" formatCode="[$-41A]mmm\-yy;@"/>
  </numFmts>
  <fonts count="243">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43"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59" fillId="0" borderId="0" applyFont="0" applyFill="0" applyBorder="0" applyAlignment="0" applyProtection="0"/>
    <xf numFmtId="0" fontId="59" fillId="0" borderId="0"/>
    <xf numFmtId="43" fontId="11" fillId="0" borderId="0" applyFont="0" applyFill="0" applyBorder="0" applyAlignment="0" applyProtection="0"/>
    <xf numFmtId="0" fontId="11" fillId="0" borderId="0"/>
    <xf numFmtId="43" fontId="12" fillId="0" borderId="0" applyFont="0" applyFill="0" applyBorder="0" applyAlignment="0" applyProtection="0"/>
    <xf numFmtId="43"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0" fontId="2" fillId="0" borderId="0"/>
    <xf numFmtId="0" fontId="217" fillId="0" borderId="0"/>
  </cellStyleXfs>
  <cellXfs count="1191">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4"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4"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4"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1"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4"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43"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43"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68"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68" fontId="91" fillId="4" borderId="0" xfId="0" applyNumberFormat="1" applyFont="1" applyFill="1" applyBorder="1" applyAlignment="1" applyProtection="1">
      <alignment horizontal="right" vertical="center"/>
    </xf>
    <xf numFmtId="168"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2"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2" fontId="51" fillId="3" borderId="0" xfId="21" applyNumberFormat="1" applyFont="1" applyFill="1" applyAlignment="1">
      <alignment horizontal="right" vertical="center"/>
    </xf>
    <xf numFmtId="173"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43" fontId="53" fillId="4" borderId="0" xfId="1" applyFont="1" applyFill="1" applyBorder="1" applyAlignment="1">
      <alignment horizontal="center" vertical="center"/>
    </xf>
    <xf numFmtId="43"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68"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3"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68"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43" fontId="53" fillId="0" borderId="0" xfId="1" applyFont="1" applyFill="1" applyBorder="1" applyAlignment="1">
      <alignment horizontal="center" vertical="center"/>
    </xf>
    <xf numFmtId="43" fontId="52" fillId="0" borderId="0" xfId="1" applyFont="1" applyFill="1" applyBorder="1" applyAlignment="1">
      <alignment horizontal="center" vertical="center"/>
    </xf>
    <xf numFmtId="43"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4"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68"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5"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4" fontId="41" fillId="3" borderId="0" xfId="17" applyNumberFormat="1" applyFont="1" applyFill="1" applyAlignment="1">
      <alignment horizontal="right" vertical="center" indent="3"/>
    </xf>
    <xf numFmtId="164"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3" fontId="145" fillId="0" borderId="0" xfId="0" applyNumberFormat="1" applyFont="1"/>
    <xf numFmtId="173" fontId="139" fillId="0" borderId="0" xfId="0" applyNumberFormat="1" applyFont="1"/>
    <xf numFmtId="0" fontId="139" fillId="0" borderId="0" xfId="0" applyFont="1"/>
    <xf numFmtId="173"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4" fontId="33" fillId="0" borderId="0" xfId="5" applyNumberFormat="1" applyFont="1" applyFill="1" applyBorder="1" applyAlignment="1" applyProtection="1">
      <alignment horizontal="right" vertical="center" wrapText="1"/>
    </xf>
    <xf numFmtId="164"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6"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5" fontId="41" fillId="3" borderId="0" xfId="1" applyNumberFormat="1" applyFont="1" applyFill="1" applyBorder="1" applyAlignment="1">
      <alignment horizontal="center" vertical="center"/>
    </xf>
    <xf numFmtId="165"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69"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41"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4"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4"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0" fontId="32" fillId="15" borderId="0" xfId="3" applyNumberFormat="1" applyFont="1" applyFill="1" applyBorder="1" applyAlignment="1">
      <alignment horizontal="center" vertical="center" wrapText="1"/>
    </xf>
    <xf numFmtId="171" fontId="49" fillId="14" borderId="0" xfId="3" applyNumberFormat="1" applyFont="1" applyFill="1" applyAlignment="1">
      <alignment horizontal="center" vertical="center"/>
    </xf>
    <xf numFmtId="0" fontId="32" fillId="14" borderId="0" xfId="3" applyFont="1" applyFill="1" applyBorder="1" applyAlignment="1">
      <alignment vertical="center"/>
    </xf>
    <xf numFmtId="171"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4"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4"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4"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43"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2" fontId="33" fillId="4" borderId="0" xfId="0" applyNumberFormat="1" applyFont="1" applyFill="1" applyBorder="1" applyAlignment="1" applyProtection="1">
      <alignment horizontal="right" vertical="center"/>
    </xf>
    <xf numFmtId="173"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2" fontId="91" fillId="4" borderId="0" xfId="0" applyNumberFormat="1" applyFont="1" applyFill="1" applyBorder="1" applyAlignment="1" applyProtection="1">
      <alignment horizontal="right" vertical="center"/>
    </xf>
    <xf numFmtId="173"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3"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4"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4"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6" fontId="97"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6"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5" fontId="73" fillId="32" borderId="0" xfId="1" applyNumberFormat="1" applyFont="1" applyFill="1" applyBorder="1" applyAlignment="1">
      <alignment horizontal="center" vertical="center"/>
    </xf>
    <xf numFmtId="165"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5"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5"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6" fontId="12" fillId="0" borderId="0" xfId="0" applyNumberFormat="1" applyFont="1" applyFill="1" applyAlignment="1">
      <alignment horizontal="right" vertical="center" indent="1"/>
    </xf>
    <xf numFmtId="3" fontId="34" fillId="0" borderId="0" xfId="0" applyNumberFormat="1" applyFont="1" applyFill="1" applyBorder="1" applyAlignment="1">
      <alignment vertical="center" wrapText="1"/>
    </xf>
    <xf numFmtId="165"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79"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7" fontId="118" fillId="32" borderId="0" xfId="0" applyNumberFormat="1" applyFont="1" applyFill="1" applyBorder="1" applyAlignment="1">
      <alignment horizontal="center" vertical="center"/>
    </xf>
    <xf numFmtId="177" fontId="118" fillId="32" borderId="0" xfId="0" applyNumberFormat="1" applyFont="1" applyFill="1" applyBorder="1" applyAlignment="1">
      <alignment horizontal="center" vertical="center" wrapText="1"/>
    </xf>
    <xf numFmtId="177"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7"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2" fontId="89" fillId="3" borderId="0" xfId="21" applyNumberFormat="1" applyFont="1" applyFill="1" applyAlignment="1">
      <alignment vertical="center"/>
    </xf>
    <xf numFmtId="173"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7"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7"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6"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6" fontId="41" fillId="3" borderId="0" xfId="10" applyNumberFormat="1" applyFont="1" applyFill="1" applyAlignment="1">
      <alignment horizontal="right" vertical="center" indent="1"/>
    </xf>
    <xf numFmtId="166" fontId="41" fillId="3" borderId="0" xfId="10" applyNumberFormat="1" applyFont="1" applyFill="1" applyBorder="1" applyAlignment="1">
      <alignment horizontal="right" vertical="center" indent="1"/>
    </xf>
    <xf numFmtId="176"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41" fontId="0" fillId="0" borderId="0" xfId="0" applyNumberForma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0"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0"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0"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4" fontId="42" fillId="5" borderId="0" xfId="16" applyNumberFormat="1" applyFont="1" applyFill="1" applyBorder="1" applyAlignment="1">
      <alignment horizontal="center" vertical="center"/>
    </xf>
    <xf numFmtId="164" fontId="42" fillId="15" borderId="0" xfId="16" applyNumberFormat="1" applyFont="1" applyFill="1" applyBorder="1" applyAlignment="1">
      <alignment horizontal="center" vertical="center"/>
    </xf>
    <xf numFmtId="164"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32" fillId="32"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69"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5"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37"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5"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0" fontId="89" fillId="0" borderId="0" xfId="0" applyFont="1" applyAlignment="1">
      <alignment horizontal="left" vertical="center"/>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3" fontId="0" fillId="0" borderId="0" xfId="0" applyNumberFormat="1" applyAlignment="1">
      <alignment vertical="center"/>
    </xf>
    <xf numFmtId="168" fontId="0" fillId="0" borderId="0" xfId="0" applyNumberFormat="1" applyAlignment="1">
      <alignment vertical="center"/>
    </xf>
    <xf numFmtId="49" fontId="33" fillId="0" borderId="0" xfId="0" quotePrefix="1" applyNumberFormat="1" applyFont="1" applyFill="1" applyBorder="1" applyAlignment="1">
      <alignment horizontal="left" vertical="top"/>
    </xf>
    <xf numFmtId="176" fontId="41" fillId="3" borderId="0" xfId="4" applyNumberFormat="1" applyFont="1" applyFill="1" applyBorder="1" applyAlignment="1">
      <alignment horizontal="center" vertical="center" wrapText="1"/>
    </xf>
    <xf numFmtId="0" fontId="32" fillId="0" borderId="0" xfId="0" applyFont="1" applyFill="1" applyAlignment="1">
      <alignment vertical="center" wrapText="1"/>
    </xf>
    <xf numFmtId="14" fontId="40" fillId="19" borderId="8" xfId="3" applyNumberFormat="1" applyFont="1" applyFill="1" applyBorder="1" applyAlignment="1" applyProtection="1">
      <alignment horizontal="center" vertical="center" wrapText="1"/>
      <protection hidden="1"/>
    </xf>
    <xf numFmtId="0" fontId="40" fillId="12" borderId="0" xfId="3" applyFont="1" applyFill="1" applyBorder="1" applyAlignment="1">
      <alignment horizontal="center" vertical="center" wrapText="1"/>
    </xf>
    <xf numFmtId="0" fontId="40" fillId="12" borderId="0" xfId="3" applyFont="1" applyFill="1" applyBorder="1" applyAlignment="1">
      <alignment vertical="center" wrapText="1"/>
    </xf>
    <xf numFmtId="0" fontId="40" fillId="12" borderId="0" xfId="3" applyFont="1" applyFill="1" applyBorder="1" applyAlignment="1">
      <alignment horizontal="center" vertical="center" wrapText="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37"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5" fillId="32" borderId="0" xfId="0" applyFont="1" applyFill="1" applyBorder="1" applyAlignment="1">
      <alignment horizontal="center" vertical="center" wrapText="1"/>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78" fontId="41" fillId="32" borderId="0" xfId="27" applyNumberFormat="1" applyFont="1" applyFill="1" applyBorder="1" applyAlignment="1" applyProtection="1">
      <alignment horizontal="center" vertical="center" wrapText="1"/>
      <protection locked="0"/>
    </xf>
    <xf numFmtId="178"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40" fillId="32" borderId="0" xfId="0"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14" fontId="40" fillId="32" borderId="0" xfId="0" applyNumberFormat="1" applyFont="1" applyFill="1" applyAlignment="1">
      <alignment horizontal="center" vertical="center" wrapText="1"/>
    </xf>
    <xf numFmtId="0" fontId="53" fillId="32" borderId="0" xfId="0" applyFont="1" applyFill="1" applyAlignment="1">
      <alignment horizontal="center" vertical="center" wrapText="1"/>
    </xf>
    <xf numFmtId="0" fontId="15" fillId="32" borderId="0" xfId="0"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0" fillId="41" borderId="0" xfId="0" applyNumberFormat="1" applyFont="1" applyFill="1" applyBorder="1" applyAlignment="1">
      <alignment horizontal="center" vertical="center"/>
    </xf>
    <xf numFmtId="0" fontId="240" fillId="41" borderId="0" xfId="0" applyFont="1" applyFill="1" applyBorder="1" applyAlignment="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15" fillId="12" borderId="0" xfId="3" applyFont="1" applyFill="1" applyBorder="1" applyAlignment="1">
      <alignment horizontal="center" vertical="center" wrapText="1"/>
    </xf>
    <xf numFmtId="0" fontId="40"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0"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0"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5"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0" borderId="0" xfId="3" applyFont="1" applyFill="1" applyBorder="1" applyAlignment="1">
      <alignment horizontal="center" vertical="center" wrapText="1"/>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1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99CCFF"/>
      <color rgb="FF66CCFF"/>
      <color rgb="FF0000FF"/>
      <color rgb="FFFFFFCC"/>
      <color rgb="FFFF9933"/>
      <color rgb="FF3399FF"/>
      <color rgb="FF33CCFF"/>
      <color rgb="FF00FFFF"/>
      <color rgb="FF9933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AMPART\Redirect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v>0</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v>0</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4"/>
  </cols>
  <sheetData>
    <row r="1" spans="1:9" ht="21" customHeight="1">
      <c r="A1" s="667"/>
      <c r="B1" s="668"/>
      <c r="C1" s="668"/>
      <c r="D1" s="668"/>
      <c r="E1" s="668"/>
      <c r="F1" s="668"/>
      <c r="G1" s="668"/>
      <c r="H1" s="668"/>
      <c r="I1" s="668"/>
    </row>
    <row r="2" spans="1:9" ht="18">
      <c r="A2" s="1055"/>
      <c r="B2" s="1055"/>
      <c r="C2" s="1055"/>
      <c r="D2" s="1055"/>
      <c r="E2" s="1055"/>
      <c r="F2" s="1055"/>
      <c r="G2" s="1055"/>
      <c r="H2" s="1055"/>
      <c r="I2" s="1055"/>
    </row>
    <row r="3" spans="1:9" ht="18">
      <c r="A3" s="669"/>
      <c r="B3" s="669"/>
      <c r="C3" s="669"/>
      <c r="D3" s="669"/>
      <c r="E3" s="669"/>
      <c r="F3" s="669"/>
      <c r="G3" s="669"/>
      <c r="H3" s="669"/>
      <c r="I3" s="669"/>
    </row>
    <row r="4" spans="1:9" ht="16.5">
      <c r="A4" s="1056"/>
      <c r="B4" s="1056"/>
      <c r="C4" s="1056"/>
      <c r="D4" s="1056"/>
      <c r="E4" s="1056"/>
      <c r="F4" s="1056"/>
      <c r="G4" s="1056"/>
      <c r="H4" s="1056"/>
      <c r="I4" s="1056"/>
    </row>
    <row r="5" spans="1:9" ht="15" customHeight="1">
      <c r="A5" s="670"/>
      <c r="B5" s="670"/>
      <c r="C5" s="670"/>
      <c r="D5" s="670"/>
      <c r="E5" s="670"/>
      <c r="F5" s="670"/>
      <c r="G5" s="670"/>
      <c r="H5" s="670"/>
      <c r="I5" s="670"/>
    </row>
    <row r="6" spans="1:9" ht="15" customHeight="1">
      <c r="A6" s="671"/>
      <c r="B6" s="671"/>
      <c r="C6" s="671"/>
      <c r="D6" s="671"/>
      <c r="E6" s="671"/>
      <c r="F6" s="671"/>
      <c r="G6" s="671"/>
      <c r="H6" s="671"/>
      <c r="I6" s="671"/>
    </row>
    <row r="7" spans="1:9">
      <c r="A7" s="678"/>
      <c r="B7" s="678"/>
      <c r="C7" s="678"/>
      <c r="D7" s="678"/>
      <c r="E7" s="678"/>
      <c r="F7" s="678"/>
      <c r="G7" s="678"/>
      <c r="H7" s="678"/>
      <c r="I7" s="678"/>
    </row>
    <row r="8" spans="1:9">
      <c r="A8" s="672"/>
      <c r="B8" s="672"/>
      <c r="C8" s="672"/>
      <c r="D8" s="672"/>
      <c r="E8" s="672"/>
      <c r="F8" s="672"/>
      <c r="G8" s="672"/>
      <c r="H8" s="672"/>
      <c r="I8" s="672"/>
    </row>
    <row r="9" spans="1:9">
      <c r="A9" s="1057" t="s">
        <v>1548</v>
      </c>
      <c r="B9" s="1058"/>
      <c r="C9" s="1058"/>
      <c r="D9" s="1058"/>
      <c r="E9" s="1058"/>
      <c r="F9" s="1058"/>
      <c r="G9" s="1058"/>
      <c r="H9" s="1058"/>
      <c r="I9" s="1058"/>
    </row>
    <row r="10" spans="1:9">
      <c r="A10" s="673"/>
      <c r="B10" s="673"/>
      <c r="C10" s="673"/>
      <c r="D10" s="673"/>
      <c r="E10" s="673"/>
      <c r="F10" s="673"/>
      <c r="G10" s="673"/>
      <c r="H10" s="673"/>
      <c r="I10" s="673"/>
    </row>
    <row r="11" spans="1:9">
      <c r="A11" s="673"/>
      <c r="B11" s="673"/>
      <c r="C11" s="673"/>
      <c r="D11" s="673"/>
      <c r="E11" s="673"/>
      <c r="F11" s="673"/>
      <c r="G11" s="673"/>
      <c r="H11" s="673"/>
      <c r="I11" s="673"/>
    </row>
    <row r="12" spans="1:9">
      <c r="A12" s="673"/>
      <c r="B12" s="673"/>
      <c r="C12" s="673"/>
      <c r="D12" s="673"/>
      <c r="E12" s="673"/>
      <c r="F12" s="673"/>
      <c r="G12" s="673"/>
      <c r="H12" s="673"/>
      <c r="I12" s="673"/>
    </row>
    <row r="13" spans="1:9">
      <c r="A13" s="673"/>
      <c r="B13" s="673"/>
      <c r="C13" s="673"/>
      <c r="D13" s="673"/>
      <c r="E13" s="673"/>
      <c r="F13" s="673"/>
      <c r="G13" s="673"/>
      <c r="H13" s="673"/>
      <c r="I13" s="673"/>
    </row>
    <row r="14" spans="1:9">
      <c r="A14" s="673"/>
      <c r="B14" s="673"/>
      <c r="C14" s="673"/>
      <c r="D14" s="673"/>
      <c r="E14" s="673"/>
      <c r="F14" s="673"/>
      <c r="G14" s="673"/>
      <c r="H14" s="673"/>
      <c r="I14" s="673"/>
    </row>
    <row r="15" spans="1:9">
      <c r="A15" s="673"/>
      <c r="B15" s="673"/>
      <c r="C15" s="673"/>
      <c r="D15" s="673"/>
      <c r="E15" s="673"/>
      <c r="F15" s="673"/>
      <c r="G15" s="673"/>
      <c r="H15" s="673"/>
      <c r="I15" s="673"/>
    </row>
    <row r="16" spans="1:9">
      <c r="A16" s="673"/>
      <c r="B16" s="673"/>
      <c r="C16" s="673"/>
      <c r="D16" s="673"/>
      <c r="E16" s="673"/>
      <c r="F16" s="673"/>
      <c r="G16" s="673"/>
      <c r="H16" s="673"/>
      <c r="I16" s="673"/>
    </row>
    <row r="17" spans="1:9">
      <c r="A17" s="673"/>
      <c r="B17" s="673"/>
      <c r="C17" s="673"/>
      <c r="D17" s="673"/>
      <c r="E17" s="673"/>
      <c r="F17" s="673"/>
      <c r="G17" s="673"/>
      <c r="H17" s="673"/>
      <c r="I17" s="673"/>
    </row>
    <row r="18" spans="1:9" ht="30">
      <c r="A18" s="1059" t="s">
        <v>0</v>
      </c>
      <c r="B18" s="1059"/>
      <c r="C18" s="1059"/>
      <c r="D18" s="1059"/>
      <c r="E18" s="1059"/>
      <c r="F18" s="1059"/>
      <c r="G18" s="1059"/>
      <c r="H18" s="1059"/>
      <c r="I18" s="1059"/>
    </row>
    <row r="19" spans="1:9" ht="18.75" customHeight="1">
      <c r="A19" s="674"/>
      <c r="B19" s="674"/>
      <c r="C19" s="674"/>
      <c r="D19" s="674"/>
      <c r="E19" s="674"/>
      <c r="F19" s="674"/>
      <c r="G19" s="674"/>
      <c r="H19" s="674"/>
      <c r="I19" s="674"/>
    </row>
    <row r="20" spans="1:9" ht="18.75" customHeight="1">
      <c r="A20" s="1060" t="s">
        <v>1546</v>
      </c>
      <c r="B20" s="1060"/>
      <c r="C20" s="1060"/>
      <c r="D20" s="1060"/>
      <c r="E20" s="1060"/>
      <c r="F20" s="1060"/>
      <c r="G20" s="1060"/>
      <c r="H20" s="1060"/>
      <c r="I20" s="1060"/>
    </row>
    <row r="21" spans="1:9" ht="18.75" customHeight="1">
      <c r="A21" s="675"/>
      <c r="B21" s="675"/>
      <c r="C21" s="675"/>
      <c r="D21" s="675"/>
      <c r="E21" s="675"/>
      <c r="F21" s="675"/>
      <c r="G21" s="675"/>
      <c r="H21" s="675"/>
      <c r="I21" s="675"/>
    </row>
    <row r="22" spans="1:9" ht="26.25" customHeight="1">
      <c r="A22" s="1061" t="s">
        <v>1</v>
      </c>
      <c r="B22" s="1061"/>
      <c r="C22" s="1061"/>
      <c r="D22" s="1061"/>
      <c r="E22" s="1061"/>
      <c r="F22" s="1061"/>
      <c r="G22" s="1061"/>
      <c r="H22" s="1061"/>
      <c r="I22" s="1061"/>
    </row>
    <row r="23" spans="1:9" ht="18.75">
      <c r="A23" s="676"/>
      <c r="B23" s="676"/>
      <c r="C23" s="676"/>
      <c r="D23" s="676"/>
      <c r="E23" s="676"/>
      <c r="F23" s="676"/>
      <c r="G23" s="676"/>
      <c r="H23" s="676"/>
      <c r="I23" s="676"/>
    </row>
    <row r="24" spans="1:9" ht="18.75" customHeight="1">
      <c r="A24" s="1051" t="s">
        <v>1547</v>
      </c>
      <c r="B24" s="1051"/>
      <c r="C24" s="1051"/>
      <c r="D24" s="1051"/>
      <c r="E24" s="1051"/>
      <c r="F24" s="1051"/>
      <c r="G24" s="1051"/>
      <c r="H24" s="1051"/>
      <c r="I24" s="1051"/>
    </row>
    <row r="25" spans="1:9">
      <c r="A25" s="673"/>
      <c r="B25" s="673"/>
      <c r="C25" s="673"/>
      <c r="D25" s="673"/>
      <c r="E25" s="673"/>
      <c r="F25" s="673"/>
      <c r="G25" s="673"/>
      <c r="H25" s="673"/>
      <c r="I25" s="673"/>
    </row>
    <row r="26" spans="1:9">
      <c r="A26" s="673"/>
      <c r="B26" s="673"/>
      <c r="C26" s="673"/>
      <c r="D26" s="673"/>
      <c r="E26" s="673"/>
      <c r="F26" s="673"/>
      <c r="G26" s="673"/>
      <c r="H26" s="673"/>
      <c r="I26" s="673"/>
    </row>
    <row r="27" spans="1:9">
      <c r="A27" s="673"/>
      <c r="B27" s="673"/>
      <c r="C27" s="673"/>
      <c r="D27" s="673"/>
      <c r="E27" s="673"/>
      <c r="F27" s="673"/>
      <c r="G27" s="673"/>
      <c r="H27" s="673"/>
      <c r="I27" s="673"/>
    </row>
    <row r="28" spans="1:9">
      <c r="A28" s="673"/>
      <c r="B28" s="673"/>
      <c r="C28" s="673"/>
      <c r="D28" s="673"/>
      <c r="E28" s="673"/>
      <c r="F28" s="673"/>
      <c r="G28" s="673"/>
      <c r="H28" s="673"/>
      <c r="I28" s="673"/>
    </row>
    <row r="29" spans="1:9">
      <c r="A29" s="673"/>
      <c r="B29" s="673"/>
      <c r="C29" s="673"/>
      <c r="D29" s="673"/>
      <c r="E29" s="673"/>
      <c r="F29" s="673"/>
      <c r="G29" s="673"/>
      <c r="H29" s="673"/>
      <c r="I29" s="673"/>
    </row>
    <row r="30" spans="1:9">
      <c r="A30" s="673"/>
      <c r="B30" s="673"/>
      <c r="C30" s="673"/>
      <c r="D30" s="673"/>
      <c r="E30" s="673"/>
      <c r="F30" s="673"/>
      <c r="G30" s="673"/>
      <c r="H30" s="673"/>
      <c r="I30" s="673"/>
    </row>
    <row r="31" spans="1:9">
      <c r="A31" s="673"/>
      <c r="B31" s="673"/>
      <c r="C31" s="673"/>
      <c r="D31" s="673"/>
      <c r="E31" s="673"/>
      <c r="F31" s="673"/>
      <c r="G31" s="673"/>
      <c r="H31" s="673"/>
      <c r="I31" s="673"/>
    </row>
    <row r="32" spans="1:9">
      <c r="A32" s="673"/>
      <c r="B32" s="673"/>
      <c r="C32" s="673"/>
      <c r="D32" s="673"/>
      <c r="E32" s="673"/>
      <c r="F32" s="673"/>
      <c r="G32" s="673"/>
      <c r="H32" s="673"/>
      <c r="I32" s="673"/>
    </row>
    <row r="33" spans="1:9">
      <c r="A33" s="673"/>
      <c r="B33" s="673"/>
      <c r="C33" s="673"/>
      <c r="D33" s="673"/>
      <c r="E33" s="673"/>
      <c r="F33" s="673"/>
      <c r="G33" s="673"/>
      <c r="H33" s="673"/>
      <c r="I33" s="673"/>
    </row>
    <row r="34" spans="1:9">
      <c r="A34" s="673"/>
      <c r="B34" s="673"/>
      <c r="C34" s="673"/>
      <c r="D34" s="673"/>
      <c r="E34" s="673"/>
      <c r="F34" s="673"/>
      <c r="G34" s="673"/>
      <c r="H34" s="673"/>
      <c r="I34" s="673"/>
    </row>
    <row r="35" spans="1:9">
      <c r="A35" s="673"/>
      <c r="B35" s="673"/>
      <c r="C35" s="673"/>
      <c r="D35" s="673"/>
      <c r="E35" s="673"/>
      <c r="F35" s="673"/>
      <c r="G35" s="673"/>
      <c r="H35" s="673"/>
      <c r="I35" s="673"/>
    </row>
    <row r="36" spans="1:9">
      <c r="A36" s="1052"/>
      <c r="B36" s="1052"/>
      <c r="C36" s="1052"/>
      <c r="D36" s="1052"/>
      <c r="E36" s="1052"/>
      <c r="F36" s="1052"/>
      <c r="G36" s="1052"/>
      <c r="H36" s="1052"/>
      <c r="I36" s="1052"/>
    </row>
    <row r="37" spans="1:9" ht="50.25" customHeight="1">
      <c r="A37" s="1053" t="s">
        <v>2</v>
      </c>
      <c r="B37" s="1053"/>
      <c r="C37" s="1053"/>
      <c r="D37" s="1053"/>
      <c r="E37" s="1053"/>
      <c r="F37" s="1053"/>
      <c r="G37" s="1053"/>
      <c r="H37" s="1053"/>
      <c r="I37" s="1053"/>
    </row>
    <row r="38" spans="1:9">
      <c r="A38" s="677"/>
      <c r="B38" s="677"/>
      <c r="C38" s="677"/>
      <c r="D38" s="677"/>
      <c r="E38" s="677"/>
      <c r="F38" s="677"/>
      <c r="G38" s="677"/>
      <c r="H38" s="677"/>
      <c r="I38" s="677"/>
    </row>
    <row r="39" spans="1:9" ht="65.25" customHeight="1">
      <c r="A39" s="1054" t="s">
        <v>3</v>
      </c>
      <c r="B39" s="1054"/>
      <c r="C39" s="1054"/>
      <c r="D39" s="1054"/>
      <c r="E39" s="1054"/>
      <c r="F39" s="1054"/>
      <c r="G39" s="1054"/>
      <c r="H39" s="1054"/>
      <c r="I39" s="1054"/>
    </row>
    <row r="40" spans="1:9">
      <c r="A40" s="678"/>
      <c r="B40" s="678"/>
      <c r="C40" s="678"/>
      <c r="D40" s="678"/>
      <c r="E40" s="678"/>
      <c r="F40" s="678"/>
      <c r="G40" s="678"/>
      <c r="H40" s="678"/>
      <c r="I40" s="678"/>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4" t="s">
        <v>691</v>
      </c>
      <c r="G1" s="140" t="str">
        <f>Naslovnica!A20</f>
        <v>Studeni 2021.</v>
      </c>
    </row>
    <row r="2" spans="1:8" ht="12.75" customHeight="1">
      <c r="A2" s="543" t="s">
        <v>977</v>
      </c>
      <c r="G2" s="545" t="str">
        <f>Naslovnica!A24</f>
        <v>November 2021</v>
      </c>
    </row>
    <row r="3" spans="1:8" ht="12.75" customHeight="1"/>
    <row r="4" spans="1:8" ht="12.75" customHeight="1">
      <c r="F4" s="73"/>
      <c r="G4" s="14" t="s">
        <v>331</v>
      </c>
    </row>
    <row r="5" spans="1:8" ht="19.5" customHeight="1">
      <c r="A5" s="1111" t="s">
        <v>1177</v>
      </c>
      <c r="B5" s="1112" t="s">
        <v>578</v>
      </c>
      <c r="C5" s="1112"/>
      <c r="D5" s="1112"/>
      <c r="E5" s="1112"/>
      <c r="F5" s="1112"/>
      <c r="G5" s="1112"/>
    </row>
    <row r="6" spans="1:8" ht="26.25" customHeight="1">
      <c r="A6" s="1111"/>
      <c r="B6" s="1093" t="str">
        <f>Naslovnica!A20</f>
        <v>Studeni 2021.</v>
      </c>
      <c r="C6" s="1113"/>
      <c r="D6" s="1114" t="s">
        <v>17</v>
      </c>
      <c r="E6" s="1114"/>
      <c r="F6" s="1115" t="s">
        <v>239</v>
      </c>
      <c r="G6" s="1115"/>
    </row>
    <row r="7" spans="1:8">
      <c r="A7" s="1111"/>
      <c r="B7" s="1091" t="str">
        <f>Naslovnica!A24</f>
        <v>November 2021</v>
      </c>
      <c r="C7" s="1116"/>
      <c r="D7" s="1117" t="s">
        <v>45</v>
      </c>
      <c r="E7" s="1117"/>
      <c r="F7" s="1117" t="s">
        <v>51</v>
      </c>
      <c r="G7" s="1117"/>
    </row>
    <row r="8" spans="1:8">
      <c r="A8" s="1111"/>
      <c r="B8" s="711" t="s">
        <v>27</v>
      </c>
      <c r="C8" s="711" t="s">
        <v>28</v>
      </c>
      <c r="D8" s="692" t="s">
        <v>1174</v>
      </c>
      <c r="E8" s="692" t="s">
        <v>147</v>
      </c>
      <c r="F8" s="692" t="s">
        <v>1174</v>
      </c>
      <c r="G8" s="692" t="s">
        <v>147</v>
      </c>
    </row>
    <row r="9" spans="1:8">
      <c r="A9" s="1111"/>
      <c r="B9" s="712" t="s">
        <v>29</v>
      </c>
      <c r="C9" s="712" t="s">
        <v>30</v>
      </c>
      <c r="D9" s="733" t="s">
        <v>1175</v>
      </c>
      <c r="E9" s="733" t="s">
        <v>148</v>
      </c>
      <c r="F9" s="733" t="s">
        <v>1175</v>
      </c>
      <c r="G9" s="733" t="s">
        <v>148</v>
      </c>
    </row>
    <row r="10" spans="1:8">
      <c r="A10" s="388" t="s">
        <v>33</v>
      </c>
      <c r="B10" s="389">
        <v>902108.66475</v>
      </c>
      <c r="C10" s="390">
        <v>0.14694056579758269</v>
      </c>
      <c r="D10" s="853">
        <v>1317.4033500000369</v>
      </c>
      <c r="E10" s="391">
        <v>1.4624957040019204E-3</v>
      </c>
      <c r="F10" s="392">
        <v>55902.629390000016</v>
      </c>
      <c r="G10" s="391">
        <v>6.6062669201145008E-2</v>
      </c>
      <c r="H10" s="53"/>
    </row>
    <row r="11" spans="1:8">
      <c r="A11" s="388" t="s">
        <v>34</v>
      </c>
      <c r="B11" s="389">
        <v>2144569.4318900001</v>
      </c>
      <c r="C11" s="390">
        <v>0.34931960863212302</v>
      </c>
      <c r="D11" s="854">
        <v>-6473.0808899998665</v>
      </c>
      <c r="E11" s="391">
        <v>-3.0092761307790594E-3</v>
      </c>
      <c r="F11" s="392">
        <v>189678.30113000004</v>
      </c>
      <c r="G11" s="391">
        <v>9.7027552146220497E-2</v>
      </c>
      <c r="H11" s="53"/>
    </row>
    <row r="12" spans="1:8">
      <c r="A12" s="388" t="s">
        <v>46</v>
      </c>
      <c r="B12" s="389">
        <v>402246.71043000004</v>
      </c>
      <c r="C12" s="390">
        <v>6.5520221155597316E-2</v>
      </c>
      <c r="D12" s="854">
        <v>3315.0549700000556</v>
      </c>
      <c r="E12" s="391">
        <v>8.3098318336696231E-3</v>
      </c>
      <c r="F12" s="392">
        <v>47135.077450000041</v>
      </c>
      <c r="G12" s="391">
        <v>0.13273312691689454</v>
      </c>
    </row>
    <row r="13" spans="1:8">
      <c r="A13" s="388" t="s">
        <v>228</v>
      </c>
      <c r="B13" s="389">
        <v>32069.557479999999</v>
      </c>
      <c r="C13" s="390">
        <v>5.2236710555210305E-3</v>
      </c>
      <c r="D13" s="854">
        <v>893.40262000000075</v>
      </c>
      <c r="E13" s="391">
        <v>2.8656600662009923E-2</v>
      </c>
      <c r="F13" s="392">
        <v>9224.6097199999967</v>
      </c>
      <c r="G13" s="391">
        <v>0.40379211267673276</v>
      </c>
    </row>
    <row r="14" spans="1:8">
      <c r="A14" s="388" t="s">
        <v>229</v>
      </c>
      <c r="B14" s="389">
        <v>20468.975030000001</v>
      </c>
      <c r="C14" s="390">
        <v>3.3341025197206344E-3</v>
      </c>
      <c r="D14" s="854">
        <v>1085.8766200000027</v>
      </c>
      <c r="E14" s="391">
        <v>5.602182876189632E-2</v>
      </c>
      <c r="F14" s="392">
        <v>5696.7045900000012</v>
      </c>
      <c r="G14" s="391">
        <v>0.385635005339098</v>
      </c>
    </row>
    <row r="15" spans="1:8">
      <c r="A15" s="388" t="s">
        <v>36</v>
      </c>
      <c r="B15" s="389">
        <v>383048.16331999999</v>
      </c>
      <c r="C15" s="390">
        <v>6.2393053126880135E-2</v>
      </c>
      <c r="D15" s="854">
        <v>746.6376900000032</v>
      </c>
      <c r="E15" s="391">
        <v>1.9530073513822632E-3</v>
      </c>
      <c r="F15" s="392">
        <v>51948.646430000023</v>
      </c>
      <c r="G15" s="391">
        <v>0.15689737912622426</v>
      </c>
    </row>
    <row r="16" spans="1:8">
      <c r="A16" s="388" t="s">
        <v>37</v>
      </c>
      <c r="B16" s="389">
        <v>362460.06307999999</v>
      </c>
      <c r="C16" s="390">
        <v>5.9039546818633638E-2</v>
      </c>
      <c r="D16" s="854">
        <v>2971.4487000000081</v>
      </c>
      <c r="E16" s="391">
        <v>8.2657658160461001E-3</v>
      </c>
      <c r="F16" s="392">
        <v>36949.01059999998</v>
      </c>
      <c r="G16" s="391">
        <v>0.11351077119653308</v>
      </c>
    </row>
    <row r="17" spans="1:9">
      <c r="A17" s="388" t="s">
        <v>38</v>
      </c>
      <c r="B17" s="389">
        <v>1892304.2688</v>
      </c>
      <c r="C17" s="390">
        <v>0.30822923089394144</v>
      </c>
      <c r="D17" s="854">
        <v>7130.556110000005</v>
      </c>
      <c r="E17" s="391">
        <v>3.7824398154933103E-3</v>
      </c>
      <c r="F17" s="392">
        <v>199969.17436999991</v>
      </c>
      <c r="G17" s="391">
        <v>0.11816168974345587</v>
      </c>
    </row>
    <row r="18" spans="1:9" ht="18.75" customHeight="1">
      <c r="A18" s="971" t="s">
        <v>357</v>
      </c>
      <c r="B18" s="972">
        <v>6139275.8347800011</v>
      </c>
      <c r="C18" s="973">
        <v>1</v>
      </c>
      <c r="D18" s="974">
        <v>10987.29917000141</v>
      </c>
      <c r="E18" s="973">
        <v>1.7928821572543718E-3</v>
      </c>
      <c r="F18" s="975">
        <v>596504.15368000045</v>
      </c>
      <c r="G18" s="973">
        <v>0.10761838805556212</v>
      </c>
    </row>
    <row r="19" spans="1:9" ht="12.75" customHeight="1">
      <c r="A19" s="23" t="s">
        <v>574</v>
      </c>
    </row>
    <row r="20" spans="1:9" ht="12.75" customHeight="1"/>
    <row r="22" spans="1:9">
      <c r="A22" s="154" t="s">
        <v>1084</v>
      </c>
      <c r="B22" s="268"/>
      <c r="C22" s="268"/>
      <c r="D22" s="268"/>
      <c r="E22" s="268"/>
      <c r="F22" s="268"/>
      <c r="G22" s="140" t="str">
        <f>Naslovnica!A20</f>
        <v>Studeni 2021.</v>
      </c>
    </row>
    <row r="23" spans="1:9">
      <c r="A23" s="543" t="s">
        <v>1085</v>
      </c>
      <c r="B23" s="268"/>
      <c r="C23" s="268"/>
      <c r="D23" s="268"/>
      <c r="E23" s="268"/>
      <c r="F23" s="268"/>
      <c r="G23" s="545" t="str">
        <f>Naslovnica!A24</f>
        <v>November 2021</v>
      </c>
    </row>
    <row r="24" spans="1:9">
      <c r="A24" s="268"/>
      <c r="B24" s="268"/>
      <c r="C24" s="268"/>
      <c r="D24" s="268"/>
      <c r="E24" s="268"/>
      <c r="F24" s="268"/>
      <c r="G24" s="268"/>
      <c r="H24" s="268"/>
      <c r="I24" s="268"/>
    </row>
    <row r="25" spans="1:9" ht="21.75">
      <c r="A25" s="747"/>
      <c r="B25" s="748" t="s">
        <v>576</v>
      </c>
      <c r="C25" s="1097" t="s">
        <v>577</v>
      </c>
      <c r="D25" s="1097"/>
      <c r="E25" s="1097"/>
      <c r="F25" s="1097"/>
      <c r="G25" s="1097"/>
      <c r="H25" s="268"/>
      <c r="I25" s="268"/>
    </row>
    <row r="26" spans="1:9" ht="33.75">
      <c r="A26" s="1001" t="s">
        <v>1177</v>
      </c>
      <c r="B26" s="747" t="str">
        <f>Naslovnica!A20</f>
        <v>Studeni 2021.</v>
      </c>
      <c r="C26" s="747" t="s">
        <v>251</v>
      </c>
      <c r="D26" s="747" t="s">
        <v>60</v>
      </c>
      <c r="E26" s="747" t="s">
        <v>50</v>
      </c>
      <c r="F26" s="747" t="s">
        <v>862</v>
      </c>
      <c r="G26" s="747" t="s">
        <v>1086</v>
      </c>
      <c r="H26" s="268"/>
      <c r="I26" s="268"/>
    </row>
    <row r="27" spans="1:9" ht="33.75">
      <c r="A27" s="747"/>
      <c r="B27" s="732" t="str">
        <f>Naslovnica!A24</f>
        <v>November 2021</v>
      </c>
      <c r="C27" s="732" t="s">
        <v>252</v>
      </c>
      <c r="D27" s="732" t="s">
        <v>51</v>
      </c>
      <c r="E27" s="732" t="s">
        <v>52</v>
      </c>
      <c r="F27" s="732" t="s">
        <v>53</v>
      </c>
      <c r="G27" s="732" t="s">
        <v>1087</v>
      </c>
      <c r="H27" s="268"/>
      <c r="I27" s="268"/>
    </row>
    <row r="28" spans="1:9">
      <c r="A28" s="388" t="s">
        <v>33</v>
      </c>
      <c r="B28" s="736">
        <v>272.67579999999998</v>
      </c>
      <c r="C28" s="386">
        <v>-4.4178997231694161E-3</v>
      </c>
      <c r="D28" s="386">
        <v>2.2023209640225083E-3</v>
      </c>
      <c r="E28" s="386">
        <v>3.8563728448028911E-3</v>
      </c>
      <c r="F28" s="386">
        <v>5.7292674773684604E-2</v>
      </c>
      <c r="G28" s="735">
        <v>37958</v>
      </c>
      <c r="H28" s="268"/>
      <c r="I28" s="268"/>
    </row>
    <row r="29" spans="1:9">
      <c r="A29" s="388" t="s">
        <v>34</v>
      </c>
      <c r="B29" s="734">
        <v>286.36520000000002</v>
      </c>
      <c r="C29" s="386">
        <v>-8.0752624295756803E-3</v>
      </c>
      <c r="D29" s="386">
        <v>5.2860459182360486E-2</v>
      </c>
      <c r="E29" s="386">
        <v>5.9726391578000193E-2</v>
      </c>
      <c r="F29" s="386">
        <v>5.9566462829257594E-2</v>
      </c>
      <c r="G29" s="735">
        <v>37893</v>
      </c>
      <c r="H29" s="268"/>
      <c r="I29" s="268"/>
    </row>
    <row r="30" spans="1:9">
      <c r="A30" s="388" t="s">
        <v>46</v>
      </c>
      <c r="B30" s="734">
        <v>186.79169999999999</v>
      </c>
      <c r="C30" s="386">
        <v>-6.5518371098095551E-3</v>
      </c>
      <c r="D30" s="386">
        <v>4.2217835438320028E-2</v>
      </c>
      <c r="E30" s="386">
        <v>4.4364541912859989E-2</v>
      </c>
      <c r="F30" s="386">
        <v>3.5120707348350599E-2</v>
      </c>
      <c r="G30" s="735">
        <v>37923</v>
      </c>
      <c r="H30" s="268"/>
      <c r="I30" s="268"/>
    </row>
    <row r="31" spans="1:9">
      <c r="A31" s="388" t="s">
        <v>228</v>
      </c>
      <c r="B31" s="734">
        <v>1331.4472000000001</v>
      </c>
      <c r="C31" s="386">
        <v>-1.0176811808824793E-2</v>
      </c>
      <c r="D31" s="386">
        <v>5.2638686001832857E-2</v>
      </c>
      <c r="E31" s="386">
        <v>5.8124280929746419E-2</v>
      </c>
      <c r="F31" s="386">
        <v>7.3770846637492893E-2</v>
      </c>
      <c r="G31" s="735">
        <v>43062</v>
      </c>
      <c r="H31" s="268"/>
      <c r="I31" s="268"/>
    </row>
    <row r="32" spans="1:9">
      <c r="A32" s="388" t="s">
        <v>229</v>
      </c>
      <c r="B32" s="734">
        <v>1133.4001000000001</v>
      </c>
      <c r="C32" s="386">
        <v>-4.6316984020022822E-4</v>
      </c>
      <c r="D32" s="386">
        <v>6.4020269400320018E-3</v>
      </c>
      <c r="E32" s="386">
        <v>7.8431065680617529E-3</v>
      </c>
      <c r="F32" s="386">
        <v>3.1624672008436994E-2</v>
      </c>
      <c r="G32" s="735">
        <v>43062</v>
      </c>
      <c r="H32" s="268"/>
      <c r="I32" s="268"/>
    </row>
    <row r="33" spans="1:9">
      <c r="A33" s="388" t="s">
        <v>36</v>
      </c>
      <c r="B33" s="734">
        <v>249.58799999999999</v>
      </c>
      <c r="C33" s="386">
        <v>-6.6445777737977885E-3</v>
      </c>
      <c r="D33" s="393">
        <v>8.6204668032321408E-2</v>
      </c>
      <c r="E33" s="386">
        <v>0.10087761278032148</v>
      </c>
      <c r="F33" s="386">
        <v>5.6206503176921663E-2</v>
      </c>
      <c r="G33" s="735">
        <v>38425</v>
      </c>
      <c r="H33" s="268"/>
      <c r="I33" s="268"/>
    </row>
    <row r="34" spans="1:9">
      <c r="A34" s="388" t="s">
        <v>37</v>
      </c>
      <c r="B34" s="734">
        <v>226.4726</v>
      </c>
      <c r="C34" s="386">
        <v>-2.8434508168426742E-3</v>
      </c>
      <c r="D34" s="393">
        <v>-4.1343319285458424E-3</v>
      </c>
      <c r="E34" s="386">
        <v>-5.1313319630452714E-3</v>
      </c>
      <c r="F34" s="386">
        <v>5.0087147177077407E-2</v>
      </c>
      <c r="G34" s="735">
        <v>38425</v>
      </c>
      <c r="H34" s="268"/>
      <c r="I34" s="268"/>
    </row>
    <row r="35" spans="1:9">
      <c r="A35" s="388" t="s">
        <v>38</v>
      </c>
      <c r="B35" s="734">
        <v>273.65379999999999</v>
      </c>
      <c r="C35" s="386">
        <v>-4.6777495736342045E-3</v>
      </c>
      <c r="D35" s="386">
        <v>6.9083769060797495E-2</v>
      </c>
      <c r="E35" s="386">
        <v>7.7107888382235146E-2</v>
      </c>
      <c r="F35" s="386">
        <v>5.3455042853384205E-2</v>
      </c>
      <c r="G35" s="735">
        <v>37474</v>
      </c>
      <c r="H35" s="268"/>
      <c r="I35" s="268"/>
    </row>
    <row r="36" spans="1:9">
      <c r="A36" s="23" t="s">
        <v>574</v>
      </c>
      <c r="B36" s="771"/>
      <c r="C36" s="772"/>
      <c r="D36" s="772"/>
      <c r="E36" s="772"/>
      <c r="F36" s="772"/>
      <c r="G36" s="773"/>
      <c r="H36" s="268"/>
      <c r="I36" s="268"/>
    </row>
    <row r="37" spans="1:9">
      <c r="A37" s="271" t="s">
        <v>115</v>
      </c>
      <c r="B37" s="268"/>
      <c r="C37" s="268"/>
      <c r="D37" s="268"/>
      <c r="E37" s="268"/>
      <c r="F37" s="268"/>
      <c r="G37" s="268"/>
      <c r="H37" s="268"/>
      <c r="I37" s="268"/>
    </row>
    <row r="38" spans="1:9">
      <c r="A38" s="569" t="s">
        <v>230</v>
      </c>
      <c r="B38" s="270"/>
      <c r="C38" s="270"/>
      <c r="D38" s="270"/>
      <c r="E38" s="270"/>
      <c r="F38" s="270"/>
      <c r="G38" s="270"/>
      <c r="H38" s="270"/>
      <c r="I38" s="270"/>
    </row>
    <row r="39" spans="1:9">
      <c r="A39" s="271" t="s">
        <v>231</v>
      </c>
      <c r="B39" s="269"/>
      <c r="C39" s="269"/>
      <c r="D39" s="269"/>
      <c r="E39" s="269"/>
      <c r="F39" s="269"/>
      <c r="G39" s="269"/>
      <c r="H39" s="269"/>
      <c r="I39" s="269"/>
    </row>
    <row r="40" spans="1:9">
      <c r="A40" s="569" t="s">
        <v>989</v>
      </c>
      <c r="B40" s="270"/>
      <c r="C40" s="270"/>
      <c r="D40" s="270"/>
      <c r="E40" s="270"/>
      <c r="F40" s="270"/>
      <c r="G40" s="270"/>
      <c r="H40" s="270"/>
      <c r="I40" s="270"/>
    </row>
    <row r="41" spans="1:9">
      <c r="B41" s="269"/>
      <c r="C41" s="269"/>
      <c r="D41" s="269"/>
      <c r="E41" s="269"/>
      <c r="F41" s="269"/>
      <c r="G41" s="269"/>
      <c r="H41" s="269"/>
      <c r="I41" s="269"/>
    </row>
    <row r="42" spans="1:9">
      <c r="A42" s="268"/>
      <c r="B42" s="268"/>
      <c r="C42" s="268"/>
      <c r="D42" s="268"/>
      <c r="E42" s="268"/>
      <c r="F42" s="268"/>
      <c r="G42" s="268"/>
      <c r="H42" s="268"/>
      <c r="I42" s="268"/>
    </row>
    <row r="43" spans="1:9">
      <c r="A43" s="630" t="s">
        <v>83</v>
      </c>
      <c r="B43" s="289"/>
      <c r="C43" s="289"/>
      <c r="D43" s="289"/>
      <c r="E43" s="289"/>
      <c r="F43" s="289"/>
      <c r="G43" s="289"/>
      <c r="H43" s="289"/>
      <c r="I43" s="8"/>
    </row>
    <row r="57" spans="7:7">
      <c r="G57" s="27" t="s">
        <v>848</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692</v>
      </c>
      <c r="S1" s="140" t="str">
        <f>Naslovnica!A20</f>
        <v>Studeni 2021.</v>
      </c>
    </row>
    <row r="2" spans="1:20" ht="12.75" customHeight="1">
      <c r="A2" s="568" t="s">
        <v>978</v>
      </c>
      <c r="S2" s="545" t="str">
        <f>Naslovnica!A24</f>
        <v>November 2021</v>
      </c>
    </row>
    <row r="3" spans="1:20" ht="12.75" customHeight="1"/>
    <row r="4" spans="1:20" ht="12.75" customHeight="1">
      <c r="P4" s="70"/>
      <c r="Q4" s="70"/>
      <c r="R4" s="70"/>
      <c r="S4" s="25" t="s">
        <v>440</v>
      </c>
    </row>
    <row r="5" spans="1:20" ht="33" customHeight="1">
      <c r="A5" s="1118" t="s">
        <v>573</v>
      </c>
      <c r="B5" s="1087" t="s">
        <v>54</v>
      </c>
      <c r="C5" s="1087"/>
      <c r="D5" s="1087" t="s">
        <v>55</v>
      </c>
      <c r="E5" s="1119"/>
      <c r="F5" s="1087" t="s">
        <v>56</v>
      </c>
      <c r="G5" s="1087"/>
      <c r="H5" s="1120" t="s">
        <v>228</v>
      </c>
      <c r="I5" s="1121"/>
      <c r="J5" s="1120" t="s">
        <v>229</v>
      </c>
      <c r="K5" s="1121"/>
      <c r="L5" s="1087" t="s">
        <v>57</v>
      </c>
      <c r="M5" s="1087"/>
      <c r="N5" s="1087" t="s">
        <v>58</v>
      </c>
      <c r="O5" s="1087"/>
      <c r="P5" s="1087" t="s">
        <v>59</v>
      </c>
      <c r="Q5" s="1087"/>
      <c r="R5" s="1087" t="s">
        <v>439</v>
      </c>
      <c r="S5" s="1087"/>
    </row>
    <row r="6" spans="1:20">
      <c r="A6" s="1118"/>
      <c r="B6" s="737" t="s">
        <v>31</v>
      </c>
      <c r="C6" s="737" t="s">
        <v>32</v>
      </c>
      <c r="D6" s="737" t="s">
        <v>31</v>
      </c>
      <c r="E6" s="737" t="s">
        <v>32</v>
      </c>
      <c r="F6" s="737" t="s">
        <v>31</v>
      </c>
      <c r="G6" s="737" t="s">
        <v>32</v>
      </c>
      <c r="H6" s="737" t="s">
        <v>31</v>
      </c>
      <c r="I6" s="737" t="s">
        <v>32</v>
      </c>
      <c r="J6" s="737" t="s">
        <v>31</v>
      </c>
      <c r="K6" s="737" t="s">
        <v>32</v>
      </c>
      <c r="L6" s="737" t="s">
        <v>32</v>
      </c>
      <c r="M6" s="737" t="s">
        <v>32</v>
      </c>
      <c r="N6" s="737" t="s">
        <v>31</v>
      </c>
      <c r="O6" s="737" t="s">
        <v>32</v>
      </c>
      <c r="P6" s="737" t="s">
        <v>31</v>
      </c>
      <c r="Q6" s="737" t="s">
        <v>32</v>
      </c>
      <c r="R6" s="737" t="s">
        <v>31</v>
      </c>
      <c r="S6" s="737" t="s">
        <v>32</v>
      </c>
    </row>
    <row r="7" spans="1:20">
      <c r="A7" s="1118"/>
      <c r="B7" s="738" t="s">
        <v>29</v>
      </c>
      <c r="C7" s="738" t="s">
        <v>30</v>
      </c>
      <c r="D7" s="738" t="s">
        <v>29</v>
      </c>
      <c r="E7" s="738" t="s">
        <v>30</v>
      </c>
      <c r="F7" s="738" t="s">
        <v>29</v>
      </c>
      <c r="G7" s="738" t="s">
        <v>30</v>
      </c>
      <c r="H7" s="738" t="s">
        <v>29</v>
      </c>
      <c r="I7" s="738" t="s">
        <v>30</v>
      </c>
      <c r="J7" s="738" t="s">
        <v>29</v>
      </c>
      <c r="K7" s="738" t="s">
        <v>30</v>
      </c>
      <c r="L7" s="738" t="s">
        <v>30</v>
      </c>
      <c r="M7" s="738" t="s">
        <v>30</v>
      </c>
      <c r="N7" s="738" t="s">
        <v>29</v>
      </c>
      <c r="O7" s="738" t="s">
        <v>30</v>
      </c>
      <c r="P7" s="738" t="s">
        <v>29</v>
      </c>
      <c r="Q7" s="738" t="s">
        <v>30</v>
      </c>
      <c r="R7" s="738" t="s">
        <v>29</v>
      </c>
      <c r="S7" s="738" t="s">
        <v>30</v>
      </c>
    </row>
    <row r="8" spans="1:20" ht="18">
      <c r="A8" s="373" t="s">
        <v>441</v>
      </c>
      <c r="B8" s="394">
        <v>83554.900670000003</v>
      </c>
      <c r="C8" s="395">
        <v>9.262176934228096E-2</v>
      </c>
      <c r="D8" s="394">
        <v>138556.33475000001</v>
      </c>
      <c r="E8" s="395">
        <v>6.460799668642335E-2</v>
      </c>
      <c r="F8" s="394">
        <v>60078.086439999999</v>
      </c>
      <c r="G8" s="395">
        <v>0.14935631512256939</v>
      </c>
      <c r="H8" s="394">
        <v>5127.3447200000001</v>
      </c>
      <c r="I8" s="395">
        <v>0.15988199161144148</v>
      </c>
      <c r="J8" s="394">
        <v>6943.7311900000004</v>
      </c>
      <c r="K8" s="395">
        <v>0.3392319927999834</v>
      </c>
      <c r="L8" s="394">
        <v>24586.706620000001</v>
      </c>
      <c r="M8" s="395">
        <v>6.4186984756431698E-2</v>
      </c>
      <c r="N8" s="394">
        <v>41324.115330000001</v>
      </c>
      <c r="O8" s="395">
        <v>0.11401012011874861</v>
      </c>
      <c r="P8" s="394">
        <v>132894.76546</v>
      </c>
      <c r="Q8" s="395">
        <v>7.0229068152751456E-2</v>
      </c>
      <c r="R8" s="394">
        <v>493065.98518000008</v>
      </c>
      <c r="S8" s="395">
        <v>8.0313378718624789E-2</v>
      </c>
      <c r="T8" s="53"/>
    </row>
    <row r="9" spans="1:20" ht="18">
      <c r="A9" s="373" t="s">
        <v>442</v>
      </c>
      <c r="B9" s="394">
        <v>4326.4920899999997</v>
      </c>
      <c r="C9" s="395">
        <v>4.7959766477834176E-3</v>
      </c>
      <c r="D9" s="394">
        <v>19733.091760000003</v>
      </c>
      <c r="E9" s="395">
        <v>9.2014235894975413E-3</v>
      </c>
      <c r="F9" s="394">
        <v>9162.0503800000006</v>
      </c>
      <c r="G9" s="395">
        <v>2.2777191565359994E-2</v>
      </c>
      <c r="H9" s="394">
        <v>1076.4347299999999</v>
      </c>
      <c r="I9" s="395">
        <v>3.3565624679146644E-2</v>
      </c>
      <c r="J9" s="394">
        <v>563.17600000000004</v>
      </c>
      <c r="K9" s="395">
        <v>2.7513639504400726E-2</v>
      </c>
      <c r="L9" s="394">
        <v>1134.65391</v>
      </c>
      <c r="M9" s="395">
        <v>2.9621703447566343E-3</v>
      </c>
      <c r="N9" s="394">
        <v>41.617959999999997</v>
      </c>
      <c r="O9" s="395">
        <v>1.1482081541991657E-4</v>
      </c>
      <c r="P9" s="394">
        <v>90.25842999999999</v>
      </c>
      <c r="Q9" s="395">
        <v>4.7697630601848281E-5</v>
      </c>
      <c r="R9" s="394">
        <v>36127.775260000009</v>
      </c>
      <c r="S9" s="395">
        <v>5.8846965394672244E-3</v>
      </c>
      <c r="T9" s="53"/>
    </row>
    <row r="10" spans="1:20" ht="18">
      <c r="A10" s="373" t="s">
        <v>443</v>
      </c>
      <c r="B10" s="394">
        <v>817787.58577999996</v>
      </c>
      <c r="C10" s="395">
        <v>0.90652891133520108</v>
      </c>
      <c r="D10" s="394">
        <v>2005195.0079999999</v>
      </c>
      <c r="E10" s="395">
        <v>0.93501053319755645</v>
      </c>
      <c r="F10" s="394">
        <v>342164.79491000006</v>
      </c>
      <c r="G10" s="395">
        <v>0.85063416564482863</v>
      </c>
      <c r="H10" s="394">
        <v>26910.148789999999</v>
      </c>
      <c r="I10" s="395">
        <v>0.83911818261858973</v>
      </c>
      <c r="J10" s="394">
        <v>13557.788970000001</v>
      </c>
      <c r="K10" s="395">
        <v>0.66235798080408326</v>
      </c>
      <c r="L10" s="394">
        <v>358186.43148000003</v>
      </c>
      <c r="M10" s="395">
        <v>0.93509502401861044</v>
      </c>
      <c r="N10" s="394">
        <v>324636.60224000004</v>
      </c>
      <c r="O10" s="395">
        <v>0.89564792181903974</v>
      </c>
      <c r="P10" s="394">
        <v>1770648.3487</v>
      </c>
      <c r="Q10" s="395">
        <v>0.93571016980979227</v>
      </c>
      <c r="R10" s="394">
        <v>5659086.7088700002</v>
      </c>
      <c r="S10" s="395">
        <v>0.92178407700359022</v>
      </c>
      <c r="T10" s="53"/>
    </row>
    <row r="11" spans="1:20" ht="18.75">
      <c r="A11" s="373" t="s">
        <v>444</v>
      </c>
      <c r="B11" s="396">
        <v>766384.49241999991</v>
      </c>
      <c r="C11" s="397">
        <v>0.84954786751260825</v>
      </c>
      <c r="D11" s="396">
        <v>1627247.8237900001</v>
      </c>
      <c r="E11" s="397">
        <v>0.75877600397778933</v>
      </c>
      <c r="F11" s="396">
        <v>166687.94294000001</v>
      </c>
      <c r="G11" s="397">
        <v>0.41439230854569647</v>
      </c>
      <c r="H11" s="396">
        <v>10224.565460000002</v>
      </c>
      <c r="I11" s="397">
        <v>0.31882465064809501</v>
      </c>
      <c r="J11" s="396">
        <v>9811.0556500000002</v>
      </c>
      <c r="K11" s="397">
        <v>0.47931347982107531</v>
      </c>
      <c r="L11" s="396">
        <v>238298.54277999999</v>
      </c>
      <c r="M11" s="397">
        <v>0.62211117451808384</v>
      </c>
      <c r="N11" s="396">
        <v>291321.77179999999</v>
      </c>
      <c r="O11" s="397">
        <v>0.80373481515314205</v>
      </c>
      <c r="P11" s="396">
        <v>1209632.575</v>
      </c>
      <c r="Q11" s="397">
        <v>0.63923788311310681</v>
      </c>
      <c r="R11" s="396">
        <v>4319608.7698400002</v>
      </c>
      <c r="S11" s="397">
        <v>0.70360232803689438</v>
      </c>
    </row>
    <row r="12" spans="1:20" ht="19.5">
      <c r="A12" s="380" t="s">
        <v>445</v>
      </c>
      <c r="B12" s="396">
        <v>44619.011149999998</v>
      </c>
      <c r="C12" s="397">
        <v>4.9460794350507632E-2</v>
      </c>
      <c r="D12" s="396">
        <v>480395.48668000003</v>
      </c>
      <c r="E12" s="397">
        <v>0.22400556472279351</v>
      </c>
      <c r="F12" s="396">
        <v>47849.50546</v>
      </c>
      <c r="G12" s="397">
        <v>0.11895561658875739</v>
      </c>
      <c r="H12" s="396">
        <v>3104.9519700000001</v>
      </c>
      <c r="I12" s="397">
        <v>9.6819295742898423E-2</v>
      </c>
      <c r="J12" s="396">
        <v>581.34885999999995</v>
      </c>
      <c r="K12" s="397">
        <v>2.8401464125485325E-2</v>
      </c>
      <c r="L12" s="396">
        <v>92503.01479999999</v>
      </c>
      <c r="M12" s="397">
        <v>0.24149186357727709</v>
      </c>
      <c r="N12" s="396">
        <v>0</v>
      </c>
      <c r="O12" s="397">
        <v>0</v>
      </c>
      <c r="P12" s="396">
        <v>387883.47730000003</v>
      </c>
      <c r="Q12" s="397">
        <v>0.20497944421164654</v>
      </c>
      <c r="R12" s="396">
        <v>1056936.7962200001</v>
      </c>
      <c r="S12" s="397">
        <v>0.17215984827158182</v>
      </c>
    </row>
    <row r="13" spans="1:20" ht="19.5">
      <c r="A13" s="380" t="s">
        <v>446</v>
      </c>
      <c r="B13" s="396">
        <v>689020.64065999992</v>
      </c>
      <c r="C13" s="397">
        <v>0.76378896198239199</v>
      </c>
      <c r="D13" s="396">
        <v>1053249.20591</v>
      </c>
      <c r="E13" s="397">
        <v>0.49112385462701696</v>
      </c>
      <c r="F13" s="396">
        <v>88667.050049999991</v>
      </c>
      <c r="G13" s="397">
        <v>0.22042952186039083</v>
      </c>
      <c r="H13" s="396">
        <v>4437.7535399999997</v>
      </c>
      <c r="I13" s="397">
        <v>0.13837900765445796</v>
      </c>
      <c r="J13" s="396">
        <v>6280.4573799999998</v>
      </c>
      <c r="K13" s="397">
        <v>0.30682813237082734</v>
      </c>
      <c r="L13" s="396">
        <v>125171.13578</v>
      </c>
      <c r="M13" s="397">
        <v>0.326776493835924</v>
      </c>
      <c r="N13" s="396">
        <v>262416.76441</v>
      </c>
      <c r="O13" s="397">
        <v>0.72398807796951958</v>
      </c>
      <c r="P13" s="396">
        <v>743209.62229999993</v>
      </c>
      <c r="Q13" s="397">
        <v>0.39275376299149656</v>
      </c>
      <c r="R13" s="396">
        <v>2972452.6300299997</v>
      </c>
      <c r="S13" s="397">
        <v>0.48416991026387884</v>
      </c>
    </row>
    <row r="14" spans="1:20" ht="19.5">
      <c r="A14" s="380" t="s">
        <v>447</v>
      </c>
      <c r="B14" s="396">
        <v>0</v>
      </c>
      <c r="C14" s="397">
        <v>0</v>
      </c>
      <c r="D14" s="396">
        <v>0</v>
      </c>
      <c r="E14" s="397">
        <v>0</v>
      </c>
      <c r="F14" s="396">
        <v>0</v>
      </c>
      <c r="G14" s="397">
        <v>0</v>
      </c>
      <c r="H14" s="396">
        <v>481.26201000000003</v>
      </c>
      <c r="I14" s="397">
        <v>1.5006817923824998E-2</v>
      </c>
      <c r="J14" s="396">
        <v>656.77158999999995</v>
      </c>
      <c r="K14" s="397">
        <v>3.2086198211557442E-2</v>
      </c>
      <c r="L14" s="396">
        <v>0</v>
      </c>
      <c r="M14" s="397">
        <v>0</v>
      </c>
      <c r="N14" s="396">
        <v>0</v>
      </c>
      <c r="O14" s="397">
        <v>0</v>
      </c>
      <c r="P14" s="396">
        <v>0</v>
      </c>
      <c r="Q14" s="397">
        <v>0</v>
      </c>
      <c r="R14" s="396">
        <v>1138.0336</v>
      </c>
      <c r="S14" s="397">
        <v>1.8536935472836046E-4</v>
      </c>
    </row>
    <row r="15" spans="1:20" ht="19.5">
      <c r="A15" s="380" t="s">
        <v>448</v>
      </c>
      <c r="B15" s="396">
        <v>29007.02781</v>
      </c>
      <c r="C15" s="397">
        <v>3.2154693711312014E-2</v>
      </c>
      <c r="D15" s="396">
        <v>82787.116859999995</v>
      </c>
      <c r="E15" s="397">
        <v>3.860314132457536E-2</v>
      </c>
      <c r="F15" s="396">
        <v>23618.457770000001</v>
      </c>
      <c r="G15" s="397">
        <v>5.8716347847200465E-2</v>
      </c>
      <c r="H15" s="396">
        <v>1716.27621</v>
      </c>
      <c r="I15" s="397">
        <v>5.3517302540589971E-2</v>
      </c>
      <c r="J15" s="396">
        <v>2292.4778199999996</v>
      </c>
      <c r="K15" s="397">
        <v>0.11199768511320518</v>
      </c>
      <c r="L15" s="396">
        <v>16670.75938</v>
      </c>
      <c r="M15" s="397">
        <v>4.3521313966132187E-2</v>
      </c>
      <c r="N15" s="396">
        <v>23808.59607</v>
      </c>
      <c r="O15" s="397">
        <v>6.5686122403904978E-2</v>
      </c>
      <c r="P15" s="396">
        <v>78539.47540000001</v>
      </c>
      <c r="Q15" s="397">
        <v>4.1504675909963769E-2</v>
      </c>
      <c r="R15" s="396">
        <v>258440.18732000003</v>
      </c>
      <c r="S15" s="397">
        <v>4.2096200638878332E-2</v>
      </c>
    </row>
    <row r="16" spans="1:20" ht="19.5" customHeight="1">
      <c r="A16" s="381" t="s">
        <v>449</v>
      </c>
      <c r="B16" s="396">
        <v>0</v>
      </c>
      <c r="C16" s="397">
        <v>0</v>
      </c>
      <c r="D16" s="396">
        <v>0</v>
      </c>
      <c r="E16" s="397">
        <v>0</v>
      </c>
      <c r="F16" s="396">
        <v>0</v>
      </c>
      <c r="G16" s="397">
        <v>0</v>
      </c>
      <c r="H16" s="396">
        <v>0</v>
      </c>
      <c r="I16" s="397">
        <v>0</v>
      </c>
      <c r="J16" s="396">
        <v>0</v>
      </c>
      <c r="K16" s="397">
        <v>0</v>
      </c>
      <c r="L16" s="396">
        <v>338.98263000000003</v>
      </c>
      <c r="M16" s="397">
        <v>8.8496085469234463E-4</v>
      </c>
      <c r="N16" s="396">
        <v>0</v>
      </c>
      <c r="O16" s="397">
        <v>0</v>
      </c>
      <c r="P16" s="396">
        <v>0</v>
      </c>
      <c r="Q16" s="397">
        <v>0</v>
      </c>
      <c r="R16" s="396">
        <v>338.98263000000003</v>
      </c>
      <c r="S16" s="397">
        <v>5.5215409621668967E-5</v>
      </c>
    </row>
    <row r="17" spans="1:19" ht="18.75" customHeight="1">
      <c r="A17" s="381" t="s">
        <v>450</v>
      </c>
      <c r="B17" s="396">
        <v>3737.8127999999997</v>
      </c>
      <c r="C17" s="397">
        <v>4.1434174683966547E-3</v>
      </c>
      <c r="D17" s="396">
        <v>10816.01434</v>
      </c>
      <c r="E17" s="397">
        <v>5.0434433034035444E-3</v>
      </c>
      <c r="F17" s="396">
        <v>6552.9296599999998</v>
      </c>
      <c r="G17" s="397">
        <v>1.6290822249347785E-2</v>
      </c>
      <c r="H17" s="396">
        <v>484.32173</v>
      </c>
      <c r="I17" s="397">
        <v>1.5102226786323589E-2</v>
      </c>
      <c r="J17" s="396">
        <v>0</v>
      </c>
      <c r="K17" s="397">
        <v>0</v>
      </c>
      <c r="L17" s="396">
        <v>3614.6501899999998</v>
      </c>
      <c r="M17" s="397">
        <v>9.4365422840581702E-3</v>
      </c>
      <c r="N17" s="396">
        <v>5096.4113200000002</v>
      </c>
      <c r="O17" s="397">
        <v>1.4060614779717541E-2</v>
      </c>
      <c r="P17" s="396">
        <v>0</v>
      </c>
      <c r="Q17" s="397">
        <v>0</v>
      </c>
      <c r="R17" s="396">
        <v>30302.140039999998</v>
      </c>
      <c r="S17" s="397">
        <v>4.9357840982051978E-3</v>
      </c>
    </row>
    <row r="18" spans="1:19" ht="19.5">
      <c r="A18" s="382" t="s">
        <v>451</v>
      </c>
      <c r="B18" s="396">
        <v>0</v>
      </c>
      <c r="C18" s="397">
        <v>0</v>
      </c>
      <c r="D18" s="396">
        <v>0</v>
      </c>
      <c r="E18" s="397">
        <v>0</v>
      </c>
      <c r="F18" s="396">
        <v>0</v>
      </c>
      <c r="G18" s="397">
        <v>0</v>
      </c>
      <c r="H18" s="396">
        <v>0</v>
      </c>
      <c r="I18" s="397">
        <v>0</v>
      </c>
      <c r="J18" s="396">
        <v>0</v>
      </c>
      <c r="K18" s="397">
        <v>0</v>
      </c>
      <c r="L18" s="396">
        <v>0</v>
      </c>
      <c r="M18" s="397">
        <v>0</v>
      </c>
      <c r="N18" s="396">
        <v>0</v>
      </c>
      <c r="O18" s="397">
        <v>0</v>
      </c>
      <c r="P18" s="396">
        <v>0</v>
      </c>
      <c r="Q18" s="397">
        <v>0</v>
      </c>
      <c r="R18" s="396">
        <v>0</v>
      </c>
      <c r="S18" s="397">
        <v>0</v>
      </c>
    </row>
    <row r="19" spans="1:19" ht="18.75">
      <c r="A19" s="373" t="s">
        <v>452</v>
      </c>
      <c r="B19" s="396">
        <v>0</v>
      </c>
      <c r="C19" s="397">
        <v>0</v>
      </c>
      <c r="D19" s="396">
        <v>0</v>
      </c>
      <c r="E19" s="397">
        <v>0</v>
      </c>
      <c r="F19" s="396">
        <v>0</v>
      </c>
      <c r="G19" s="397">
        <v>0</v>
      </c>
      <c r="H19" s="396">
        <v>0</v>
      </c>
      <c r="I19" s="397">
        <v>0</v>
      </c>
      <c r="J19" s="396">
        <v>0</v>
      </c>
      <c r="K19" s="397">
        <v>0</v>
      </c>
      <c r="L19" s="396">
        <v>0</v>
      </c>
      <c r="M19" s="397">
        <v>0</v>
      </c>
      <c r="N19" s="396">
        <v>0</v>
      </c>
      <c r="O19" s="397">
        <v>0</v>
      </c>
      <c r="P19" s="396">
        <v>0</v>
      </c>
      <c r="Q19" s="397">
        <v>0</v>
      </c>
      <c r="R19" s="396">
        <v>0</v>
      </c>
      <c r="S19" s="397">
        <v>0</v>
      </c>
    </row>
    <row r="20" spans="1:19" ht="19.5">
      <c r="A20" s="380" t="s">
        <v>453</v>
      </c>
      <c r="B20" s="396">
        <v>51403.093359999999</v>
      </c>
      <c r="C20" s="397">
        <v>5.6981043822592746E-2</v>
      </c>
      <c r="D20" s="396">
        <v>377947.18420999998</v>
      </c>
      <c r="E20" s="397">
        <v>0.17623452921976712</v>
      </c>
      <c r="F20" s="396">
        <v>175476.85196999999</v>
      </c>
      <c r="G20" s="397">
        <v>0.43624185709913194</v>
      </c>
      <c r="H20" s="396">
        <v>16685.583330000001</v>
      </c>
      <c r="I20" s="397">
        <v>0.52029353197049488</v>
      </c>
      <c r="J20" s="396">
        <v>3746.7333199999998</v>
      </c>
      <c r="K20" s="397">
        <v>0.18304450098300792</v>
      </c>
      <c r="L20" s="396">
        <v>119887.8887</v>
      </c>
      <c r="M20" s="397">
        <v>0.31298384950052655</v>
      </c>
      <c r="N20" s="396">
        <v>33314.830439999998</v>
      </c>
      <c r="O20" s="397">
        <v>9.1913106665897568E-2</v>
      </c>
      <c r="P20" s="396">
        <v>561015.77370000002</v>
      </c>
      <c r="Q20" s="397">
        <v>0.29647228669668541</v>
      </c>
      <c r="R20" s="396">
        <v>1339477.93903</v>
      </c>
      <c r="S20" s="397">
        <v>0.21818174896669595</v>
      </c>
    </row>
    <row r="21" spans="1:19" ht="19.5">
      <c r="A21" s="380" t="s">
        <v>454</v>
      </c>
      <c r="B21" s="396">
        <v>2141.2617400000004</v>
      </c>
      <c r="C21" s="397">
        <v>2.3736184160762191E-3</v>
      </c>
      <c r="D21" s="396">
        <v>167353.55558000001</v>
      </c>
      <c r="E21" s="397">
        <v>7.8035969873790315E-2</v>
      </c>
      <c r="F21" s="396">
        <v>42548.760289999998</v>
      </c>
      <c r="G21" s="397">
        <v>0.10577777067341472</v>
      </c>
      <c r="H21" s="396">
        <v>5411.2042499999998</v>
      </c>
      <c r="I21" s="397">
        <v>0.1687333619547032</v>
      </c>
      <c r="J21" s="396">
        <v>337.58247999999998</v>
      </c>
      <c r="K21" s="397">
        <v>1.649239786092015E-2</v>
      </c>
      <c r="L21" s="396">
        <v>62908.291499999999</v>
      </c>
      <c r="M21" s="397">
        <v>0.16423076136106193</v>
      </c>
      <c r="N21" s="396">
        <v>0</v>
      </c>
      <c r="O21" s="397">
        <v>0</v>
      </c>
      <c r="P21" s="396">
        <v>192152.90427</v>
      </c>
      <c r="Q21" s="397">
        <v>0.10154440141428092</v>
      </c>
      <c r="R21" s="396">
        <v>472853.56011000002</v>
      </c>
      <c r="S21" s="397">
        <v>7.7021064508639034E-2</v>
      </c>
    </row>
    <row r="22" spans="1:19" ht="19.5">
      <c r="A22" s="380" t="s">
        <v>455</v>
      </c>
      <c r="B22" s="396">
        <v>31144.750690000001</v>
      </c>
      <c r="C22" s="397">
        <v>3.4524389251865358E-2</v>
      </c>
      <c r="D22" s="396">
        <v>21865.23443</v>
      </c>
      <c r="E22" s="397">
        <v>1.0195629064165249E-2</v>
      </c>
      <c r="F22" s="396">
        <v>39494.155729999999</v>
      </c>
      <c r="G22" s="397">
        <v>9.8183912275580612E-2</v>
      </c>
      <c r="H22" s="396">
        <v>2699.5676000000003</v>
      </c>
      <c r="I22" s="397">
        <v>8.4178511090574629E-2</v>
      </c>
      <c r="J22" s="396">
        <v>1795.9279299999998</v>
      </c>
      <c r="K22" s="397">
        <v>8.7739025885166647E-2</v>
      </c>
      <c r="L22" s="396">
        <v>5987.3542200000002</v>
      </c>
      <c r="M22" s="397">
        <v>1.5630813023891566E-2</v>
      </c>
      <c r="N22" s="396">
        <v>9077.0611199999985</v>
      </c>
      <c r="O22" s="397">
        <v>2.504292760661073E-2</v>
      </c>
      <c r="P22" s="396">
        <v>59720.165000000001</v>
      </c>
      <c r="Q22" s="397">
        <v>3.1559493884963749E-2</v>
      </c>
      <c r="R22" s="396">
        <v>171784.21672</v>
      </c>
      <c r="S22" s="397">
        <v>2.7981185622202392E-2</v>
      </c>
    </row>
    <row r="23" spans="1:19" ht="19.5">
      <c r="A23" s="380" t="s">
        <v>447</v>
      </c>
      <c r="B23" s="396">
        <v>0</v>
      </c>
      <c r="C23" s="397">
        <v>0</v>
      </c>
      <c r="D23" s="396">
        <v>0</v>
      </c>
      <c r="E23" s="397">
        <v>0</v>
      </c>
      <c r="F23" s="396">
        <v>0</v>
      </c>
      <c r="G23" s="397">
        <v>0</v>
      </c>
      <c r="H23" s="396">
        <v>0</v>
      </c>
      <c r="I23" s="397">
        <v>0</v>
      </c>
      <c r="J23" s="396">
        <v>0</v>
      </c>
      <c r="K23" s="397">
        <v>0</v>
      </c>
      <c r="L23" s="396">
        <v>0</v>
      </c>
      <c r="M23" s="397">
        <v>0</v>
      </c>
      <c r="N23" s="396">
        <v>0</v>
      </c>
      <c r="O23" s="397">
        <v>0</v>
      </c>
      <c r="P23" s="396">
        <v>0</v>
      </c>
      <c r="Q23" s="397">
        <v>0</v>
      </c>
      <c r="R23" s="396">
        <v>0</v>
      </c>
      <c r="S23" s="397">
        <v>0</v>
      </c>
    </row>
    <row r="24" spans="1:19" ht="19.5">
      <c r="A24" s="380" t="s">
        <v>456</v>
      </c>
      <c r="B24" s="396">
        <v>0</v>
      </c>
      <c r="C24" s="397">
        <v>0</v>
      </c>
      <c r="D24" s="396">
        <v>0</v>
      </c>
      <c r="E24" s="397">
        <v>0</v>
      </c>
      <c r="F24" s="396">
        <v>0</v>
      </c>
      <c r="G24" s="397">
        <v>0</v>
      </c>
      <c r="H24" s="396">
        <v>0</v>
      </c>
      <c r="I24" s="397">
        <v>0</v>
      </c>
      <c r="J24" s="396">
        <v>0</v>
      </c>
      <c r="K24" s="397">
        <v>0</v>
      </c>
      <c r="L24" s="396">
        <v>3801.38339</v>
      </c>
      <c r="M24" s="397">
        <v>9.9240350274811488E-3</v>
      </c>
      <c r="N24" s="396">
        <v>11330.191650000001</v>
      </c>
      <c r="O24" s="397">
        <v>3.1259144948885771E-2</v>
      </c>
      <c r="P24" s="396">
        <v>0</v>
      </c>
      <c r="Q24" s="397">
        <v>0</v>
      </c>
      <c r="R24" s="396">
        <v>15131.57504</v>
      </c>
      <c r="S24" s="397">
        <v>2.464716596406789E-3</v>
      </c>
    </row>
    <row r="25" spans="1:19" ht="19.5">
      <c r="A25" s="381" t="s">
        <v>449</v>
      </c>
      <c r="B25" s="396">
        <v>0</v>
      </c>
      <c r="C25" s="397">
        <v>0</v>
      </c>
      <c r="D25" s="396">
        <v>0</v>
      </c>
      <c r="E25" s="397">
        <v>0</v>
      </c>
      <c r="F25" s="396">
        <v>0</v>
      </c>
      <c r="G25" s="397">
        <v>0</v>
      </c>
      <c r="H25" s="396">
        <v>0</v>
      </c>
      <c r="I25" s="397">
        <v>0</v>
      </c>
      <c r="J25" s="396">
        <v>0</v>
      </c>
      <c r="K25" s="397">
        <v>0</v>
      </c>
      <c r="L25" s="396">
        <v>1235.4915600000002</v>
      </c>
      <c r="M25" s="397">
        <v>3.2254209217232703E-3</v>
      </c>
      <c r="N25" s="396">
        <v>0</v>
      </c>
      <c r="O25" s="397">
        <v>0</v>
      </c>
      <c r="P25" s="396">
        <v>0</v>
      </c>
      <c r="Q25" s="397">
        <v>0</v>
      </c>
      <c r="R25" s="396">
        <v>1235.4915600000002</v>
      </c>
      <c r="S25" s="397">
        <v>2.0124385892431954E-4</v>
      </c>
    </row>
    <row r="26" spans="1:19" ht="19.5">
      <c r="A26" s="381" t="s">
        <v>457</v>
      </c>
      <c r="B26" s="396">
        <v>18117.08093</v>
      </c>
      <c r="C26" s="397">
        <v>2.0083036154651165E-2</v>
      </c>
      <c r="D26" s="396">
        <v>188728.39419999998</v>
      </c>
      <c r="E26" s="397">
        <v>8.8002930281811581E-2</v>
      </c>
      <c r="F26" s="396">
        <v>93433.935949999999</v>
      </c>
      <c r="G26" s="397">
        <v>0.23228017415013666</v>
      </c>
      <c r="H26" s="396">
        <v>8574.8114800000003</v>
      </c>
      <c r="I26" s="397">
        <v>0.26738165892521698</v>
      </c>
      <c r="J26" s="396">
        <v>1613.22291</v>
      </c>
      <c r="K26" s="397">
        <v>7.8813077236921117E-2</v>
      </c>
      <c r="L26" s="396">
        <v>45955.368029999998</v>
      </c>
      <c r="M26" s="397">
        <v>0.11997281916636864</v>
      </c>
      <c r="N26" s="396">
        <v>12907.577670000001</v>
      </c>
      <c r="O26" s="397">
        <v>3.5611034110401063E-2</v>
      </c>
      <c r="P26" s="396">
        <v>309142.70442999998</v>
      </c>
      <c r="Q26" s="397">
        <v>0.16336839139744072</v>
      </c>
      <c r="R26" s="396">
        <v>678473.0956</v>
      </c>
      <c r="S26" s="397">
        <v>0.11051353838052341</v>
      </c>
    </row>
    <row r="27" spans="1:19" ht="19.5">
      <c r="A27" s="382" t="s">
        <v>451</v>
      </c>
      <c r="B27" s="396">
        <v>0</v>
      </c>
      <c r="C27" s="397">
        <v>0</v>
      </c>
      <c r="D27" s="396">
        <v>0</v>
      </c>
      <c r="E27" s="397">
        <v>0</v>
      </c>
      <c r="F27" s="396">
        <v>0</v>
      </c>
      <c r="G27" s="397">
        <v>0</v>
      </c>
      <c r="H27" s="396">
        <v>0</v>
      </c>
      <c r="I27" s="397">
        <v>0</v>
      </c>
      <c r="J27" s="396">
        <v>0</v>
      </c>
      <c r="K27" s="397">
        <v>0</v>
      </c>
      <c r="L27" s="396">
        <v>0</v>
      </c>
      <c r="M27" s="397">
        <v>0</v>
      </c>
      <c r="N27" s="396">
        <v>0</v>
      </c>
      <c r="O27" s="397">
        <v>0</v>
      </c>
      <c r="P27" s="396">
        <v>0</v>
      </c>
      <c r="Q27" s="397">
        <v>0</v>
      </c>
      <c r="R27" s="396">
        <v>0</v>
      </c>
      <c r="S27" s="397">
        <v>0</v>
      </c>
    </row>
    <row r="28" spans="1:19" ht="19.5" customHeight="1">
      <c r="A28" s="380" t="s">
        <v>452</v>
      </c>
      <c r="B28" s="396">
        <v>0</v>
      </c>
      <c r="C28" s="397">
        <v>0</v>
      </c>
      <c r="D28" s="396">
        <v>0</v>
      </c>
      <c r="E28" s="397">
        <v>0</v>
      </c>
      <c r="F28" s="396">
        <v>0</v>
      </c>
      <c r="G28" s="397">
        <v>0</v>
      </c>
      <c r="H28" s="396">
        <v>0</v>
      </c>
      <c r="I28" s="397">
        <v>0</v>
      </c>
      <c r="J28" s="396">
        <v>0</v>
      </c>
      <c r="K28" s="397">
        <v>0</v>
      </c>
      <c r="L28" s="396">
        <v>0</v>
      </c>
      <c r="M28" s="397">
        <v>0</v>
      </c>
      <c r="N28" s="396">
        <v>0</v>
      </c>
      <c r="O28" s="397">
        <v>0</v>
      </c>
      <c r="P28" s="396">
        <v>0</v>
      </c>
      <c r="Q28" s="397">
        <v>0</v>
      </c>
      <c r="R28" s="396">
        <v>0</v>
      </c>
      <c r="S28" s="397">
        <v>0</v>
      </c>
    </row>
    <row r="29" spans="1:19" ht="19.5">
      <c r="A29" s="380" t="s">
        <v>458</v>
      </c>
      <c r="B29" s="396">
        <v>0</v>
      </c>
      <c r="C29" s="397">
        <v>0</v>
      </c>
      <c r="D29" s="396">
        <v>0</v>
      </c>
      <c r="E29" s="397">
        <v>0</v>
      </c>
      <c r="F29" s="396">
        <v>0</v>
      </c>
      <c r="G29" s="397">
        <v>0</v>
      </c>
      <c r="H29" s="396">
        <v>0</v>
      </c>
      <c r="I29" s="397">
        <v>0</v>
      </c>
      <c r="J29" s="396">
        <v>0</v>
      </c>
      <c r="K29" s="397">
        <v>0</v>
      </c>
      <c r="L29" s="396">
        <v>0</v>
      </c>
      <c r="M29" s="397">
        <v>0</v>
      </c>
      <c r="N29" s="396">
        <v>0</v>
      </c>
      <c r="O29" s="397">
        <v>0</v>
      </c>
      <c r="P29" s="396">
        <v>0</v>
      </c>
      <c r="Q29" s="397">
        <v>0</v>
      </c>
      <c r="R29" s="396">
        <v>0</v>
      </c>
      <c r="S29" s="397">
        <v>0</v>
      </c>
    </row>
    <row r="30" spans="1:19" ht="18">
      <c r="A30" s="373" t="s">
        <v>459</v>
      </c>
      <c r="B30" s="394">
        <v>905668.97853999992</v>
      </c>
      <c r="C30" s="395">
        <v>1.0039466573252653</v>
      </c>
      <c r="D30" s="394">
        <v>2163484.4345100001</v>
      </c>
      <c r="E30" s="395">
        <v>1.0088199534734774</v>
      </c>
      <c r="F30" s="394">
        <v>411404.93173000001</v>
      </c>
      <c r="G30" s="395">
        <v>1.0227676723327579</v>
      </c>
      <c r="H30" s="394">
        <v>33113.928240000001</v>
      </c>
      <c r="I30" s="395">
        <v>1.0325657989091779</v>
      </c>
      <c r="J30" s="394">
        <v>21064.69616</v>
      </c>
      <c r="K30" s="395">
        <v>1.0291036131084672</v>
      </c>
      <c r="L30" s="394">
        <v>383907.79200999998</v>
      </c>
      <c r="M30" s="395">
        <v>1.0022441791197987</v>
      </c>
      <c r="N30" s="394">
        <v>366002.33552999998</v>
      </c>
      <c r="O30" s="395">
        <v>1.0097728627532081</v>
      </c>
      <c r="P30" s="394">
        <v>1903633.3725899998</v>
      </c>
      <c r="Q30" s="395">
        <v>1.0059869355931454</v>
      </c>
      <c r="R30" s="394">
        <v>6188280.4693099996</v>
      </c>
      <c r="S30" s="395">
        <v>1.0079821522616821</v>
      </c>
    </row>
    <row r="31" spans="1:19" ht="19.5">
      <c r="A31" s="380" t="s">
        <v>460</v>
      </c>
      <c r="B31" s="396">
        <v>3560.3137700000002</v>
      </c>
      <c r="C31" s="397">
        <v>3.9466573252655004E-3</v>
      </c>
      <c r="D31" s="396">
        <v>18915.00261</v>
      </c>
      <c r="E31" s="397">
        <v>8.819953473477464E-3</v>
      </c>
      <c r="F31" s="396">
        <v>9158.2213000000011</v>
      </c>
      <c r="G31" s="397">
        <v>2.2767672332757928E-2</v>
      </c>
      <c r="H31" s="396">
        <v>1044.37076</v>
      </c>
      <c r="I31" s="397">
        <v>3.2565798909177837E-2</v>
      </c>
      <c r="J31" s="396">
        <v>595.72113000000002</v>
      </c>
      <c r="K31" s="397">
        <v>2.9103613108467406E-2</v>
      </c>
      <c r="L31" s="396">
        <v>859.62868999999989</v>
      </c>
      <c r="M31" s="397">
        <v>2.2441791197987354E-3</v>
      </c>
      <c r="N31" s="396">
        <v>3542.2724500000004</v>
      </c>
      <c r="O31" s="397">
        <v>9.772862753208128E-3</v>
      </c>
      <c r="P31" s="396">
        <v>11329.103779999999</v>
      </c>
      <c r="Q31" s="397">
        <v>5.9869355931456269E-3</v>
      </c>
      <c r="R31" s="396">
        <v>49004.634490000004</v>
      </c>
      <c r="S31" s="397">
        <v>7.9821522616823071E-3</v>
      </c>
    </row>
    <row r="32" spans="1:19" ht="22.5" customHeight="1">
      <c r="A32" s="976" t="s">
        <v>461</v>
      </c>
      <c r="B32" s="977">
        <v>902108.66477000003</v>
      </c>
      <c r="C32" s="978">
        <v>1</v>
      </c>
      <c r="D32" s="977">
        <v>2144569.4319000002</v>
      </c>
      <c r="E32" s="978">
        <v>1</v>
      </c>
      <c r="F32" s="977">
        <v>402246.71043000004</v>
      </c>
      <c r="G32" s="978">
        <v>1</v>
      </c>
      <c r="H32" s="977">
        <v>32069.557479999999</v>
      </c>
      <c r="I32" s="978">
        <v>1</v>
      </c>
      <c r="J32" s="977">
        <v>20468.975030000001</v>
      </c>
      <c r="K32" s="978">
        <v>1</v>
      </c>
      <c r="L32" s="977">
        <v>383048.16331999999</v>
      </c>
      <c r="M32" s="978">
        <v>1</v>
      </c>
      <c r="N32" s="977">
        <v>362460.06307999999</v>
      </c>
      <c r="O32" s="978">
        <v>1</v>
      </c>
      <c r="P32" s="977">
        <v>1892304.26881</v>
      </c>
      <c r="Q32" s="978">
        <v>1</v>
      </c>
      <c r="R32" s="977">
        <v>6139275.8348200005</v>
      </c>
      <c r="S32" s="978">
        <v>1</v>
      </c>
    </row>
    <row r="33" spans="1:19" ht="19.5">
      <c r="A33" s="382" t="s">
        <v>462</v>
      </c>
      <c r="B33" s="396">
        <v>1661.2837500000001</v>
      </c>
      <c r="C33" s="397">
        <v>1.8415561393854453E-3</v>
      </c>
      <c r="D33" s="396">
        <v>4564.8089099999997</v>
      </c>
      <c r="E33" s="397">
        <v>2.1285433066887309E-3</v>
      </c>
      <c r="F33" s="396">
        <v>0</v>
      </c>
      <c r="G33" s="397">
        <v>0</v>
      </c>
      <c r="H33" s="396">
        <v>0</v>
      </c>
      <c r="I33" s="397">
        <v>0</v>
      </c>
      <c r="J33" s="396">
        <v>0</v>
      </c>
      <c r="K33" s="397">
        <v>0</v>
      </c>
      <c r="L33" s="396">
        <v>285.81353000000001</v>
      </c>
      <c r="M33" s="397">
        <v>7.4615559443690701E-4</v>
      </c>
      <c r="N33" s="396">
        <v>36.096559999999997</v>
      </c>
      <c r="O33" s="397">
        <v>9.9587688898108975E-5</v>
      </c>
      <c r="P33" s="396">
        <v>6784.7497999999996</v>
      </c>
      <c r="Q33" s="397">
        <v>3.5854433728391244E-3</v>
      </c>
      <c r="R33" s="396">
        <v>13332.752550000001</v>
      </c>
      <c r="S33" s="397">
        <v>2.1717142068093621E-3</v>
      </c>
    </row>
    <row r="34" spans="1:19" ht="19.5">
      <c r="A34" s="382" t="s">
        <v>463</v>
      </c>
      <c r="B34" s="396">
        <v>0</v>
      </c>
      <c r="C34" s="397">
        <v>0</v>
      </c>
      <c r="D34" s="396">
        <v>0</v>
      </c>
      <c r="E34" s="397">
        <v>0</v>
      </c>
      <c r="F34" s="396">
        <v>0</v>
      </c>
      <c r="G34" s="397">
        <v>0</v>
      </c>
      <c r="H34" s="396">
        <v>0</v>
      </c>
      <c r="I34" s="397">
        <v>0</v>
      </c>
      <c r="J34" s="396">
        <v>0</v>
      </c>
      <c r="K34" s="397">
        <v>0</v>
      </c>
      <c r="L34" s="396">
        <v>0</v>
      </c>
      <c r="M34" s="397">
        <v>0</v>
      </c>
      <c r="N34" s="396">
        <v>0</v>
      </c>
      <c r="O34" s="397">
        <v>0</v>
      </c>
      <c r="P34" s="396">
        <v>0</v>
      </c>
      <c r="Q34" s="397">
        <v>0</v>
      </c>
      <c r="R34" s="396">
        <v>0</v>
      </c>
      <c r="S34" s="397">
        <v>0</v>
      </c>
    </row>
    <row r="35" spans="1:19" ht="12.75" customHeight="1">
      <c r="A35" s="23" t="s">
        <v>574</v>
      </c>
    </row>
    <row r="36" spans="1:19" ht="12.75" customHeight="1"/>
    <row r="37" spans="1:19" ht="12.75" customHeight="1">
      <c r="A37" s="630" t="s">
        <v>83</v>
      </c>
    </row>
    <row r="38" spans="1:19" ht="12.75" customHeight="1">
      <c r="S38" s="25" t="s">
        <v>849</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5546875" defaultRowHeight="15"/>
  <cols>
    <col min="1" max="1" width="31.7109375" style="268" customWidth="1"/>
    <col min="2" max="2" width="15.140625" style="268" bestFit="1" customWidth="1"/>
    <col min="3" max="3" width="11.85546875" style="268" customWidth="1"/>
    <col min="4" max="4" width="12.5703125" style="268" bestFit="1" customWidth="1"/>
    <col min="5" max="5" width="12.5703125" style="268" customWidth="1"/>
    <col min="6" max="6" width="8.5703125" style="268" customWidth="1"/>
    <col min="7" max="7" width="12.140625" style="268" customWidth="1"/>
    <col min="8" max="8" width="6" style="268" customWidth="1"/>
    <col min="9" max="9" width="8" style="268" customWidth="1"/>
    <col min="10" max="10" width="8.140625" style="268" bestFit="1" customWidth="1"/>
    <col min="11" max="11" width="9" style="268" customWidth="1"/>
    <col min="12" max="12" width="8.85546875" style="268" customWidth="1"/>
    <col min="13" max="16384" width="8.85546875" style="268"/>
  </cols>
  <sheetData>
    <row r="1" spans="1:12" ht="12.75" customHeight="1">
      <c r="A1" s="139" t="s">
        <v>1122</v>
      </c>
      <c r="G1" s="140" t="str">
        <f>Naslovnica!A20</f>
        <v>Studeni 2021.</v>
      </c>
      <c r="L1" s="140"/>
    </row>
    <row r="2" spans="1:12" ht="12.75" customHeight="1">
      <c r="A2" s="543" t="s">
        <v>1123</v>
      </c>
      <c r="G2" s="545" t="str">
        <f>Naslovnica!A24</f>
        <v>November 2021</v>
      </c>
      <c r="L2" s="545"/>
    </row>
    <row r="3" spans="1:12" ht="12.75" customHeight="1"/>
    <row r="4" spans="1:12" s="64" customFormat="1">
      <c r="A4" s="1122" t="s">
        <v>1176</v>
      </c>
      <c r="B4" s="1123" t="s">
        <v>1178</v>
      </c>
      <c r="C4" s="1123"/>
      <c r="D4" s="1123"/>
      <c r="E4" s="1123"/>
      <c r="F4" s="1123"/>
      <c r="G4" s="1123"/>
      <c r="H4" s="946"/>
    </row>
    <row r="5" spans="1:12" s="64" customFormat="1" ht="22.15" customHeight="1">
      <c r="A5" s="1122"/>
      <c r="B5" s="1124" t="str">
        <f>G1</f>
        <v>Studeni 2021.</v>
      </c>
      <c r="C5" s="1124"/>
      <c r="D5" s="1125" t="s">
        <v>17</v>
      </c>
      <c r="E5" s="1125"/>
      <c r="F5" s="1122" t="s">
        <v>239</v>
      </c>
      <c r="G5" s="1122"/>
    </row>
    <row r="6" spans="1:12" s="64" customFormat="1">
      <c r="A6" s="1122"/>
      <c r="B6" s="1126" t="str">
        <f>Naslovnica!A24</f>
        <v>November 2021</v>
      </c>
      <c r="C6" s="1127"/>
      <c r="D6" s="1130" t="s">
        <v>45</v>
      </c>
      <c r="E6" s="1130"/>
      <c r="F6" s="1130" t="s">
        <v>51</v>
      </c>
      <c r="G6" s="1130"/>
    </row>
    <row r="7" spans="1:12" s="64" customFormat="1">
      <c r="A7" s="1122"/>
      <c r="B7" s="963" t="s">
        <v>27</v>
      </c>
      <c r="C7" s="963" t="s">
        <v>28</v>
      </c>
      <c r="D7" s="692" t="s">
        <v>1174</v>
      </c>
      <c r="E7" s="692" t="s">
        <v>147</v>
      </c>
      <c r="F7" s="692" t="s">
        <v>1174</v>
      </c>
      <c r="G7" s="692" t="s">
        <v>147</v>
      </c>
    </row>
    <row r="8" spans="1:12" s="64" customFormat="1">
      <c r="A8" s="1122"/>
      <c r="B8" s="964" t="s">
        <v>29</v>
      </c>
      <c r="C8" s="964" t="s">
        <v>30</v>
      </c>
      <c r="D8" s="733" t="s">
        <v>1175</v>
      </c>
      <c r="E8" s="733" t="s">
        <v>148</v>
      </c>
      <c r="F8" s="733" t="s">
        <v>1175</v>
      </c>
      <c r="G8" s="733" t="s">
        <v>148</v>
      </c>
    </row>
    <row r="9" spans="1:12" s="64" customFormat="1">
      <c r="A9" s="1006" t="s">
        <v>904</v>
      </c>
      <c r="B9" s="1007">
        <v>571</v>
      </c>
      <c r="C9" s="1008">
        <v>1.2470516292478379E-2</v>
      </c>
      <c r="D9" s="1007">
        <v>2</v>
      </c>
      <c r="E9" s="1008">
        <v>3.5149384885764245E-3</v>
      </c>
      <c r="F9" s="1007">
        <v>23</v>
      </c>
      <c r="G9" s="1008">
        <v>4.1970802919708117E-2</v>
      </c>
    </row>
    <row r="10" spans="1:12" s="64" customFormat="1">
      <c r="A10" s="1006" t="s">
        <v>888</v>
      </c>
      <c r="B10" s="1007">
        <v>1500</v>
      </c>
      <c r="C10" s="1008">
        <v>3.2759675024023764E-2</v>
      </c>
      <c r="D10" s="1007">
        <v>62</v>
      </c>
      <c r="E10" s="1008">
        <v>4.311543810848395E-2</v>
      </c>
      <c r="F10" s="1007">
        <v>53</v>
      </c>
      <c r="G10" s="1008">
        <v>3.662750518313751E-2</v>
      </c>
    </row>
    <row r="11" spans="1:12" s="64" customFormat="1">
      <c r="A11" s="1006" t="s">
        <v>192</v>
      </c>
      <c r="B11" s="1007">
        <v>314</v>
      </c>
      <c r="C11" s="1008">
        <v>6.8576919716956406E-3</v>
      </c>
      <c r="D11" s="1007">
        <v>6</v>
      </c>
      <c r="E11" s="1008">
        <v>1.9480519480519431E-2</v>
      </c>
      <c r="F11" s="1007">
        <v>6</v>
      </c>
      <c r="G11" s="1008">
        <v>1.9480519480519431E-2</v>
      </c>
    </row>
    <row r="12" spans="1:12" s="64" customFormat="1">
      <c r="A12" s="1006" t="s">
        <v>906</v>
      </c>
      <c r="B12" s="1007">
        <v>863</v>
      </c>
      <c r="C12" s="1008">
        <v>1.8847733030488336E-2</v>
      </c>
      <c r="D12" s="1007">
        <v>-1</v>
      </c>
      <c r="E12" s="1008">
        <v>-1.1574074074074403E-3</v>
      </c>
      <c r="F12" s="1007">
        <v>5</v>
      </c>
      <c r="G12" s="1008">
        <v>5.8275058275059077E-3</v>
      </c>
    </row>
    <row r="13" spans="1:12" s="64" customFormat="1">
      <c r="A13" s="1006" t="s">
        <v>193</v>
      </c>
      <c r="B13" s="1007">
        <v>357</v>
      </c>
      <c r="C13" s="1008">
        <v>7.7968026557176549E-3</v>
      </c>
      <c r="D13" s="1007">
        <v>-2</v>
      </c>
      <c r="E13" s="1008">
        <v>-5.5710306406685506E-3</v>
      </c>
      <c r="F13" s="1007">
        <v>-5</v>
      </c>
      <c r="G13" s="1008">
        <v>-1.3812154696132617E-2</v>
      </c>
    </row>
    <row r="14" spans="1:12" s="64" customFormat="1">
      <c r="A14" s="1006" t="s">
        <v>194</v>
      </c>
      <c r="B14" s="1007">
        <v>3643</v>
      </c>
      <c r="C14" s="1008">
        <v>7.9562330741679038E-2</v>
      </c>
      <c r="D14" s="1007">
        <v>-9</v>
      </c>
      <c r="E14" s="1008">
        <v>-2.4644030668127259E-3</v>
      </c>
      <c r="F14" s="1007">
        <v>-45</v>
      </c>
      <c r="G14" s="1008">
        <v>-1.2201735357917576E-2</v>
      </c>
    </row>
    <row r="15" spans="1:12" s="64" customFormat="1">
      <c r="A15" s="1006" t="s">
        <v>195</v>
      </c>
      <c r="B15" s="1007">
        <v>1863</v>
      </c>
      <c r="C15" s="1008">
        <v>4.0687516379837509E-2</v>
      </c>
      <c r="D15" s="1007">
        <v>9</v>
      </c>
      <c r="E15" s="1008">
        <v>4.8543689320388328E-3</v>
      </c>
      <c r="F15" s="1007">
        <v>74</v>
      </c>
      <c r="G15" s="1008">
        <v>4.1363890441587392E-2</v>
      </c>
    </row>
    <row r="16" spans="1:12" s="64" customFormat="1">
      <c r="A16" s="1009" t="s">
        <v>196</v>
      </c>
      <c r="B16" s="1007">
        <v>4375</v>
      </c>
      <c r="C16" s="1008">
        <v>9.5549052153402633E-2</v>
      </c>
      <c r="D16" s="1007">
        <v>0</v>
      </c>
      <c r="E16" s="1008">
        <v>0</v>
      </c>
      <c r="F16" s="1007">
        <v>-31</v>
      </c>
      <c r="G16" s="1008">
        <v>-7.035860190649168E-3</v>
      </c>
    </row>
    <row r="17" spans="1:12" s="64" customFormat="1">
      <c r="A17" s="1006" t="s">
        <v>197</v>
      </c>
      <c r="B17" s="1007">
        <v>3757</v>
      </c>
      <c r="C17" s="1008">
        <v>8.2052066043504845E-2</v>
      </c>
      <c r="D17" s="1007">
        <v>3</v>
      </c>
      <c r="E17" s="1008">
        <v>7.9914757591903474E-4</v>
      </c>
      <c r="F17" s="1007">
        <v>73</v>
      </c>
      <c r="G17" s="1008">
        <v>1.9815418023886977E-2</v>
      </c>
    </row>
    <row r="18" spans="1:12" s="64" customFormat="1">
      <c r="A18" s="1006" t="s">
        <v>198</v>
      </c>
      <c r="B18" s="1007">
        <v>4224</v>
      </c>
      <c r="C18" s="1008">
        <v>9.2251244867650919E-2</v>
      </c>
      <c r="D18" s="1007">
        <v>47</v>
      </c>
      <c r="E18" s="1008">
        <v>1.1252094804883983E-2</v>
      </c>
      <c r="F18" s="1007">
        <v>153</v>
      </c>
      <c r="G18" s="1008">
        <v>3.7582903463522443E-2</v>
      </c>
    </row>
    <row r="19" spans="1:12" s="64" customFormat="1">
      <c r="A19" s="1006" t="s">
        <v>666</v>
      </c>
      <c r="B19" s="1007">
        <v>3014</v>
      </c>
      <c r="C19" s="1008">
        <v>6.5825107014938405E-2</v>
      </c>
      <c r="D19" s="1007">
        <v>13</v>
      </c>
      <c r="E19" s="1008">
        <v>4.331889370210007E-3</v>
      </c>
      <c r="F19" s="1007">
        <v>63</v>
      </c>
      <c r="G19" s="1008">
        <v>2.1348695357505942E-2</v>
      </c>
    </row>
    <row r="20" spans="1:12" s="64" customFormat="1">
      <c r="A20" s="1006" t="s">
        <v>199</v>
      </c>
      <c r="B20" s="1007">
        <v>820</v>
      </c>
      <c r="C20" s="1008">
        <v>1.7908622346466323E-2</v>
      </c>
      <c r="D20" s="1007">
        <v>1</v>
      </c>
      <c r="E20" s="1008">
        <v>1.2210012210012167E-3</v>
      </c>
      <c r="F20" s="1007">
        <v>6</v>
      </c>
      <c r="G20" s="1008">
        <v>7.3710073710073765E-3</v>
      </c>
    </row>
    <row r="21" spans="1:12" s="64" customFormat="1">
      <c r="A21" s="1006" t="s">
        <v>200</v>
      </c>
      <c r="B21" s="1007">
        <v>3614</v>
      </c>
      <c r="C21" s="1008">
        <v>7.8928977024547917E-2</v>
      </c>
      <c r="D21" s="1007">
        <v>-1</v>
      </c>
      <c r="E21" s="1008">
        <v>-2.7662517289073207E-4</v>
      </c>
      <c r="F21" s="1007">
        <v>-42</v>
      </c>
      <c r="G21" s="1008">
        <v>-1.148796498905913E-2</v>
      </c>
    </row>
    <row r="22" spans="1:12" s="64" customFormat="1">
      <c r="A22" s="1006" t="s">
        <v>205</v>
      </c>
      <c r="B22" s="1007">
        <v>92</v>
      </c>
      <c r="C22" s="1008">
        <v>2.0092600681401239E-3</v>
      </c>
      <c r="D22" s="1007">
        <v>0</v>
      </c>
      <c r="E22" s="1008">
        <v>0</v>
      </c>
      <c r="F22" s="1007">
        <v>3</v>
      </c>
      <c r="G22" s="1008">
        <v>3.3707865168539408E-2</v>
      </c>
    </row>
    <row r="23" spans="1:12" s="64" customFormat="1">
      <c r="A23" s="1006" t="s">
        <v>238</v>
      </c>
      <c r="B23" s="1007">
        <v>229</v>
      </c>
      <c r="C23" s="1008">
        <v>5.0013103870009609E-3</v>
      </c>
      <c r="D23" s="1007">
        <v>6</v>
      </c>
      <c r="E23" s="1008">
        <v>2.6905829596412634E-2</v>
      </c>
      <c r="F23" s="1007">
        <v>19</v>
      </c>
      <c r="G23" s="1008">
        <v>9.0476190476190377E-2</v>
      </c>
    </row>
    <row r="24" spans="1:12" s="64" customFormat="1">
      <c r="A24" s="1006" t="s">
        <v>237</v>
      </c>
      <c r="B24" s="1007">
        <v>10278</v>
      </c>
      <c r="C24" s="1008">
        <v>0.22446929326461082</v>
      </c>
      <c r="D24" s="1007">
        <v>-38</v>
      </c>
      <c r="E24" s="1008">
        <v>-3.6835982939124046E-3</v>
      </c>
      <c r="F24" s="1007">
        <v>-128</v>
      </c>
      <c r="G24" s="1008">
        <v>-1.230059581010956E-2</v>
      </c>
    </row>
    <row r="25" spans="1:12" s="64" customFormat="1">
      <c r="A25" s="1009" t="s">
        <v>201</v>
      </c>
      <c r="B25" s="1007">
        <v>2016</v>
      </c>
      <c r="C25" s="1008">
        <v>4.4029003232287936E-2</v>
      </c>
      <c r="D25" s="1007">
        <v>105</v>
      </c>
      <c r="E25" s="1008">
        <v>5.4945054945054972E-2</v>
      </c>
      <c r="F25" s="1007">
        <v>284</v>
      </c>
      <c r="G25" s="1008">
        <v>0.16397228637413397</v>
      </c>
    </row>
    <row r="26" spans="1:12" s="64" customFormat="1">
      <c r="A26" s="1009" t="s">
        <v>910</v>
      </c>
      <c r="B26" s="1007">
        <v>747</v>
      </c>
      <c r="C26" s="1008">
        <v>1.6314318161963832E-2</v>
      </c>
      <c r="D26" s="1007">
        <v>-3</v>
      </c>
      <c r="E26" s="1008">
        <v>-4.0000000000000036E-3</v>
      </c>
      <c r="F26" s="1007">
        <v>-11</v>
      </c>
      <c r="G26" s="1008">
        <v>-1.4511873350923521E-2</v>
      </c>
    </row>
    <row r="27" spans="1:12" s="64" customFormat="1">
      <c r="A27" s="1006" t="s">
        <v>203</v>
      </c>
      <c r="B27" s="1007">
        <v>2655</v>
      </c>
      <c r="C27" s="1008">
        <v>5.798462479252206E-2</v>
      </c>
      <c r="D27" s="1007">
        <v>3</v>
      </c>
      <c r="E27" s="1008">
        <v>1.1312217194570096E-3</v>
      </c>
      <c r="F27" s="1007">
        <v>53</v>
      </c>
      <c r="G27" s="1008">
        <v>2.0368946963873924E-2</v>
      </c>
    </row>
    <row r="28" spans="1:12" s="64" customFormat="1">
      <c r="A28" s="1006" t="s">
        <v>204</v>
      </c>
      <c r="B28" s="1007">
        <v>856</v>
      </c>
      <c r="C28" s="1008">
        <v>1.8694854547042894E-2</v>
      </c>
      <c r="D28" s="1007">
        <v>-3</v>
      </c>
      <c r="E28" s="1008">
        <v>-3.4924330616996624E-3</v>
      </c>
      <c r="F28" s="1007">
        <v>7</v>
      </c>
      <c r="G28" s="1008">
        <v>8.2449941107185509E-3</v>
      </c>
    </row>
    <row r="29" spans="1:12" s="64" customFormat="1" ht="18" customHeight="1">
      <c r="A29" s="1010" t="s">
        <v>1121</v>
      </c>
      <c r="B29" s="1011">
        <v>45788</v>
      </c>
      <c r="C29" s="1012">
        <v>1.0000000000000002</v>
      </c>
      <c r="D29" s="1011">
        <v>200</v>
      </c>
      <c r="E29" s="1012">
        <v>4.3871194173905614E-3</v>
      </c>
      <c r="F29" s="1011">
        <v>560</v>
      </c>
      <c r="G29" s="1012">
        <v>1.2381710444857141E-2</v>
      </c>
    </row>
    <row r="30" spans="1:12">
      <c r="A30" s="29" t="s">
        <v>571</v>
      </c>
      <c r="I30" s="960"/>
      <c r="J30" s="960"/>
      <c r="K30" s="960"/>
      <c r="L30" s="961"/>
    </row>
    <row r="31" spans="1:12">
      <c r="A31" s="33" t="s">
        <v>986</v>
      </c>
      <c r="B31" s="844"/>
      <c r="C31" s="945"/>
      <c r="D31" s="769"/>
      <c r="E31" s="843"/>
      <c r="F31" s="843"/>
      <c r="G31" s="843"/>
      <c r="I31" s="960"/>
      <c r="J31" s="960"/>
      <c r="K31" s="960"/>
      <c r="L31" s="961"/>
    </row>
    <row r="32" spans="1:12" ht="12.75" customHeight="1"/>
    <row r="33" spans="1:8">
      <c r="A33" s="139" t="s">
        <v>914</v>
      </c>
      <c r="H33" s="941"/>
    </row>
    <row r="34" spans="1:8">
      <c r="A34" s="543" t="s">
        <v>915</v>
      </c>
      <c r="H34" s="942"/>
    </row>
    <row r="35" spans="1:8">
      <c r="D35" s="774"/>
      <c r="E35" s="774" t="s">
        <v>43</v>
      </c>
      <c r="G35" s="730" t="s">
        <v>1486</v>
      </c>
      <c r="H35" s="318"/>
    </row>
    <row r="36" spans="1:8" ht="12.75" customHeight="1">
      <c r="D36" s="775"/>
      <c r="E36" s="775" t="s">
        <v>44</v>
      </c>
      <c r="F36" s="534"/>
      <c r="G36" s="545" t="s">
        <v>1487</v>
      </c>
      <c r="H36" s="319"/>
    </row>
    <row r="37" spans="1:8" ht="12.75" customHeight="1">
      <c r="D37" s="775"/>
      <c r="E37" s="775"/>
      <c r="F37" s="534"/>
      <c r="G37" s="545"/>
      <c r="H37" s="319"/>
    </row>
    <row r="38" spans="1:8" ht="23.45" customHeight="1">
      <c r="A38" s="739"/>
      <c r="B38" s="740"/>
      <c r="C38" s="740" t="s">
        <v>1481</v>
      </c>
      <c r="D38" s="740"/>
      <c r="E38" s="1099" t="s">
        <v>563</v>
      </c>
      <c r="F38" s="1099"/>
      <c r="G38" s="1099"/>
      <c r="H38" s="319"/>
    </row>
    <row r="39" spans="1:8" ht="24">
      <c r="A39" s="739"/>
      <c r="B39" s="741"/>
      <c r="C39" s="742" t="s">
        <v>1482</v>
      </c>
      <c r="D39" s="741"/>
      <c r="E39" s="1103" t="s">
        <v>564</v>
      </c>
      <c r="F39" s="1103"/>
      <c r="G39" s="743" t="s">
        <v>565</v>
      </c>
      <c r="H39" s="319"/>
    </row>
    <row r="40" spans="1:8" ht="24">
      <c r="A40" s="993" t="s">
        <v>1179</v>
      </c>
      <c r="B40" s="1002" t="s">
        <v>1180</v>
      </c>
      <c r="C40" s="1002" t="s">
        <v>1181</v>
      </c>
      <c r="D40" s="1002" t="s">
        <v>1182</v>
      </c>
      <c r="E40" s="1002" t="s">
        <v>1180</v>
      </c>
      <c r="F40" s="1002" t="s">
        <v>1181</v>
      </c>
      <c r="G40" s="1002" t="s">
        <v>1182</v>
      </c>
      <c r="H40" s="319"/>
    </row>
    <row r="41" spans="1:8" ht="15" customHeight="1">
      <c r="A41" s="78" t="s">
        <v>6</v>
      </c>
      <c r="B41" s="384">
        <v>6</v>
      </c>
      <c r="C41" s="384">
        <v>8</v>
      </c>
      <c r="D41" s="384">
        <v>14</v>
      </c>
      <c r="E41" s="384">
        <v>0</v>
      </c>
      <c r="F41" s="384">
        <v>0</v>
      </c>
      <c r="G41" s="385">
        <v>0</v>
      </c>
      <c r="H41" s="319"/>
    </row>
    <row r="42" spans="1:8" ht="15" customHeight="1">
      <c r="A42" s="78" t="s">
        <v>7</v>
      </c>
      <c r="B42" s="384">
        <v>378</v>
      </c>
      <c r="C42" s="384">
        <v>124</v>
      </c>
      <c r="D42" s="384">
        <v>502</v>
      </c>
      <c r="E42" s="384">
        <v>12</v>
      </c>
      <c r="F42" s="384">
        <v>0</v>
      </c>
      <c r="G42" s="385">
        <v>2.4489795918367419E-2</v>
      </c>
      <c r="H42" s="319"/>
    </row>
    <row r="43" spans="1:8" ht="15" customHeight="1">
      <c r="A43" s="78" t="s">
        <v>8</v>
      </c>
      <c r="B43" s="384">
        <v>1105</v>
      </c>
      <c r="C43" s="384">
        <v>790</v>
      </c>
      <c r="D43" s="384">
        <v>1895</v>
      </c>
      <c r="E43" s="384">
        <v>30</v>
      </c>
      <c r="F43" s="384">
        <v>3</v>
      </c>
      <c r="G43" s="385">
        <v>1.772287862513422E-2</v>
      </c>
      <c r="H43" s="319"/>
    </row>
    <row r="44" spans="1:8" ht="15" customHeight="1">
      <c r="A44" s="78" t="s">
        <v>9</v>
      </c>
      <c r="B44" s="384">
        <v>2006</v>
      </c>
      <c r="C44" s="384">
        <v>1816</v>
      </c>
      <c r="D44" s="384">
        <v>3822</v>
      </c>
      <c r="E44" s="384">
        <v>-14</v>
      </c>
      <c r="F44" s="384">
        <v>-15</v>
      </c>
      <c r="G44" s="385">
        <v>-7.5305115554401558E-3</v>
      </c>
      <c r="H44" s="319"/>
    </row>
    <row r="45" spans="1:8" ht="15" customHeight="1">
      <c r="A45" s="78" t="s">
        <v>10</v>
      </c>
      <c r="B45" s="384">
        <v>3203</v>
      </c>
      <c r="C45" s="384">
        <v>3143</v>
      </c>
      <c r="D45" s="384">
        <v>6346</v>
      </c>
      <c r="E45" s="384">
        <v>41</v>
      </c>
      <c r="F45" s="384">
        <v>-49</v>
      </c>
      <c r="G45" s="385">
        <v>-1.2590494176896172E-3</v>
      </c>
      <c r="H45" s="319"/>
    </row>
    <row r="46" spans="1:8" ht="15" customHeight="1">
      <c r="A46" s="78" t="s">
        <v>11</v>
      </c>
      <c r="B46" s="384">
        <v>3813</v>
      </c>
      <c r="C46" s="384">
        <v>3745</v>
      </c>
      <c r="D46" s="384">
        <v>7558</v>
      </c>
      <c r="E46" s="384">
        <v>-4</v>
      </c>
      <c r="F46" s="384">
        <v>25</v>
      </c>
      <c r="G46" s="385">
        <v>2.7862544779089227E-3</v>
      </c>
      <c r="H46" s="319"/>
    </row>
    <row r="47" spans="1:8" ht="15" customHeight="1">
      <c r="A47" s="78" t="s">
        <v>12</v>
      </c>
      <c r="B47" s="384">
        <v>4224</v>
      </c>
      <c r="C47" s="384">
        <v>4348</v>
      </c>
      <c r="D47" s="384">
        <v>8572</v>
      </c>
      <c r="E47" s="384">
        <v>43</v>
      </c>
      <c r="F47" s="384">
        <v>-15</v>
      </c>
      <c r="G47" s="385">
        <v>3.2771535580524702E-3</v>
      </c>
      <c r="H47" s="319"/>
    </row>
    <row r="48" spans="1:8" ht="15" customHeight="1">
      <c r="A48" s="78" t="s">
        <v>39</v>
      </c>
      <c r="B48" s="384">
        <v>6200</v>
      </c>
      <c r="C48" s="384">
        <v>6143</v>
      </c>
      <c r="D48" s="384">
        <v>12343</v>
      </c>
      <c r="E48" s="384">
        <v>-13</v>
      </c>
      <c r="F48" s="384">
        <v>-41</v>
      </c>
      <c r="G48" s="385">
        <v>-4.355892554650298E-3</v>
      </c>
      <c r="H48" s="321"/>
    </row>
    <row r="49" spans="1:8" ht="15" customHeight="1">
      <c r="A49" s="78" t="s">
        <v>40</v>
      </c>
      <c r="B49" s="384">
        <v>2504</v>
      </c>
      <c r="C49" s="384">
        <v>1675</v>
      </c>
      <c r="D49" s="384">
        <v>4179</v>
      </c>
      <c r="E49" s="384">
        <v>24</v>
      </c>
      <c r="F49" s="384">
        <v>26</v>
      </c>
      <c r="G49" s="385">
        <v>1.2109469605231293E-2</v>
      </c>
    </row>
    <row r="50" spans="1:8" ht="15" customHeight="1">
      <c r="A50" s="78" t="s">
        <v>41</v>
      </c>
      <c r="B50" s="384">
        <v>215</v>
      </c>
      <c r="C50" s="384">
        <v>74</v>
      </c>
      <c r="D50" s="384">
        <v>289</v>
      </c>
      <c r="E50" s="384">
        <v>10</v>
      </c>
      <c r="F50" s="384">
        <v>6</v>
      </c>
      <c r="G50" s="385">
        <v>5.8608058608058622E-2</v>
      </c>
    </row>
    <row r="51" spans="1:8" ht="15" customHeight="1">
      <c r="A51" s="78" t="s">
        <v>42</v>
      </c>
      <c r="B51" s="384">
        <v>0</v>
      </c>
      <c r="C51" s="384">
        <v>0</v>
      </c>
      <c r="D51" s="384">
        <v>0</v>
      </c>
      <c r="E51" s="384">
        <v>0</v>
      </c>
      <c r="F51" s="384">
        <v>0</v>
      </c>
      <c r="G51" s="385">
        <v>0</v>
      </c>
    </row>
    <row r="52" spans="1:8" ht="24">
      <c r="A52" s="968" t="s">
        <v>570</v>
      </c>
      <c r="B52" s="969">
        <v>23654</v>
      </c>
      <c r="C52" s="969">
        <v>21866</v>
      </c>
      <c r="D52" s="969">
        <v>45520</v>
      </c>
      <c r="E52" s="969">
        <v>129</v>
      </c>
      <c r="F52" s="969">
        <v>-60</v>
      </c>
      <c r="G52" s="970">
        <v>1.5181184132362358E-3</v>
      </c>
      <c r="H52" s="184"/>
    </row>
    <row r="53" spans="1:8" ht="12.75" customHeight="1">
      <c r="A53" s="33" t="s">
        <v>986</v>
      </c>
      <c r="H53" s="184"/>
    </row>
    <row r="54" spans="1:8" ht="12.75" customHeight="1">
      <c r="B54" s="184"/>
      <c r="C54" s="184"/>
      <c r="D54" s="184"/>
      <c r="E54" s="184"/>
      <c r="F54" s="184"/>
      <c r="G54" s="184"/>
      <c r="H54" s="184"/>
    </row>
    <row r="55" spans="1:8">
      <c r="A55" s="631" t="s">
        <v>83</v>
      </c>
    </row>
    <row r="56" spans="1:8">
      <c r="G56" s="834" t="s">
        <v>850</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4"/>
      <c r="J65" s="204"/>
      <c r="K65" s="204"/>
      <c r="L65" s="204"/>
    </row>
    <row r="66" spans="9:12" ht="12.75" customHeight="1">
      <c r="I66" s="204"/>
      <c r="J66" s="204"/>
      <c r="K66" s="204"/>
      <c r="L66" s="204"/>
    </row>
    <row r="67" spans="9:12" ht="12.75" customHeight="1">
      <c r="I67" s="204"/>
      <c r="J67" s="204"/>
      <c r="K67" s="204"/>
      <c r="L67" s="204"/>
    </row>
    <row r="68" spans="9:12" ht="12.75" customHeight="1">
      <c r="I68" s="1131"/>
      <c r="J68" s="1131"/>
      <c r="K68" s="204"/>
      <c r="L68" s="204"/>
    </row>
    <row r="69" spans="9:12" ht="12.75" customHeight="1">
      <c r="I69" s="337"/>
      <c r="J69" s="1128"/>
      <c r="K69" s="204"/>
      <c r="L69" s="204"/>
    </row>
    <row r="70" spans="9:12" ht="12.75" customHeight="1">
      <c r="I70" s="339"/>
      <c r="J70" s="1129"/>
      <c r="K70" s="204"/>
      <c r="L70" s="204"/>
    </row>
    <row r="71" spans="9:12" ht="12.75" customHeight="1">
      <c r="I71" s="341"/>
      <c r="J71" s="342"/>
      <c r="K71" s="204"/>
      <c r="L71" s="204"/>
    </row>
    <row r="72" spans="9:12" ht="12.75" customHeight="1">
      <c r="I72" s="341"/>
      <c r="J72" s="342"/>
      <c r="K72" s="204"/>
      <c r="L72" s="204"/>
    </row>
    <row r="73" spans="9:12" ht="12.75" customHeight="1">
      <c r="I73" s="341"/>
      <c r="J73" s="342"/>
      <c r="K73" s="204"/>
      <c r="L73" s="204"/>
    </row>
    <row r="74" spans="9:12" ht="12.75" customHeight="1">
      <c r="I74" s="341"/>
      <c r="J74" s="342"/>
      <c r="K74" s="204"/>
      <c r="L74" s="204"/>
    </row>
    <row r="75" spans="9:12" ht="12.75" customHeight="1">
      <c r="I75" s="341"/>
      <c r="J75" s="342"/>
      <c r="K75" s="204"/>
      <c r="L75" s="204"/>
    </row>
    <row r="76" spans="9:12" ht="12.75" customHeight="1">
      <c r="I76" s="204"/>
      <c r="J76" s="204"/>
      <c r="K76" s="204"/>
      <c r="L76" s="204"/>
    </row>
    <row r="77" spans="9:12" ht="12.75" customHeight="1">
      <c r="I77" s="204"/>
      <c r="J77" s="204"/>
      <c r="K77" s="204"/>
      <c r="L77" s="204"/>
    </row>
    <row r="78" spans="9:12" ht="12.75" customHeight="1">
      <c r="I78" s="204"/>
      <c r="J78" s="204"/>
      <c r="K78" s="204"/>
      <c r="L78" s="204"/>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572</v>
      </c>
    </row>
    <row r="95" spans="1:4" ht="12.75" customHeight="1"/>
    <row r="96" spans="1:4" ht="12.75" customHeight="1"/>
    <row r="97" ht="12.75" customHeight="1"/>
    <row r="98" ht="12.75" customHeight="1"/>
    <row r="99" ht="12.75" customHeight="1"/>
    <row r="100" ht="12.75" customHeight="1"/>
    <row r="101" ht="12.75" customHeight="1"/>
  </sheetData>
  <mergeCells count="12">
    <mergeCell ref="J69:J70"/>
    <mergeCell ref="D6:E6"/>
    <mergeCell ref="F6:G6"/>
    <mergeCell ref="E38:G38"/>
    <mergeCell ref="E39:F39"/>
    <mergeCell ref="I68:J68"/>
    <mergeCell ref="A4:A8"/>
    <mergeCell ref="B4:G4"/>
    <mergeCell ref="B5:C5"/>
    <mergeCell ref="D5:E5"/>
    <mergeCell ref="F5:G5"/>
    <mergeCell ref="B6:C6"/>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5546875" defaultRowHeight="15"/>
  <cols>
    <col min="1" max="1" width="31.140625" style="268" customWidth="1"/>
    <col min="2" max="2" width="11.7109375" style="268" customWidth="1"/>
    <col min="3" max="3" width="10.85546875" style="268" customWidth="1"/>
    <col min="4" max="4" width="11.28515625" style="268" customWidth="1"/>
    <col min="5" max="5" width="11.140625" style="268" customWidth="1"/>
    <col min="6" max="6" width="11.28515625" style="268" customWidth="1"/>
    <col min="7" max="8" width="11.140625" style="268" customWidth="1"/>
    <col min="9" max="9" width="11.28515625" style="268" customWidth="1"/>
    <col min="10" max="11" width="10.140625" style="268" customWidth="1"/>
    <col min="12" max="12" width="11" style="268" customWidth="1"/>
    <col min="13" max="16384" width="8.85546875" style="268"/>
  </cols>
  <sheetData>
    <row r="1" spans="1:12">
      <c r="A1" s="153" t="s">
        <v>1124</v>
      </c>
      <c r="I1" s="140" t="str">
        <f>Naslovnica!A20</f>
        <v>Studeni 2021.</v>
      </c>
      <c r="L1" s="140"/>
    </row>
    <row r="2" spans="1:12">
      <c r="A2" s="570" t="s">
        <v>1125</v>
      </c>
      <c r="I2" s="545" t="str">
        <f>Naslovnica!A24</f>
        <v>November 2021</v>
      </c>
      <c r="L2" s="545"/>
    </row>
    <row r="3" spans="1:12" ht="10.15" customHeight="1">
      <c r="A3" s="570"/>
      <c r="I3" s="545"/>
      <c r="L3" s="545"/>
    </row>
    <row r="4" spans="1:12" ht="12.75" customHeight="1">
      <c r="I4" s="14" t="s">
        <v>579</v>
      </c>
    </row>
    <row r="5" spans="1:12" ht="19.899999999999999" customHeight="1">
      <c r="A5" s="1105" t="s">
        <v>1183</v>
      </c>
      <c r="B5" s="1107" t="s">
        <v>1162</v>
      </c>
      <c r="C5" s="1107"/>
      <c r="D5" s="1107"/>
      <c r="E5" s="1107"/>
      <c r="F5" s="1108" t="s">
        <v>1164</v>
      </c>
      <c r="G5" s="1109" t="s">
        <v>1161</v>
      </c>
      <c r="H5" s="1105" t="s">
        <v>1163</v>
      </c>
      <c r="I5" s="1105" t="s">
        <v>1185</v>
      </c>
    </row>
    <row r="6" spans="1:12" s="64" customFormat="1" ht="69" customHeight="1">
      <c r="A6" s="1105"/>
      <c r="B6" s="994" t="s">
        <v>1157</v>
      </c>
      <c r="C6" s="994" t="s">
        <v>1158</v>
      </c>
      <c r="D6" s="994" t="s">
        <v>1159</v>
      </c>
      <c r="E6" s="994" t="s">
        <v>1160</v>
      </c>
      <c r="F6" s="1108"/>
      <c r="G6" s="1109"/>
      <c r="H6" s="1105"/>
      <c r="I6" s="1105"/>
      <c r="J6" s="946"/>
    </row>
    <row r="7" spans="1:12" s="64" customFormat="1">
      <c r="A7" s="979" t="s">
        <v>904</v>
      </c>
      <c r="B7" s="1013">
        <v>165</v>
      </c>
      <c r="C7" s="1013">
        <v>11.82</v>
      </c>
      <c r="D7" s="1013">
        <v>0</v>
      </c>
      <c r="E7" s="1013">
        <v>0</v>
      </c>
      <c r="F7" s="1014">
        <v>176.82</v>
      </c>
      <c r="G7" s="1015">
        <v>-2.9634507737899329E-2</v>
      </c>
      <c r="H7" s="1014">
        <v>1915.251820000005</v>
      </c>
      <c r="I7" s="1014">
        <v>23045.151650000007</v>
      </c>
    </row>
    <row r="8" spans="1:12" s="64" customFormat="1">
      <c r="A8" s="979" t="s">
        <v>888</v>
      </c>
      <c r="B8" s="1013">
        <v>200.47666000000001</v>
      </c>
      <c r="C8" s="1013">
        <v>47.782089999999997</v>
      </c>
      <c r="D8" s="1013">
        <v>0</v>
      </c>
      <c r="E8" s="1013">
        <v>0</v>
      </c>
      <c r="F8" s="1014">
        <v>248.25875000000002</v>
      </c>
      <c r="G8" s="1015">
        <v>2.4216902292100198</v>
      </c>
      <c r="H8" s="1014">
        <v>1198.7877299999964</v>
      </c>
      <c r="I8" s="1014">
        <v>19435.752509999988</v>
      </c>
    </row>
    <row r="9" spans="1:12" s="64" customFormat="1">
      <c r="A9" s="979" t="s">
        <v>192</v>
      </c>
      <c r="B9" s="1013">
        <v>14.168530000000001</v>
      </c>
      <c r="C9" s="1013">
        <v>62.933999999999997</v>
      </c>
      <c r="D9" s="1013">
        <v>0</v>
      </c>
      <c r="E9" s="1013">
        <v>0</v>
      </c>
      <c r="F9" s="1014">
        <v>77.102530000000002</v>
      </c>
      <c r="G9" s="1015">
        <v>0.22168594099529759</v>
      </c>
      <c r="H9" s="1014">
        <v>722.29338999998436</v>
      </c>
      <c r="I9" s="1014">
        <v>38293.995879999973</v>
      </c>
    </row>
    <row r="10" spans="1:12" s="64" customFormat="1">
      <c r="A10" s="979" t="s">
        <v>906</v>
      </c>
      <c r="B10" s="1013">
        <v>616.00568999999996</v>
      </c>
      <c r="C10" s="1013">
        <v>23.190999999999999</v>
      </c>
      <c r="D10" s="1013">
        <v>0</v>
      </c>
      <c r="E10" s="1013">
        <v>0</v>
      </c>
      <c r="F10" s="1014">
        <v>639.19668999999999</v>
      </c>
      <c r="G10" s="1015">
        <v>1.1426376497190027E-2</v>
      </c>
      <c r="H10" s="1014">
        <v>6968.7258299999812</v>
      </c>
      <c r="I10" s="1014">
        <v>97284.118490000008</v>
      </c>
    </row>
    <row r="11" spans="1:12" s="64" customFormat="1">
      <c r="A11" s="979" t="s">
        <v>193</v>
      </c>
      <c r="B11" s="1013">
        <v>8.02</v>
      </c>
      <c r="C11" s="1013">
        <v>71.0077</v>
      </c>
      <c r="D11" s="1013">
        <v>0</v>
      </c>
      <c r="E11" s="1013">
        <v>0</v>
      </c>
      <c r="F11" s="1014">
        <v>79.027699999999996</v>
      </c>
      <c r="G11" s="1015">
        <v>-1.0439831788658038E-2</v>
      </c>
      <c r="H11" s="1014">
        <v>970.16825000000063</v>
      </c>
      <c r="I11" s="1014">
        <v>6757.0291899999993</v>
      </c>
    </row>
    <row r="12" spans="1:12" s="64" customFormat="1">
      <c r="A12" s="979" t="s">
        <v>194</v>
      </c>
      <c r="B12" s="1013">
        <v>854.57916</v>
      </c>
      <c r="C12" s="1013">
        <v>101.18808</v>
      </c>
      <c r="D12" s="1013">
        <v>0</v>
      </c>
      <c r="E12" s="1013">
        <v>0</v>
      </c>
      <c r="F12" s="1014">
        <v>955.76724000000002</v>
      </c>
      <c r="G12" s="1015">
        <v>-2.3379480115368612E-2</v>
      </c>
      <c r="H12" s="1014">
        <v>10954.667300000001</v>
      </c>
      <c r="I12" s="1014">
        <v>165402.82529000004</v>
      </c>
    </row>
    <row r="13" spans="1:12" s="64" customFormat="1">
      <c r="A13" s="980" t="s">
        <v>195</v>
      </c>
      <c r="B13" s="1013">
        <v>263.53724999999997</v>
      </c>
      <c r="C13" s="1013">
        <v>461.13650999999999</v>
      </c>
      <c r="D13" s="1013">
        <v>0</v>
      </c>
      <c r="E13" s="1013">
        <v>0</v>
      </c>
      <c r="F13" s="1014">
        <v>724.6737599999999</v>
      </c>
      <c r="G13" s="1015">
        <v>2.0311257872662747E-3</v>
      </c>
      <c r="H13" s="1014">
        <v>8120.1434499999887</v>
      </c>
      <c r="I13" s="1014">
        <v>117037.86000999993</v>
      </c>
    </row>
    <row r="14" spans="1:12" s="64" customFormat="1">
      <c r="A14" s="981" t="s">
        <v>196</v>
      </c>
      <c r="B14" s="1013">
        <v>89.2</v>
      </c>
      <c r="C14" s="1013">
        <v>461.15024</v>
      </c>
      <c r="D14" s="1013">
        <v>0</v>
      </c>
      <c r="E14" s="1013">
        <v>2.16913</v>
      </c>
      <c r="F14" s="1014">
        <v>552.51936999999998</v>
      </c>
      <c r="G14" s="1015">
        <v>0.66226721327918692</v>
      </c>
      <c r="H14" s="1014">
        <v>3716.2186500000244</v>
      </c>
      <c r="I14" s="1014">
        <v>95098.769320000065</v>
      </c>
    </row>
    <row r="15" spans="1:12" s="64" customFormat="1">
      <c r="A15" s="981" t="s">
        <v>197</v>
      </c>
      <c r="B15" s="1013">
        <v>1311</v>
      </c>
      <c r="C15" s="1013">
        <v>175.38767000000001</v>
      </c>
      <c r="D15" s="1013">
        <v>0</v>
      </c>
      <c r="E15" s="1013">
        <v>0</v>
      </c>
      <c r="F15" s="1014">
        <v>1486.3876700000001</v>
      </c>
      <c r="G15" s="1015">
        <v>2.1045499501642029E-2</v>
      </c>
      <c r="H15" s="1014">
        <v>16330.995499999874</v>
      </c>
      <c r="I15" s="1014">
        <v>172072.25808999984</v>
      </c>
    </row>
    <row r="16" spans="1:12" s="64" customFormat="1">
      <c r="A16" s="981" t="s">
        <v>198</v>
      </c>
      <c r="B16" s="1013">
        <v>17.2</v>
      </c>
      <c r="C16" s="1013">
        <v>1891.8319799999999</v>
      </c>
      <c r="D16" s="1013">
        <v>0</v>
      </c>
      <c r="E16" s="1013">
        <v>2.11775</v>
      </c>
      <c r="F16" s="1014">
        <v>1911.1497299999999</v>
      </c>
      <c r="G16" s="1015">
        <v>0.41509194981720365</v>
      </c>
      <c r="H16" s="1014">
        <v>12880.791049999971</v>
      </c>
      <c r="I16" s="1014">
        <v>272123.93779</v>
      </c>
    </row>
    <row r="17" spans="1:12" s="64" customFormat="1">
      <c r="A17" s="981" t="s">
        <v>666</v>
      </c>
      <c r="B17" s="1013">
        <v>279.8</v>
      </c>
      <c r="C17" s="1013">
        <v>50.606010000000005</v>
      </c>
      <c r="D17" s="1013">
        <v>0</v>
      </c>
      <c r="E17" s="1013">
        <v>0.3488</v>
      </c>
      <c r="F17" s="1014">
        <v>330.75481000000002</v>
      </c>
      <c r="G17" s="1015">
        <v>0.15748904644586914</v>
      </c>
      <c r="H17" s="1014">
        <v>3234.6071500000035</v>
      </c>
      <c r="I17" s="1014">
        <v>41040.572560000001</v>
      </c>
    </row>
    <row r="18" spans="1:12" s="64" customFormat="1">
      <c r="A18" s="980" t="s">
        <v>199</v>
      </c>
      <c r="B18" s="1013">
        <v>260.25</v>
      </c>
      <c r="C18" s="1013">
        <v>40.920999999999999</v>
      </c>
      <c r="D18" s="1013">
        <v>0</v>
      </c>
      <c r="E18" s="1013">
        <v>0</v>
      </c>
      <c r="F18" s="1014">
        <v>301.17099999999999</v>
      </c>
      <c r="G18" s="1015">
        <v>6.2597687604303065E-2</v>
      </c>
      <c r="H18" s="1014">
        <v>3247.1229999999996</v>
      </c>
      <c r="I18" s="1014">
        <v>26278.407020000006</v>
      </c>
    </row>
    <row r="19" spans="1:12" s="64" customFormat="1">
      <c r="A19" s="980" t="s">
        <v>200</v>
      </c>
      <c r="B19" s="1013">
        <v>0</v>
      </c>
      <c r="C19" s="1013">
        <v>95.048460000000006</v>
      </c>
      <c r="D19" s="1013">
        <v>0</v>
      </c>
      <c r="E19" s="1013">
        <v>14.9557</v>
      </c>
      <c r="F19" s="1014">
        <v>110.00416000000001</v>
      </c>
      <c r="G19" s="1015">
        <v>-0.47750566457436183</v>
      </c>
      <c r="H19" s="1014">
        <v>2609.1504800000039</v>
      </c>
      <c r="I19" s="1014">
        <v>40453.060469999989</v>
      </c>
    </row>
    <row r="20" spans="1:12" s="64" customFormat="1">
      <c r="A20" s="980" t="s">
        <v>205</v>
      </c>
      <c r="B20" s="1013">
        <v>0</v>
      </c>
      <c r="C20" s="1013">
        <v>10.57602</v>
      </c>
      <c r="D20" s="1013">
        <v>0</v>
      </c>
      <c r="E20" s="1013">
        <v>0</v>
      </c>
      <c r="F20" s="1014">
        <v>10.57602</v>
      </c>
      <c r="G20" s="1015">
        <v>-0.6847747004754301</v>
      </c>
      <c r="H20" s="1014">
        <v>380.36184999999932</v>
      </c>
      <c r="I20" s="1014">
        <v>2326.3308099999995</v>
      </c>
    </row>
    <row r="21" spans="1:12" s="64" customFormat="1">
      <c r="A21" s="980" t="s">
        <v>238</v>
      </c>
      <c r="B21" s="1013">
        <v>2.0169999999999999</v>
      </c>
      <c r="C21" s="1013">
        <v>42.28</v>
      </c>
      <c r="D21" s="1013">
        <v>0</v>
      </c>
      <c r="E21" s="1013">
        <v>0</v>
      </c>
      <c r="F21" s="1014">
        <v>44.297000000000004</v>
      </c>
      <c r="G21" s="1015">
        <v>8.9985236220472498E-2</v>
      </c>
      <c r="H21" s="1014">
        <v>439.16100000000006</v>
      </c>
      <c r="I21" s="1014">
        <v>1612.85924</v>
      </c>
    </row>
    <row r="22" spans="1:12" s="64" customFormat="1">
      <c r="A22" s="980" t="s">
        <v>237</v>
      </c>
      <c r="B22" s="1013">
        <v>0</v>
      </c>
      <c r="C22" s="1013">
        <v>15.438379999999999</v>
      </c>
      <c r="D22" s="1013">
        <v>0</v>
      </c>
      <c r="E22" s="1013">
        <v>0</v>
      </c>
      <c r="F22" s="1014">
        <v>15.438379999999999</v>
      </c>
      <c r="G22" s="1015">
        <v>-2.3650501032420945E-2</v>
      </c>
      <c r="H22" s="1014">
        <v>7841.180320000014</v>
      </c>
      <c r="I22" s="1014">
        <v>62654.558360000017</v>
      </c>
    </row>
    <row r="23" spans="1:12" s="64" customFormat="1">
      <c r="A23" s="980" t="s">
        <v>201</v>
      </c>
      <c r="B23" s="1013">
        <v>1745</v>
      </c>
      <c r="C23" s="1013">
        <v>582.21583999999996</v>
      </c>
      <c r="D23" s="1013">
        <v>0</v>
      </c>
      <c r="E23" s="1013">
        <v>14.96317</v>
      </c>
      <c r="F23" s="1014">
        <v>2342.1790099999998</v>
      </c>
      <c r="G23" s="1015">
        <v>4.1350911600856319</v>
      </c>
      <c r="H23" s="1014">
        <v>5005.2324799999988</v>
      </c>
      <c r="I23" s="1014">
        <v>37162.773639999999</v>
      </c>
    </row>
    <row r="24" spans="1:12" s="64" customFormat="1">
      <c r="A24" s="979" t="s">
        <v>202</v>
      </c>
      <c r="B24" s="1013">
        <v>0</v>
      </c>
      <c r="C24" s="1013">
        <v>321.92475000000002</v>
      </c>
      <c r="D24" s="1013">
        <v>0</v>
      </c>
      <c r="E24" s="1013">
        <v>0</v>
      </c>
      <c r="F24" s="1014">
        <v>321.92475000000002</v>
      </c>
      <c r="G24" s="1015">
        <v>1.5520272172578009E-2</v>
      </c>
      <c r="H24" s="1014">
        <v>2817.5590500000035</v>
      </c>
      <c r="I24" s="1014">
        <v>37221.954100000017</v>
      </c>
    </row>
    <row r="25" spans="1:12" s="64" customFormat="1">
      <c r="A25" s="980" t="s">
        <v>203</v>
      </c>
      <c r="B25" s="1013">
        <v>0</v>
      </c>
      <c r="C25" s="1013">
        <v>313.80101999999999</v>
      </c>
      <c r="D25" s="1013">
        <v>0</v>
      </c>
      <c r="E25" s="1013">
        <v>0</v>
      </c>
      <c r="F25" s="1014">
        <v>313.80101999999999</v>
      </c>
      <c r="G25" s="1015">
        <v>0.31205275421681633</v>
      </c>
      <c r="H25" s="1014">
        <v>3454.6866300000002</v>
      </c>
      <c r="I25" s="1014">
        <v>35864.117569999995</v>
      </c>
    </row>
    <row r="26" spans="1:12" s="64" customFormat="1">
      <c r="A26" s="980" t="s">
        <v>204</v>
      </c>
      <c r="B26" s="1013">
        <v>31.9</v>
      </c>
      <c r="C26" s="1013">
        <v>305.36234999999999</v>
      </c>
      <c r="D26" s="1013">
        <v>0</v>
      </c>
      <c r="E26" s="1013">
        <v>0</v>
      </c>
      <c r="F26" s="1014">
        <v>337.26234999999997</v>
      </c>
      <c r="G26" s="1015">
        <v>1.7456984479495286</v>
      </c>
      <c r="H26" s="1014">
        <v>1562.4812399999937</v>
      </c>
      <c r="I26" s="1014">
        <v>44980.785290000036</v>
      </c>
    </row>
    <row r="27" spans="1:12" s="64" customFormat="1" ht="21.6" customHeight="1">
      <c r="A27" s="952" t="s">
        <v>1119</v>
      </c>
      <c r="B27" s="1016">
        <v>5858.1542899999986</v>
      </c>
      <c r="C27" s="1016">
        <v>5085.6031000000003</v>
      </c>
      <c r="D27" s="1016">
        <v>0</v>
      </c>
      <c r="E27" s="1016">
        <v>34.554549999999999</v>
      </c>
      <c r="F27" s="1016">
        <v>10978.311940000003</v>
      </c>
      <c r="G27" s="1033">
        <v>0.39405333124435304</v>
      </c>
      <c r="H27" s="1016">
        <v>94369.586169999864</v>
      </c>
      <c r="I27" s="1016">
        <v>1387824.0271799997</v>
      </c>
    </row>
    <row r="28" spans="1:12">
      <c r="A28" s="29" t="s">
        <v>571</v>
      </c>
      <c r="I28" s="960"/>
      <c r="J28" s="960"/>
      <c r="K28" s="960"/>
      <c r="L28" s="961"/>
    </row>
    <row r="29" spans="1:12">
      <c r="A29" s="33" t="s">
        <v>986</v>
      </c>
      <c r="B29" s="844"/>
      <c r="C29" s="945"/>
      <c r="D29" s="769"/>
      <c r="E29" s="843"/>
      <c r="F29" s="843"/>
      <c r="G29" s="843"/>
      <c r="I29" s="960"/>
      <c r="J29" s="960"/>
      <c r="K29" s="960"/>
      <c r="L29" s="961"/>
    </row>
    <row r="30" spans="1:12" ht="12.75" customHeight="1">
      <c r="A30" s="268" t="s">
        <v>1231</v>
      </c>
    </row>
    <row r="31" spans="1:12" ht="12.75" customHeight="1">
      <c r="A31" s="1005" t="s">
        <v>1189</v>
      </c>
    </row>
    <row r="32" spans="1:12" ht="12.75" customHeight="1"/>
    <row r="33" spans="1:13">
      <c r="A33" s="153" t="s">
        <v>1126</v>
      </c>
      <c r="H33" s="941"/>
      <c r="L33" s="140" t="str">
        <f>I1</f>
        <v>Studeni 2021.</v>
      </c>
    </row>
    <row r="34" spans="1:13">
      <c r="A34" s="570" t="s">
        <v>1127</v>
      </c>
      <c r="H34" s="942"/>
      <c r="L34" s="545" t="str">
        <f>I2</f>
        <v>November 2021</v>
      </c>
    </row>
    <row r="35" spans="1:13" ht="10.15" customHeight="1">
      <c r="A35" s="570"/>
      <c r="H35" s="942"/>
    </row>
    <row r="36" spans="1:13" ht="10.15" customHeight="1">
      <c r="A36" s="570"/>
      <c r="H36" s="942"/>
      <c r="L36" s="14" t="s">
        <v>579</v>
      </c>
    </row>
    <row r="37" spans="1:13" s="64" customFormat="1" ht="14.45" customHeight="1">
      <c r="A37" s="1105" t="s">
        <v>1183</v>
      </c>
      <c r="B37" s="1106" t="s">
        <v>1228</v>
      </c>
      <c r="C37" s="1106"/>
      <c r="D37" s="1106"/>
      <c r="E37" s="1106"/>
      <c r="F37" s="1110" t="s">
        <v>1167</v>
      </c>
      <c r="G37" s="1110"/>
      <c r="H37" s="1110"/>
      <c r="I37" s="1108" t="s">
        <v>1166</v>
      </c>
      <c r="J37" s="1109" t="s">
        <v>1161</v>
      </c>
      <c r="K37" s="1105" t="s">
        <v>1163</v>
      </c>
      <c r="L37" s="1105" t="s">
        <v>1186</v>
      </c>
      <c r="M37" s="946"/>
    </row>
    <row r="38" spans="1:13" s="64" customFormat="1" ht="94.9" customHeight="1">
      <c r="A38" s="1105"/>
      <c r="B38" s="994" t="s">
        <v>1169</v>
      </c>
      <c r="C38" s="994" t="s">
        <v>1170</v>
      </c>
      <c r="D38" s="994" t="s">
        <v>1171</v>
      </c>
      <c r="E38" s="994" t="s">
        <v>1172</v>
      </c>
      <c r="F38" s="994" t="s">
        <v>1168</v>
      </c>
      <c r="G38" s="994" t="s">
        <v>1173</v>
      </c>
      <c r="H38" s="994" t="s">
        <v>1120</v>
      </c>
      <c r="I38" s="1108"/>
      <c r="J38" s="1109"/>
      <c r="K38" s="1105"/>
      <c r="L38" s="1105"/>
    </row>
    <row r="39" spans="1:13" s="64" customFormat="1">
      <c r="A39" s="979" t="s">
        <v>904</v>
      </c>
      <c r="B39" s="1013">
        <v>0</v>
      </c>
      <c r="C39" s="1013">
        <v>0</v>
      </c>
      <c r="D39" s="1013">
        <v>0</v>
      </c>
      <c r="E39" s="1013">
        <v>0</v>
      </c>
      <c r="F39" s="1013">
        <v>0</v>
      </c>
      <c r="G39" s="1013">
        <v>65.618200000000002</v>
      </c>
      <c r="H39" s="1013">
        <v>0</v>
      </c>
      <c r="I39" s="1014">
        <v>65.618200000000002</v>
      </c>
      <c r="J39" s="1017">
        <v>-0.11725079442208808</v>
      </c>
      <c r="K39" s="1014">
        <v>596.11491000000024</v>
      </c>
      <c r="L39" s="1014">
        <v>2359.0019100000004</v>
      </c>
    </row>
    <row r="40" spans="1:13" s="64" customFormat="1">
      <c r="A40" s="979" t="s">
        <v>888</v>
      </c>
      <c r="B40" s="1013">
        <v>0</v>
      </c>
      <c r="C40" s="1013">
        <v>0</v>
      </c>
      <c r="D40" s="1013">
        <v>0</v>
      </c>
      <c r="E40" s="1013">
        <v>0</v>
      </c>
      <c r="F40" s="1013">
        <v>0</v>
      </c>
      <c r="G40" s="1013">
        <v>143.42655999999999</v>
      </c>
      <c r="H40" s="1013">
        <v>0</v>
      </c>
      <c r="I40" s="1014">
        <v>143.42655999999999</v>
      </c>
      <c r="J40" s="1017">
        <v>-0.552920582134243</v>
      </c>
      <c r="K40" s="1014">
        <v>668.35428999999976</v>
      </c>
      <c r="L40" s="1014">
        <v>4613.4923999999992</v>
      </c>
    </row>
    <row r="41" spans="1:13" s="64" customFormat="1">
      <c r="A41" s="979" t="s">
        <v>192</v>
      </c>
      <c r="B41" s="1013">
        <v>0</v>
      </c>
      <c r="C41" s="1013">
        <v>0</v>
      </c>
      <c r="D41" s="1013">
        <v>0</v>
      </c>
      <c r="E41" s="1013">
        <v>0</v>
      </c>
      <c r="F41" s="1013">
        <v>0</v>
      </c>
      <c r="G41" s="1013">
        <v>54.158819999999999</v>
      </c>
      <c r="H41" s="1013">
        <v>0</v>
      </c>
      <c r="I41" s="1014">
        <v>54.158819999999999</v>
      </c>
      <c r="J41" s="1017">
        <v>-0.66548000896849357</v>
      </c>
      <c r="K41" s="1014">
        <v>1313.6749200000049</v>
      </c>
      <c r="L41" s="1014">
        <v>28937.683190000018</v>
      </c>
    </row>
    <row r="42" spans="1:13" s="64" customFormat="1">
      <c r="A42" s="979" t="s">
        <v>906</v>
      </c>
      <c r="B42" s="1013">
        <v>0</v>
      </c>
      <c r="C42" s="1013">
        <v>0</v>
      </c>
      <c r="D42" s="1013">
        <v>0</v>
      </c>
      <c r="E42" s="1013">
        <v>0</v>
      </c>
      <c r="F42" s="1013">
        <v>0</v>
      </c>
      <c r="G42" s="1013">
        <v>160.49201000000002</v>
      </c>
      <c r="H42" s="1013">
        <v>0</v>
      </c>
      <c r="I42" s="1014">
        <v>160.49201000000002</v>
      </c>
      <c r="J42" s="1017">
        <v>-0.76873810310845869</v>
      </c>
      <c r="K42" s="1014">
        <v>6831.4533699999956</v>
      </c>
      <c r="L42" s="1014">
        <v>35412.011419999995</v>
      </c>
      <c r="M42" s="1029"/>
    </row>
    <row r="43" spans="1:13" s="64" customFormat="1">
      <c r="A43" s="979" t="s">
        <v>193</v>
      </c>
      <c r="B43" s="1013">
        <v>0</v>
      </c>
      <c r="C43" s="1013">
        <v>0</v>
      </c>
      <c r="D43" s="1013">
        <v>0</v>
      </c>
      <c r="E43" s="1013">
        <v>0</v>
      </c>
      <c r="F43" s="1013">
        <v>0</v>
      </c>
      <c r="G43" s="1013">
        <v>65.143680000000003</v>
      </c>
      <c r="H43" s="1013">
        <v>0</v>
      </c>
      <c r="I43" s="1014">
        <v>65.143680000000003</v>
      </c>
      <c r="J43" s="1017">
        <v>26.959620931190774</v>
      </c>
      <c r="K43" s="1014">
        <v>94.712769999999978</v>
      </c>
      <c r="L43" s="1014">
        <v>408.17994000000004</v>
      </c>
    </row>
    <row r="44" spans="1:13" s="64" customFormat="1">
      <c r="A44" s="979" t="s">
        <v>194</v>
      </c>
      <c r="B44" s="1013">
        <v>0</v>
      </c>
      <c r="C44" s="1013">
        <v>0</v>
      </c>
      <c r="D44" s="1013">
        <v>0</v>
      </c>
      <c r="E44" s="1013">
        <v>0</v>
      </c>
      <c r="F44" s="1013">
        <v>0</v>
      </c>
      <c r="G44" s="1013">
        <v>512.87057000000004</v>
      </c>
      <c r="H44" s="1013">
        <v>0</v>
      </c>
      <c r="I44" s="1014">
        <v>512.87057000000004</v>
      </c>
      <c r="J44" s="1017">
        <v>-0.33462476813508091</v>
      </c>
      <c r="K44" s="1014">
        <v>5363.6193400000011</v>
      </c>
      <c r="L44" s="1014">
        <v>31083.671890000001</v>
      </c>
    </row>
    <row r="45" spans="1:13" s="64" customFormat="1">
      <c r="A45" s="980" t="s">
        <v>195</v>
      </c>
      <c r="B45" s="1013">
        <v>0</v>
      </c>
      <c r="C45" s="1013">
        <v>0</v>
      </c>
      <c r="D45" s="1013">
        <v>0</v>
      </c>
      <c r="E45" s="1013">
        <v>0</v>
      </c>
      <c r="F45" s="1013">
        <v>0</v>
      </c>
      <c r="G45" s="1013">
        <v>58.166269999999997</v>
      </c>
      <c r="H45" s="1013">
        <v>0</v>
      </c>
      <c r="I45" s="1014">
        <v>58.166269999999997</v>
      </c>
      <c r="J45" s="1017">
        <v>-0.91495605452080253</v>
      </c>
      <c r="K45" s="1014">
        <v>6424.8472400000028</v>
      </c>
      <c r="L45" s="1014">
        <v>50017.585140000003</v>
      </c>
    </row>
    <row r="46" spans="1:13" s="64" customFormat="1">
      <c r="A46" s="981" t="s">
        <v>196</v>
      </c>
      <c r="B46" s="1013">
        <v>0</v>
      </c>
      <c r="C46" s="1013">
        <v>0</v>
      </c>
      <c r="D46" s="1013">
        <v>93.28219</v>
      </c>
      <c r="E46" s="1013">
        <v>67.437600000000003</v>
      </c>
      <c r="F46" s="1013">
        <v>36.764890000000001</v>
      </c>
      <c r="G46" s="1013">
        <v>0</v>
      </c>
      <c r="H46" s="1013">
        <v>0</v>
      </c>
      <c r="I46" s="1014">
        <v>197.48468</v>
      </c>
      <c r="J46" s="1017">
        <v>0.41735562072468158</v>
      </c>
      <c r="K46" s="1014">
        <v>2297.2549700000018</v>
      </c>
      <c r="L46" s="1014">
        <v>41870.299549999982</v>
      </c>
    </row>
    <row r="47" spans="1:13" s="64" customFormat="1">
      <c r="A47" s="981" t="s">
        <v>197</v>
      </c>
      <c r="B47" s="1013">
        <v>0</v>
      </c>
      <c r="C47" s="1013">
        <v>0</v>
      </c>
      <c r="D47" s="1013">
        <v>235.23570000000001</v>
      </c>
      <c r="E47" s="1013">
        <v>134.55946</v>
      </c>
      <c r="F47" s="1013">
        <v>82.961850000000013</v>
      </c>
      <c r="G47" s="1013">
        <v>0</v>
      </c>
      <c r="H47" s="1013">
        <v>0</v>
      </c>
      <c r="I47" s="1014">
        <v>452.75701000000004</v>
      </c>
      <c r="J47" s="1017">
        <v>0.34581048029931938</v>
      </c>
      <c r="K47" s="1014">
        <v>5925.7883800000054</v>
      </c>
      <c r="L47" s="1014">
        <v>25179.815290000002</v>
      </c>
    </row>
    <row r="48" spans="1:13" s="64" customFormat="1">
      <c r="A48" s="981" t="s">
        <v>198</v>
      </c>
      <c r="B48" s="1013">
        <v>2.3366199999999999</v>
      </c>
      <c r="C48" s="1013">
        <v>0</v>
      </c>
      <c r="D48" s="1013">
        <v>275.02247999999997</v>
      </c>
      <c r="E48" s="1013">
        <v>178.95972</v>
      </c>
      <c r="F48" s="1013">
        <v>65.961359999999999</v>
      </c>
      <c r="G48" s="1013">
        <v>0</v>
      </c>
      <c r="H48" s="1013">
        <v>0</v>
      </c>
      <c r="I48" s="1014">
        <v>522.28017999999997</v>
      </c>
      <c r="J48" s="1017">
        <v>-0.33505865615054431</v>
      </c>
      <c r="K48" s="1014">
        <v>6610.9930700000259</v>
      </c>
      <c r="L48" s="1014">
        <v>121112.55958</v>
      </c>
    </row>
    <row r="49" spans="1:12" s="64" customFormat="1">
      <c r="A49" s="981" t="s">
        <v>666</v>
      </c>
      <c r="B49" s="1013">
        <v>0</v>
      </c>
      <c r="C49" s="1013">
        <v>0</v>
      </c>
      <c r="D49" s="1013">
        <v>5.0891400000000004</v>
      </c>
      <c r="E49" s="1013">
        <v>10.343729999999999</v>
      </c>
      <c r="F49" s="1013">
        <v>0</v>
      </c>
      <c r="G49" s="1013">
        <v>17.484689999999997</v>
      </c>
      <c r="H49" s="1013">
        <v>0</v>
      </c>
      <c r="I49" s="1014">
        <v>32.917559999999995</v>
      </c>
      <c r="J49" s="1017">
        <v>0.36905164934707346</v>
      </c>
      <c r="K49" s="1014">
        <v>233.01132999999996</v>
      </c>
      <c r="L49" s="1014">
        <v>486.00516999999996</v>
      </c>
    </row>
    <row r="50" spans="1:12" s="64" customFormat="1">
      <c r="A50" s="980" t="s">
        <v>199</v>
      </c>
      <c r="B50" s="1013">
        <v>0</v>
      </c>
      <c r="C50" s="1013">
        <v>0</v>
      </c>
      <c r="D50" s="1013">
        <v>0</v>
      </c>
      <c r="E50" s="1013">
        <v>32.597819999999999</v>
      </c>
      <c r="F50" s="1013">
        <v>0</v>
      </c>
      <c r="G50" s="1013">
        <v>61.673480000000005</v>
      </c>
      <c r="H50" s="1013">
        <v>0</v>
      </c>
      <c r="I50" s="1014">
        <v>94.271299999999997</v>
      </c>
      <c r="J50" s="1017">
        <v>4.0714059387404991</v>
      </c>
      <c r="K50" s="1014">
        <v>910.52989999999863</v>
      </c>
      <c r="L50" s="1014">
        <v>5401.817399999999</v>
      </c>
    </row>
    <row r="51" spans="1:12" s="64" customFormat="1">
      <c r="A51" s="980" t="s">
        <v>200</v>
      </c>
      <c r="B51" s="1013">
        <v>0</v>
      </c>
      <c r="C51" s="1013">
        <v>0</v>
      </c>
      <c r="D51" s="1013">
        <v>0</v>
      </c>
      <c r="E51" s="1013">
        <v>9.9844100000000005</v>
      </c>
      <c r="F51" s="1013">
        <v>0</v>
      </c>
      <c r="G51" s="1013">
        <v>0</v>
      </c>
      <c r="H51" s="1013">
        <v>0</v>
      </c>
      <c r="I51" s="1014">
        <v>9.9844100000000005</v>
      </c>
      <c r="J51" s="1017">
        <v>-0.68830297554789799</v>
      </c>
      <c r="K51" s="1014">
        <v>484.16935999999987</v>
      </c>
      <c r="L51" s="1014">
        <v>1581.6700699999999</v>
      </c>
    </row>
    <row r="52" spans="1:12" s="64" customFormat="1">
      <c r="A52" s="980" t="s">
        <v>205</v>
      </c>
      <c r="B52" s="1013">
        <v>0</v>
      </c>
      <c r="C52" s="1013">
        <v>0</v>
      </c>
      <c r="D52" s="1013">
        <v>0</v>
      </c>
      <c r="E52" s="1013">
        <v>0</v>
      </c>
      <c r="F52" s="1013">
        <v>0</v>
      </c>
      <c r="G52" s="1013">
        <v>0</v>
      </c>
      <c r="H52" s="1013">
        <v>0</v>
      </c>
      <c r="I52" s="1014">
        <v>0</v>
      </c>
      <c r="J52" s="1017" t="s">
        <v>143</v>
      </c>
      <c r="K52" s="1014">
        <v>0</v>
      </c>
      <c r="L52" s="1014">
        <v>0</v>
      </c>
    </row>
    <row r="53" spans="1:12" s="64" customFormat="1">
      <c r="A53" s="980" t="s">
        <v>238</v>
      </c>
      <c r="B53" s="1013">
        <v>0</v>
      </c>
      <c r="C53" s="1013">
        <v>0</v>
      </c>
      <c r="D53" s="1013">
        <v>0</v>
      </c>
      <c r="E53" s="1013">
        <v>18.68872</v>
      </c>
      <c r="F53" s="1013">
        <v>0</v>
      </c>
      <c r="G53" s="1013">
        <v>2.4030999999999998</v>
      </c>
      <c r="H53" s="1013">
        <v>0</v>
      </c>
      <c r="I53" s="1014">
        <v>21.091819999999998</v>
      </c>
      <c r="J53" s="1017">
        <v>1.4926898044902366</v>
      </c>
      <c r="K53" s="1014">
        <v>73.336550000000003</v>
      </c>
      <c r="L53" s="1014">
        <v>86.183660000000003</v>
      </c>
    </row>
    <row r="54" spans="1:12" s="64" customFormat="1">
      <c r="A54" s="980" t="s">
        <v>237</v>
      </c>
      <c r="B54" s="1013">
        <v>0</v>
      </c>
      <c r="C54" s="1013">
        <v>0</v>
      </c>
      <c r="D54" s="1013">
        <v>0</v>
      </c>
      <c r="E54" s="1013">
        <v>200.48439000000002</v>
      </c>
      <c r="F54" s="1013">
        <v>9.0174000000000003</v>
      </c>
      <c r="G54" s="1013">
        <v>64.789190000000005</v>
      </c>
      <c r="H54" s="1013">
        <v>1.08E-3</v>
      </c>
      <c r="I54" s="1014">
        <v>274.29206000000005</v>
      </c>
      <c r="J54" s="1017">
        <v>-6.161755542347036E-2</v>
      </c>
      <c r="K54" s="1014">
        <v>3809.8560799999996</v>
      </c>
      <c r="L54" s="1014">
        <v>10072.15526</v>
      </c>
    </row>
    <row r="55" spans="1:12" s="64" customFormat="1">
      <c r="A55" s="980" t="s">
        <v>201</v>
      </c>
      <c r="B55" s="1013">
        <v>0</v>
      </c>
      <c r="C55" s="1013">
        <v>0</v>
      </c>
      <c r="D55" s="1013">
        <v>17.358610000000002</v>
      </c>
      <c r="E55" s="1013">
        <v>5.9739100000000001</v>
      </c>
      <c r="F55" s="1013">
        <v>0</v>
      </c>
      <c r="G55" s="1013">
        <v>0</v>
      </c>
      <c r="H55" s="1013">
        <v>0</v>
      </c>
      <c r="I55" s="1014">
        <v>23.332520000000002</v>
      </c>
      <c r="J55" s="1017">
        <v>0.67409176160293671</v>
      </c>
      <c r="K55" s="1014">
        <v>961.42079999999805</v>
      </c>
      <c r="L55" s="1014">
        <v>12341.474309999998</v>
      </c>
    </row>
    <row r="56" spans="1:12" s="64" customFormat="1">
      <c r="A56" s="979" t="s">
        <v>202</v>
      </c>
      <c r="B56" s="1013">
        <v>171.31751</v>
      </c>
      <c r="C56" s="1013">
        <v>0</v>
      </c>
      <c r="D56" s="1013">
        <v>20.25404</v>
      </c>
      <c r="E56" s="1013">
        <v>36.715710000000001</v>
      </c>
      <c r="F56" s="1013">
        <v>0</v>
      </c>
      <c r="G56" s="1013">
        <v>0</v>
      </c>
      <c r="H56" s="1013">
        <v>0</v>
      </c>
      <c r="I56" s="1014">
        <v>228.28726</v>
      </c>
      <c r="J56" s="1017">
        <v>-1.6078340912926814E-2</v>
      </c>
      <c r="K56" s="1014">
        <v>2171.7136500000015</v>
      </c>
      <c r="L56" s="1014">
        <v>12884.190819999996</v>
      </c>
    </row>
    <row r="57" spans="1:12" s="64" customFormat="1">
      <c r="A57" s="980" t="s">
        <v>203</v>
      </c>
      <c r="B57" s="1013">
        <v>0</v>
      </c>
      <c r="C57" s="1013">
        <v>0</v>
      </c>
      <c r="D57" s="1013">
        <v>23.238849999999999</v>
      </c>
      <c r="E57" s="1013">
        <v>18.227220000000003</v>
      </c>
      <c r="F57" s="1013">
        <v>0</v>
      </c>
      <c r="G57" s="1013">
        <v>0</v>
      </c>
      <c r="H57" s="1013">
        <v>0.20022000000000001</v>
      </c>
      <c r="I57" s="1014">
        <v>41.666290000000004</v>
      </c>
      <c r="J57" s="1017">
        <v>0.13076737281465944</v>
      </c>
      <c r="K57" s="1014">
        <v>454.35617999999886</v>
      </c>
      <c r="L57" s="1014">
        <v>3483.5547499999989</v>
      </c>
    </row>
    <row r="58" spans="1:12" s="64" customFormat="1">
      <c r="A58" s="980" t="s">
        <v>204</v>
      </c>
      <c r="B58" s="1013">
        <v>152.68778</v>
      </c>
      <c r="C58" s="1013">
        <v>0</v>
      </c>
      <c r="D58" s="1013">
        <v>42.931199999999997</v>
      </c>
      <c r="E58" s="1013">
        <v>41.299120000000002</v>
      </c>
      <c r="F58" s="1013">
        <v>0</v>
      </c>
      <c r="G58" s="1013">
        <v>0</v>
      </c>
      <c r="H58" s="1013">
        <v>0</v>
      </c>
      <c r="I58" s="1014">
        <v>236.91809999999998</v>
      </c>
      <c r="J58" s="1017">
        <v>0.53227465059822032</v>
      </c>
      <c r="K58" s="1014">
        <v>1367.5433400000038</v>
      </c>
      <c r="L58" s="1014">
        <v>20704.42452</v>
      </c>
    </row>
    <row r="59" spans="1:12" s="64" customFormat="1" ht="23.45" customHeight="1">
      <c r="A59" s="952" t="s">
        <v>1119</v>
      </c>
      <c r="B59" s="1016">
        <v>326.34190999999998</v>
      </c>
      <c r="C59" s="1016">
        <v>0</v>
      </c>
      <c r="D59" s="1016">
        <v>712.41220999999996</v>
      </c>
      <c r="E59" s="1016">
        <v>755.27181000000007</v>
      </c>
      <c r="F59" s="1016">
        <v>194.70550000000003</v>
      </c>
      <c r="G59" s="1016">
        <v>1206.22657</v>
      </c>
      <c r="H59" s="1016">
        <v>0.20130000000000001</v>
      </c>
      <c r="I59" s="1016">
        <v>3195.1593000000003</v>
      </c>
      <c r="J59" s="1033">
        <v>-0.33185954124350558</v>
      </c>
      <c r="K59" s="1016">
        <v>46592.75045000005</v>
      </c>
      <c r="L59" s="1016">
        <v>430410.92271000013</v>
      </c>
    </row>
    <row r="60" spans="1:12" ht="12.75" customHeight="1">
      <c r="A60" s="33" t="s">
        <v>986</v>
      </c>
      <c r="H60" s="184"/>
    </row>
    <row r="61" spans="1:12" ht="12.75" customHeight="1">
      <c r="A61" s="268" t="s">
        <v>1232</v>
      </c>
      <c r="B61" s="184"/>
      <c r="C61" s="184"/>
      <c r="D61" s="184"/>
      <c r="E61" s="184"/>
      <c r="F61" s="184"/>
      <c r="G61" s="184"/>
      <c r="H61" s="184"/>
    </row>
    <row r="62" spans="1:12">
      <c r="A62" s="1005" t="s">
        <v>1190</v>
      </c>
    </row>
    <row r="63" spans="1:12">
      <c r="A63" s="631" t="s">
        <v>83</v>
      </c>
    </row>
    <row r="64" spans="1:12">
      <c r="L64" s="834" t="s">
        <v>1133</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4"/>
      <c r="J72" s="204"/>
      <c r="K72" s="204"/>
      <c r="L72" s="204"/>
    </row>
    <row r="73" spans="9:12" ht="12.75" customHeight="1">
      <c r="I73" s="204"/>
      <c r="J73" s="204"/>
      <c r="K73" s="204"/>
      <c r="L73" s="204"/>
    </row>
    <row r="74" spans="9:12" ht="12.75" customHeight="1">
      <c r="I74" s="204"/>
      <c r="J74" s="204"/>
      <c r="K74" s="204"/>
      <c r="L74" s="204"/>
    </row>
    <row r="75" spans="9:12" ht="12.75" customHeight="1">
      <c r="I75" s="1131"/>
      <c r="J75" s="1131"/>
      <c r="K75" s="204"/>
      <c r="L75" s="204"/>
    </row>
    <row r="76" spans="9:12" ht="12.75" customHeight="1">
      <c r="I76" s="337"/>
      <c r="J76" s="1128"/>
      <c r="K76" s="204"/>
      <c r="L76" s="204"/>
    </row>
    <row r="77" spans="9:12" ht="12.75" customHeight="1">
      <c r="I77" s="339"/>
      <c r="J77" s="1129"/>
      <c r="K77" s="204"/>
      <c r="L77" s="204"/>
    </row>
    <row r="78" spans="9:12" ht="12.75" customHeight="1">
      <c r="I78" s="341"/>
      <c r="J78" s="342"/>
      <c r="K78" s="204"/>
      <c r="L78" s="204"/>
    </row>
    <row r="79" spans="9:12" ht="12.75" customHeight="1">
      <c r="I79" s="341"/>
      <c r="J79" s="342"/>
      <c r="K79" s="204"/>
      <c r="L79" s="204"/>
    </row>
    <row r="80" spans="9:12" ht="12.75" customHeight="1">
      <c r="I80" s="341"/>
      <c r="J80" s="342"/>
      <c r="K80" s="204"/>
      <c r="L80" s="204"/>
    </row>
    <row r="81" spans="1:12" ht="12.75" customHeight="1">
      <c r="I81" s="341"/>
      <c r="J81" s="342"/>
      <c r="K81" s="204"/>
      <c r="L81" s="204"/>
    </row>
    <row r="82" spans="1:12" ht="12.75" customHeight="1">
      <c r="I82" s="341"/>
      <c r="J82" s="342"/>
      <c r="K82" s="204"/>
      <c r="L82" s="204"/>
    </row>
    <row r="83" spans="1:12" ht="12.75" customHeight="1">
      <c r="I83" s="204"/>
      <c r="J83" s="204"/>
      <c r="K83" s="204"/>
      <c r="L83" s="204"/>
    </row>
    <row r="84" spans="1:12" ht="12.75" customHeight="1">
      <c r="I84" s="204"/>
      <c r="J84" s="204"/>
      <c r="K84" s="204"/>
      <c r="L84" s="204"/>
    </row>
    <row r="85" spans="1:12" ht="12.75" customHeight="1">
      <c r="I85" s="204"/>
      <c r="J85" s="204"/>
      <c r="K85" s="204"/>
      <c r="L85" s="204"/>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I75:J75"/>
    <mergeCell ref="J76:J77"/>
    <mergeCell ref="B37:E37"/>
    <mergeCell ref="F37:H37"/>
    <mergeCell ref="B5:E5"/>
    <mergeCell ref="F5:F6"/>
    <mergeCell ref="G5:G6"/>
    <mergeCell ref="H5:H6"/>
    <mergeCell ref="I5:I6"/>
    <mergeCell ref="A5:A6"/>
    <mergeCell ref="I37:I38"/>
    <mergeCell ref="J37:J38"/>
    <mergeCell ref="K37:K38"/>
    <mergeCell ref="L37:L38"/>
    <mergeCell ref="A37:A38"/>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5546875" defaultRowHeight="15"/>
  <cols>
    <col min="1" max="1" width="30.7109375" style="268" customWidth="1"/>
    <col min="2" max="2" width="13.28515625" style="268" bestFit="1" customWidth="1"/>
    <col min="3" max="3" width="9.5703125" style="268" customWidth="1"/>
    <col min="4" max="4" width="11.5703125" style="268" customWidth="1"/>
    <col min="5" max="5" width="11" style="268" customWidth="1"/>
    <col min="6" max="6" width="13.140625" style="268" bestFit="1" customWidth="1"/>
    <col min="7" max="7" width="12.140625" style="268" customWidth="1"/>
    <col min="8" max="8" width="6" style="268" customWidth="1"/>
    <col min="9" max="9" width="8.42578125" style="268" customWidth="1"/>
    <col min="10" max="10" width="8" style="268" customWidth="1"/>
    <col min="11" max="11" width="8.140625" style="268" bestFit="1" customWidth="1"/>
    <col min="12" max="12" width="9" style="268" customWidth="1"/>
    <col min="13" max="13" width="8.85546875" style="268" customWidth="1"/>
    <col min="14" max="16384" width="8.85546875" style="268"/>
  </cols>
  <sheetData>
    <row r="1" spans="1:8">
      <c r="A1" s="154" t="s">
        <v>1128</v>
      </c>
      <c r="G1" s="140" t="str">
        <f>Naslovnica!A20</f>
        <v>Studeni 2021.</v>
      </c>
    </row>
    <row r="2" spans="1:8">
      <c r="A2" s="543" t="s">
        <v>1129</v>
      </c>
      <c r="G2" s="545" t="str">
        <f>Naslovnica!A24</f>
        <v>November 2021</v>
      </c>
    </row>
    <row r="4" spans="1:8">
      <c r="A4" s="204"/>
      <c r="B4" s="204"/>
      <c r="C4" s="982"/>
      <c r="D4" s="982"/>
      <c r="E4" s="992"/>
      <c r="F4" s="992"/>
      <c r="G4" s="14" t="s">
        <v>579</v>
      </c>
    </row>
    <row r="5" spans="1:8" s="64" customFormat="1">
      <c r="A5" s="1122" t="s">
        <v>1188</v>
      </c>
      <c r="B5" s="1123" t="s">
        <v>1130</v>
      </c>
      <c r="C5" s="1123"/>
      <c r="D5" s="1123"/>
      <c r="E5" s="1123"/>
      <c r="F5" s="1123"/>
      <c r="G5" s="1123"/>
      <c r="H5" s="946"/>
    </row>
    <row r="6" spans="1:8" s="64" customFormat="1" ht="22.9" customHeight="1">
      <c r="A6" s="1122"/>
      <c r="B6" s="1124" t="str">
        <f>Naslovnica!A20</f>
        <v>Studeni 2021.</v>
      </c>
      <c r="C6" s="1124"/>
      <c r="D6" s="1125" t="s">
        <v>17</v>
      </c>
      <c r="E6" s="1125"/>
      <c r="F6" s="1122" t="s">
        <v>239</v>
      </c>
      <c r="G6" s="1122"/>
    </row>
    <row r="7" spans="1:8" s="64" customFormat="1">
      <c r="A7" s="1122"/>
      <c r="B7" s="1126" t="str">
        <f>Naslovnica!A24</f>
        <v>November 2021</v>
      </c>
      <c r="C7" s="1127"/>
      <c r="D7" s="1132" t="s">
        <v>45</v>
      </c>
      <c r="E7" s="1132"/>
      <c r="F7" s="1132" t="s">
        <v>51</v>
      </c>
      <c r="G7" s="1132"/>
    </row>
    <row r="8" spans="1:8" s="64" customFormat="1">
      <c r="A8" s="1122"/>
      <c r="B8" s="963" t="s">
        <v>27</v>
      </c>
      <c r="C8" s="963" t="s">
        <v>28</v>
      </c>
      <c r="D8" s="692" t="s">
        <v>1174</v>
      </c>
      <c r="E8" s="692" t="s">
        <v>147</v>
      </c>
      <c r="F8" s="692" t="s">
        <v>1174</v>
      </c>
      <c r="G8" s="692" t="s">
        <v>147</v>
      </c>
    </row>
    <row r="9" spans="1:8" s="64" customFormat="1">
      <c r="A9" s="1122"/>
      <c r="B9" s="964" t="s">
        <v>29</v>
      </c>
      <c r="C9" s="964" t="s">
        <v>30</v>
      </c>
      <c r="D9" s="733" t="s">
        <v>1175</v>
      </c>
      <c r="E9" s="733" t="s">
        <v>148</v>
      </c>
      <c r="F9" s="733" t="s">
        <v>1175</v>
      </c>
      <c r="G9" s="733" t="s">
        <v>148</v>
      </c>
    </row>
    <row r="10" spans="1:8" s="64" customFormat="1" ht="15" customHeight="1">
      <c r="A10" s="987" t="s">
        <v>904</v>
      </c>
      <c r="B10" s="988">
        <v>25203.906210000001</v>
      </c>
      <c r="C10" s="989">
        <v>1.9135755132133742E-2</v>
      </c>
      <c r="D10" s="988">
        <v>-71.31130999999732</v>
      </c>
      <c r="E10" s="989">
        <v>-2.8213925337564616E-3</v>
      </c>
      <c r="F10" s="988">
        <v>2532.943220000001</v>
      </c>
      <c r="G10" s="989">
        <v>0.11172631798293109</v>
      </c>
    </row>
    <row r="11" spans="1:8" s="64" customFormat="1" ht="15" customHeight="1">
      <c r="A11" s="987" t="s">
        <v>888</v>
      </c>
      <c r="B11" s="988">
        <v>25407.88897</v>
      </c>
      <c r="C11" s="989">
        <v>1.9290626528417072E-2</v>
      </c>
      <c r="D11" s="988">
        <v>-85.529940000000352</v>
      </c>
      <c r="E11" s="989">
        <v>-3.3549811542323837E-3</v>
      </c>
      <c r="F11" s="988">
        <v>2001.4427199999991</v>
      </c>
      <c r="G11" s="989">
        <v>8.5508184310550739E-2</v>
      </c>
    </row>
    <row r="12" spans="1:8" s="64" customFormat="1" ht="15" customHeight="1">
      <c r="A12" s="987" t="s">
        <v>192</v>
      </c>
      <c r="B12" s="988">
        <v>26951.340960000001</v>
      </c>
      <c r="C12" s="989">
        <v>2.0462473427574554E-2</v>
      </c>
      <c r="D12" s="988">
        <v>-223.26193999999668</v>
      </c>
      <c r="E12" s="989">
        <v>-8.2158308190033447E-3</v>
      </c>
      <c r="F12" s="988">
        <v>1072.8815600000016</v>
      </c>
      <c r="G12" s="989">
        <v>4.1458478784096364E-2</v>
      </c>
    </row>
    <row r="13" spans="1:8" s="64" customFormat="1" ht="15" customHeight="1">
      <c r="A13" s="987" t="s">
        <v>906</v>
      </c>
      <c r="B13" s="988">
        <v>94731.929839999997</v>
      </c>
      <c r="C13" s="989">
        <v>7.1924050086072486E-2</v>
      </c>
      <c r="D13" s="988">
        <v>-295.76645999999892</v>
      </c>
      <c r="E13" s="989">
        <v>-3.1124237618711525E-3</v>
      </c>
      <c r="F13" s="988">
        <v>5508.1972499999974</v>
      </c>
      <c r="G13" s="989">
        <v>6.1734665095341867E-2</v>
      </c>
    </row>
    <row r="14" spans="1:8" s="64" customFormat="1" ht="15" customHeight="1">
      <c r="A14" s="987" t="s">
        <v>193</v>
      </c>
      <c r="B14" s="988">
        <v>6647.3003200000003</v>
      </c>
      <c r="C14" s="989">
        <v>5.0468808347971655E-3</v>
      </c>
      <c r="D14" s="988">
        <v>-15.705689999999777</v>
      </c>
      <c r="E14" s="989">
        <v>-2.3571478063246776E-3</v>
      </c>
      <c r="F14" s="988">
        <v>918.20195000000058</v>
      </c>
      <c r="G14" s="989">
        <v>0.16026988728420122</v>
      </c>
    </row>
    <row r="15" spans="1:8" s="64" customFormat="1" ht="15" customHeight="1">
      <c r="A15" s="987" t="s">
        <v>194</v>
      </c>
      <c r="B15" s="988">
        <v>171944.76227000001</v>
      </c>
      <c r="C15" s="989">
        <v>0.13054694140014689</v>
      </c>
      <c r="D15" s="988">
        <v>-903.71620999998413</v>
      </c>
      <c r="E15" s="989">
        <v>-5.2283723753145939E-3</v>
      </c>
      <c r="F15" s="988">
        <v>14463.456080000004</v>
      </c>
      <c r="G15" s="989">
        <v>9.1842368023985932E-2</v>
      </c>
    </row>
    <row r="16" spans="1:8" s="64" customFormat="1" ht="15" customHeight="1">
      <c r="A16" s="987" t="s">
        <v>195</v>
      </c>
      <c r="B16" s="988">
        <v>99234.385519999996</v>
      </c>
      <c r="C16" s="989">
        <v>7.5342484064833307E-2</v>
      </c>
      <c r="D16" s="988">
        <v>-138.26353999999992</v>
      </c>
      <c r="E16" s="989">
        <v>-1.3913641359859508E-3</v>
      </c>
      <c r="F16" s="988">
        <v>7209.0911400000041</v>
      </c>
      <c r="G16" s="989">
        <v>7.8338148099059701E-2</v>
      </c>
    </row>
    <row r="17" spans="1:7" s="64" customFormat="1" ht="15" customHeight="1">
      <c r="A17" s="987" t="s">
        <v>196</v>
      </c>
      <c r="B17" s="988">
        <v>79968.757629999993</v>
      </c>
      <c r="C17" s="989">
        <v>6.0715293553246071E-2</v>
      </c>
      <c r="D17" s="988">
        <v>-186.45939000000362</v>
      </c>
      <c r="E17" s="989">
        <v>-2.3262289958428939E-3</v>
      </c>
      <c r="F17" s="988">
        <v>4993.0349499999866</v>
      </c>
      <c r="G17" s="989">
        <v>6.6595356090270785E-2</v>
      </c>
    </row>
    <row r="18" spans="1:7" s="64" customFormat="1" ht="15" customHeight="1">
      <c r="A18" s="987" t="s">
        <v>197</v>
      </c>
      <c r="B18" s="988">
        <v>187092.81733000002</v>
      </c>
      <c r="C18" s="989">
        <v>0.14204791549285439</v>
      </c>
      <c r="D18" s="988">
        <v>-110.05820999995922</v>
      </c>
      <c r="E18" s="989">
        <v>-5.879087577179698E-4</v>
      </c>
      <c r="F18" s="988">
        <v>18857.91657000003</v>
      </c>
      <c r="G18" s="989">
        <v>0.11209277316900068</v>
      </c>
    </row>
    <row r="19" spans="1:7" s="64" customFormat="1" ht="15" customHeight="1">
      <c r="A19" s="987" t="s">
        <v>198</v>
      </c>
      <c r="B19" s="988">
        <v>242322.11018000002</v>
      </c>
      <c r="C19" s="989">
        <v>0.18398007534509125</v>
      </c>
      <c r="D19" s="988">
        <v>-87.074679999990622</v>
      </c>
      <c r="E19" s="989">
        <v>-3.5920536612621401E-4</v>
      </c>
      <c r="F19" s="988">
        <v>18286.283180000028</v>
      </c>
      <c r="G19" s="989">
        <v>8.1622137962782393E-2</v>
      </c>
    </row>
    <row r="20" spans="1:7" s="64" customFormat="1" ht="15" customHeight="1">
      <c r="A20" s="987" t="s">
        <v>666</v>
      </c>
      <c r="B20" s="988">
        <v>44675.641579999996</v>
      </c>
      <c r="C20" s="989">
        <v>3.3919430207475468E-2</v>
      </c>
      <c r="D20" s="988">
        <v>41.71350999999413</v>
      </c>
      <c r="E20" s="989">
        <v>9.3456954840664963E-4</v>
      </c>
      <c r="F20" s="988">
        <v>5098.1847500000003</v>
      </c>
      <c r="G20" s="989">
        <v>0.12881537012089006</v>
      </c>
    </row>
    <row r="21" spans="1:7" s="64" customFormat="1" ht="15" customHeight="1">
      <c r="A21" s="987" t="s">
        <v>199</v>
      </c>
      <c r="B21" s="988">
        <v>26703.834879999999</v>
      </c>
      <c r="C21" s="989">
        <v>2.0274557487040098E-2</v>
      </c>
      <c r="D21" s="988">
        <v>39.902829999999085</v>
      </c>
      <c r="E21" s="989">
        <v>1.4965095892522928E-3</v>
      </c>
      <c r="F21" s="988">
        <v>4278.675299999999</v>
      </c>
      <c r="G21" s="989">
        <v>0.19079798673165116</v>
      </c>
    </row>
    <row r="22" spans="1:7" s="64" customFormat="1" ht="15" customHeight="1">
      <c r="A22" s="987" t="s">
        <v>200</v>
      </c>
      <c r="B22" s="988">
        <v>47839.73186</v>
      </c>
      <c r="C22" s="989">
        <v>3.6321726752684066E-2</v>
      </c>
      <c r="D22" s="988">
        <v>-283.4560399999973</v>
      </c>
      <c r="E22" s="989">
        <v>-5.8902174267635443E-3</v>
      </c>
      <c r="F22" s="988">
        <v>6319.4537400000045</v>
      </c>
      <c r="G22" s="989">
        <v>0.15220162354731359</v>
      </c>
    </row>
    <row r="23" spans="1:7" s="64" customFormat="1" ht="15" customHeight="1">
      <c r="A23" s="987" t="s">
        <v>205</v>
      </c>
      <c r="B23" s="988">
        <v>2740.5999300000003</v>
      </c>
      <c r="C23" s="989">
        <v>2.0807667168200781E-3</v>
      </c>
      <c r="D23" s="988">
        <v>-6.8119799999999486</v>
      </c>
      <c r="E23" s="989">
        <v>-2.4794170743767108E-3</v>
      </c>
      <c r="F23" s="988">
        <v>624.12821000000031</v>
      </c>
      <c r="G23" s="989">
        <v>0.29489088094217508</v>
      </c>
    </row>
    <row r="24" spans="1:7" s="64" customFormat="1" ht="15" customHeight="1">
      <c r="A24" s="987" t="s">
        <v>238</v>
      </c>
      <c r="B24" s="988">
        <v>1619.8679399999999</v>
      </c>
      <c r="C24" s="989">
        <v>1.2298647673087777E-3</v>
      </c>
      <c r="D24" s="988">
        <v>15.035139999999728</v>
      </c>
      <c r="E24" s="989">
        <v>9.3686644490316162E-3</v>
      </c>
      <c r="F24" s="988">
        <v>426.8443199999997</v>
      </c>
      <c r="G24" s="989">
        <v>0.3577836287935352</v>
      </c>
    </row>
    <row r="25" spans="1:7" s="64" customFormat="1" ht="15" customHeight="1">
      <c r="A25" s="987" t="s">
        <v>237</v>
      </c>
      <c r="B25" s="988">
        <v>57682.422930000001</v>
      </c>
      <c r="C25" s="989">
        <v>4.3794668628734615E-2</v>
      </c>
      <c r="D25" s="988">
        <v>-481.49493000000075</v>
      </c>
      <c r="E25" s="989">
        <v>-8.2782410077490987E-3</v>
      </c>
      <c r="F25" s="988">
        <v>6570.3480500000005</v>
      </c>
      <c r="G25" s="989">
        <v>0.12854786399154694</v>
      </c>
    </row>
    <row r="26" spans="1:7" s="64" customFormat="1" ht="15" customHeight="1">
      <c r="A26" s="987" t="s">
        <v>201</v>
      </c>
      <c r="B26" s="988">
        <v>41830.244720000002</v>
      </c>
      <c r="C26" s="989">
        <v>3.1759097713256822E-2</v>
      </c>
      <c r="D26" s="988">
        <v>2192.5307699999976</v>
      </c>
      <c r="E26" s="989">
        <v>5.5314258858765397E-2</v>
      </c>
      <c r="F26" s="988">
        <v>7043.2075499999992</v>
      </c>
      <c r="G26" s="989">
        <v>0.20246643931130737</v>
      </c>
    </row>
    <row r="27" spans="1:7" s="64" customFormat="1" ht="15" customHeight="1">
      <c r="A27" s="987" t="s">
        <v>910</v>
      </c>
      <c r="B27" s="988">
        <v>37427.448149999997</v>
      </c>
      <c r="C27" s="989">
        <v>2.8416328685387213E-2</v>
      </c>
      <c r="D27" s="988">
        <v>-43.937520000006771</v>
      </c>
      <c r="E27" s="989">
        <v>-1.1725619219676853E-3</v>
      </c>
      <c r="F27" s="988">
        <v>3617.3235499999937</v>
      </c>
      <c r="G27" s="989">
        <v>0.10698935874374138</v>
      </c>
    </row>
    <row r="28" spans="1:7" s="64" customFormat="1" ht="15" customHeight="1">
      <c r="A28" s="987" t="s">
        <v>203</v>
      </c>
      <c r="B28" s="988">
        <v>40467.75834</v>
      </c>
      <c r="C28" s="989">
        <v>3.0724646722949497E-2</v>
      </c>
      <c r="D28" s="988">
        <v>105.98022000000492</v>
      </c>
      <c r="E28" s="989">
        <v>2.625756964544923E-3</v>
      </c>
      <c r="F28" s="988">
        <v>5962.8619099999996</v>
      </c>
      <c r="G28" s="989">
        <v>0.17281205066350047</v>
      </c>
    </row>
    <row r="29" spans="1:7" s="64" customFormat="1" ht="15" customHeight="1">
      <c r="A29" s="987" t="s">
        <v>204</v>
      </c>
      <c r="B29" s="988">
        <v>56617.865409999999</v>
      </c>
      <c r="C29" s="989">
        <v>4.2986416453176642E-2</v>
      </c>
      <c r="D29" s="988">
        <v>63.876550000000861</v>
      </c>
      <c r="E29" s="989">
        <v>1.1294791276019733E-3</v>
      </c>
      <c r="F29" s="988">
        <v>3251.5180899999978</v>
      </c>
      <c r="G29" s="989">
        <v>6.0928248855087519E-2</v>
      </c>
    </row>
    <row r="30" spans="1:7" s="64" customFormat="1" ht="24" customHeight="1">
      <c r="A30" s="965" t="s">
        <v>1121</v>
      </c>
      <c r="B30" s="966">
        <v>1317110.6149700005</v>
      </c>
      <c r="C30" s="967">
        <v>1.0000000000000002</v>
      </c>
      <c r="D30" s="966">
        <v>-473.80881999921985</v>
      </c>
      <c r="E30" s="967">
        <v>-3.5960414486102543E-4</v>
      </c>
      <c r="F30" s="966">
        <v>119035.99409000063</v>
      </c>
      <c r="G30" s="967">
        <v>9.935607683815828E-2</v>
      </c>
    </row>
    <row r="31" spans="1:7">
      <c r="A31" s="34" t="s">
        <v>562</v>
      </c>
      <c r="B31" s="991"/>
      <c r="C31" s="991"/>
      <c r="D31" s="958"/>
      <c r="E31" s="983"/>
      <c r="F31" s="983"/>
      <c r="G31" s="983"/>
    </row>
    <row r="33" spans="1:13">
      <c r="A33" s="543"/>
      <c r="H33" s="942"/>
    </row>
    <row r="34" spans="1:13" ht="12.75" customHeight="1">
      <c r="A34" s="156" t="s">
        <v>1131</v>
      </c>
      <c r="G34" s="140" t="str">
        <f>G1</f>
        <v>Studeni 2021.</v>
      </c>
    </row>
    <row r="35" spans="1:13">
      <c r="A35" s="869" t="s">
        <v>1132</v>
      </c>
      <c r="G35" s="545" t="str">
        <f>G2</f>
        <v>November 2021</v>
      </c>
      <c r="M35" s="834"/>
    </row>
    <row r="37" spans="1:13" ht="30" customHeight="1">
      <c r="A37" s="1111" t="s">
        <v>1187</v>
      </c>
      <c r="B37" s="940" t="s">
        <v>1082</v>
      </c>
      <c r="C37" s="1099" t="s">
        <v>1083</v>
      </c>
      <c r="D37" s="1099"/>
      <c r="E37" s="1099"/>
      <c r="F37" s="1099"/>
      <c r="G37" s="940"/>
    </row>
    <row r="38" spans="1:13" ht="31.9" customHeight="1">
      <c r="A38" s="1111"/>
      <c r="B38" s="847" t="str">
        <f>G34</f>
        <v>Studeni 2021.</v>
      </c>
      <c r="C38" s="1002" t="s">
        <v>669</v>
      </c>
      <c r="D38" s="1002" t="s">
        <v>60</v>
      </c>
      <c r="E38" s="1002" t="s">
        <v>61</v>
      </c>
      <c r="F38" s="1002" t="s">
        <v>862</v>
      </c>
      <c r="G38" s="1002" t="s">
        <v>62</v>
      </c>
    </row>
    <row r="39" spans="1:13" ht="39" customHeight="1">
      <c r="A39" s="1111"/>
      <c r="B39" s="848" t="str">
        <f>G35</f>
        <v>November 2021</v>
      </c>
      <c r="C39" s="1003" t="s">
        <v>252</v>
      </c>
      <c r="D39" s="1003" t="s">
        <v>1468</v>
      </c>
      <c r="E39" s="1003" t="s">
        <v>864</v>
      </c>
      <c r="F39" s="1004" t="s">
        <v>53</v>
      </c>
      <c r="G39" s="1003" t="s">
        <v>863</v>
      </c>
    </row>
    <row r="40" spans="1:13" ht="15" customHeight="1">
      <c r="A40" s="987" t="s">
        <v>904</v>
      </c>
      <c r="B40" s="984">
        <v>171.84790000000001</v>
      </c>
      <c r="C40" s="985">
        <v>-7.0865477505626905E-3</v>
      </c>
      <c r="D40" s="985">
        <v>5.3270326343112386E-2</v>
      </c>
      <c r="E40" s="985">
        <v>5.987552709176102E-2</v>
      </c>
      <c r="F40" s="985">
        <v>5.6046702089375344E-2</v>
      </c>
      <c r="G40" s="986">
        <v>40906</v>
      </c>
    </row>
    <row r="41" spans="1:13" ht="15" customHeight="1">
      <c r="A41" s="987" t="s">
        <v>888</v>
      </c>
      <c r="B41" s="984">
        <v>302.18729999999999</v>
      </c>
      <c r="C41" s="985">
        <v>-7.3091658911286521E-3</v>
      </c>
      <c r="D41" s="985">
        <v>6.2419598844156911E-2</v>
      </c>
      <c r="E41" s="985">
        <v>6.9446897181913755E-2</v>
      </c>
      <c r="F41" s="985">
        <v>6.4312847231619452E-2</v>
      </c>
      <c r="G41" s="986">
        <v>38054</v>
      </c>
    </row>
    <row r="42" spans="1:13" ht="15" customHeight="1">
      <c r="A42" s="987" t="s">
        <v>192</v>
      </c>
      <c r="B42" s="984">
        <v>286.64330000000001</v>
      </c>
      <c r="C42" s="985">
        <v>-9.0345388834687998E-3</v>
      </c>
      <c r="D42" s="985">
        <v>6.5632051868292143E-2</v>
      </c>
      <c r="E42" s="985">
        <v>7.3090535543281501E-2</v>
      </c>
      <c r="F42" s="985">
        <v>6.4010428646248396E-2</v>
      </c>
      <c r="G42" s="986">
        <v>38335</v>
      </c>
    </row>
    <row r="43" spans="1:13" ht="15" customHeight="1">
      <c r="A43" s="987" t="s">
        <v>906</v>
      </c>
      <c r="B43" s="984">
        <v>278.8535</v>
      </c>
      <c r="C43" s="985">
        <v>-8.0648632420166951E-3</v>
      </c>
      <c r="D43" s="985">
        <v>6.0592806315782226E-2</v>
      </c>
      <c r="E43" s="985">
        <v>6.7980295943832356E-2</v>
      </c>
      <c r="F43" s="985">
        <v>6.3231237283847719E-2</v>
      </c>
      <c r="G43" s="986">
        <v>38425</v>
      </c>
    </row>
    <row r="44" spans="1:13" ht="15" customHeight="1">
      <c r="A44" s="990" t="s">
        <v>193</v>
      </c>
      <c r="B44" s="984">
        <v>111.8252</v>
      </c>
      <c r="C44" s="985">
        <v>-4.3999522789474159E-3</v>
      </c>
      <c r="D44" s="985">
        <v>7.2999275772239504E-3</v>
      </c>
      <c r="E44" s="985">
        <v>8.4781453955490964E-3</v>
      </c>
      <c r="F44" s="985">
        <v>2.2974223586235132E-2</v>
      </c>
      <c r="G44" s="986">
        <v>42734</v>
      </c>
    </row>
    <row r="45" spans="1:13" ht="15" customHeight="1">
      <c r="A45" s="990" t="s">
        <v>194</v>
      </c>
      <c r="B45" s="984">
        <v>150.07830000000001</v>
      </c>
      <c r="C45" s="985">
        <v>-7.7592413715133054E-3</v>
      </c>
      <c r="D45" s="985">
        <v>5.5454909876013592E-2</v>
      </c>
      <c r="E45" s="985">
        <v>6.2690830505690409E-2</v>
      </c>
      <c r="F45" s="985">
        <v>4.5282602377866965E-2</v>
      </c>
      <c r="G45" s="986">
        <v>41184</v>
      </c>
      <c r="I45" s="204"/>
      <c r="J45" s="204"/>
      <c r="K45" s="204"/>
      <c r="L45" s="204"/>
      <c r="M45" s="204"/>
    </row>
    <row r="46" spans="1:13" ht="15" customHeight="1">
      <c r="A46" s="990" t="s">
        <v>195</v>
      </c>
      <c r="B46" s="984">
        <v>222.58860000000001</v>
      </c>
      <c r="C46" s="985">
        <v>-7.9753772761244329E-3</v>
      </c>
      <c r="D46" s="985">
        <v>6.0405223215774559E-2</v>
      </c>
      <c r="E46" s="985">
        <v>6.787545228712652E-2</v>
      </c>
      <c r="F46" s="985">
        <v>6.2734308049279264E-2</v>
      </c>
      <c r="G46" s="986">
        <v>39730</v>
      </c>
      <c r="I46" s="204"/>
      <c r="J46" s="204"/>
      <c r="K46" s="204"/>
      <c r="L46" s="204"/>
      <c r="M46" s="204"/>
    </row>
    <row r="47" spans="1:13" ht="15" customHeight="1">
      <c r="A47" s="990" t="s">
        <v>196</v>
      </c>
      <c r="B47" s="984">
        <v>166.96039999999999</v>
      </c>
      <c r="C47" s="985">
        <v>-6.6995267317720821E-3</v>
      </c>
      <c r="D47" s="985">
        <v>4.771825633392357E-2</v>
      </c>
      <c r="E47" s="985">
        <v>5.0402330307205333E-2</v>
      </c>
      <c r="F47" s="985">
        <v>3.2136000359866967E-2</v>
      </c>
      <c r="G47" s="986">
        <v>38615</v>
      </c>
      <c r="I47" s="204"/>
      <c r="J47" s="204"/>
      <c r="K47" s="204"/>
      <c r="L47" s="204"/>
      <c r="M47" s="204"/>
    </row>
    <row r="48" spans="1:13" ht="15" customHeight="1">
      <c r="A48" s="990" t="s">
        <v>197</v>
      </c>
      <c r="B48" s="984">
        <v>198.42179999999999</v>
      </c>
      <c r="C48" s="985">
        <v>-6.1253817406623362E-3</v>
      </c>
      <c r="D48" s="985">
        <v>4.9609772147559766E-2</v>
      </c>
      <c r="E48" s="985">
        <v>5.260427276431047E-2</v>
      </c>
      <c r="F48" s="985">
        <v>5.2062211272672521E-2</v>
      </c>
      <c r="G48" s="986">
        <v>39602</v>
      </c>
      <c r="I48" s="1046"/>
      <c r="J48" s="1046"/>
      <c r="K48" s="1046"/>
      <c r="L48" s="204"/>
      <c r="M48" s="204"/>
    </row>
    <row r="49" spans="1:15" ht="15" customHeight="1">
      <c r="A49" s="990" t="s">
        <v>198</v>
      </c>
      <c r="B49" s="984">
        <v>186.38829999999999</v>
      </c>
      <c r="C49" s="985">
        <v>-6.0207778162335909E-3</v>
      </c>
      <c r="D49" s="985">
        <v>5.3496567725598902E-2</v>
      </c>
      <c r="E49" s="985">
        <v>5.6735638492084073E-2</v>
      </c>
      <c r="F49" s="985">
        <v>4.0794589071515119E-2</v>
      </c>
      <c r="G49" s="986">
        <v>38846</v>
      </c>
      <c r="I49" s="944"/>
      <c r="J49" s="337"/>
      <c r="K49" s="1128"/>
      <c r="L49" s="204"/>
      <c r="M49" s="204"/>
    </row>
    <row r="50" spans="1:15" ht="15" customHeight="1">
      <c r="A50" s="990" t="s">
        <v>666</v>
      </c>
      <c r="B50" s="984">
        <v>115.5792</v>
      </c>
      <c r="C50" s="985">
        <v>-5.6411628521209718E-3</v>
      </c>
      <c r="D50" s="985">
        <v>5.1977591393347532E-2</v>
      </c>
      <c r="E50" s="985">
        <v>5.5445517430313063E-2</v>
      </c>
      <c r="F50" s="985">
        <v>5.2333889395399735E-2</v>
      </c>
      <c r="G50" s="986">
        <v>43494</v>
      </c>
      <c r="I50" s="338"/>
      <c r="J50" s="339"/>
      <c r="K50" s="1129"/>
      <c r="L50" s="204"/>
      <c r="M50" s="204"/>
    </row>
    <row r="51" spans="1:15" ht="15" customHeight="1">
      <c r="A51" s="987" t="s">
        <v>199</v>
      </c>
      <c r="B51" s="984">
        <v>239.6848</v>
      </c>
      <c r="C51" s="985">
        <v>-6.1760311940368129E-3</v>
      </c>
      <c r="D51" s="985">
        <v>8.4827385187478344E-2</v>
      </c>
      <c r="E51" s="985">
        <v>9.9770717447452473E-2</v>
      </c>
      <c r="F51" s="985">
        <v>6.9966640448317241E-2</v>
      </c>
      <c r="G51" s="986">
        <v>39812</v>
      </c>
      <c r="I51" s="341"/>
      <c r="J51" s="341"/>
      <c r="K51" s="342"/>
      <c r="L51" s="204"/>
      <c r="M51" s="204"/>
    </row>
    <row r="52" spans="1:15" ht="15" customHeight="1">
      <c r="A52" s="987" t="s">
        <v>200</v>
      </c>
      <c r="B52" s="984">
        <v>152.8877</v>
      </c>
      <c r="C52" s="985">
        <v>-7.9442223837209273E-3</v>
      </c>
      <c r="D52" s="985">
        <v>9.9348391327607657E-2</v>
      </c>
      <c r="E52" s="985">
        <v>0.11913486623469016</v>
      </c>
      <c r="F52" s="985">
        <v>7.4267246376194862E-2</v>
      </c>
      <c r="G52" s="986">
        <v>42367</v>
      </c>
      <c r="I52" s="341"/>
      <c r="J52" s="341"/>
      <c r="K52" s="342"/>
      <c r="L52" s="204"/>
      <c r="M52" s="204"/>
    </row>
    <row r="53" spans="1:15" ht="15" customHeight="1">
      <c r="A53" s="987" t="s">
        <v>205</v>
      </c>
      <c r="B53" s="984">
        <v>127.5012</v>
      </c>
      <c r="C53" s="985">
        <v>-6.281024198972575E-3</v>
      </c>
      <c r="D53" s="985">
        <v>0.10782560643106266</v>
      </c>
      <c r="E53" s="985">
        <v>0.12735150046862012</v>
      </c>
      <c r="F53" s="985">
        <v>5.7468934201295507E-2</v>
      </c>
      <c r="G53" s="986">
        <v>42943</v>
      </c>
      <c r="I53" s="341"/>
      <c r="J53" s="341"/>
      <c r="K53" s="342"/>
      <c r="L53" s="204"/>
      <c r="M53" s="204"/>
    </row>
    <row r="54" spans="1:15" ht="15" customHeight="1">
      <c r="A54" s="987" t="s">
        <v>238</v>
      </c>
      <c r="B54" s="984">
        <v>114.1429</v>
      </c>
      <c r="C54" s="985">
        <v>-4.97152899579127E-3</v>
      </c>
      <c r="D54" s="985">
        <v>4.7195058289686002E-2</v>
      </c>
      <c r="E54" s="985">
        <v>5.8015090282154881E-2</v>
      </c>
      <c r="F54" s="985">
        <v>4.2802650105028928E-2</v>
      </c>
      <c r="G54" s="986">
        <v>43378</v>
      </c>
      <c r="I54" s="341"/>
      <c r="J54" s="341"/>
      <c r="K54" s="342"/>
      <c r="L54" s="204"/>
      <c r="M54" s="204"/>
    </row>
    <row r="55" spans="1:15" ht="15" customHeight="1">
      <c r="A55" s="987" t="s">
        <v>237</v>
      </c>
      <c r="B55" s="984">
        <v>115.43129999999999</v>
      </c>
      <c r="C55" s="985">
        <v>-3.8514777661947425E-3</v>
      </c>
      <c r="D55" s="985">
        <v>4.8711905921344306E-2</v>
      </c>
      <c r="E55" s="985">
        <v>5.7785813385334617E-2</v>
      </c>
      <c r="F55" s="985">
        <v>4.5076879982493212E-2</v>
      </c>
      <c r="G55" s="986">
        <v>43342</v>
      </c>
      <c r="I55" s="341"/>
      <c r="J55" s="341"/>
      <c r="K55" s="342"/>
      <c r="L55" s="204"/>
      <c r="M55" s="204"/>
    </row>
    <row r="56" spans="1:15" ht="15" customHeight="1">
      <c r="A56" s="987" t="s">
        <v>201</v>
      </c>
      <c r="B56" s="984">
        <v>303.23039999999997</v>
      </c>
      <c r="C56" s="985">
        <v>-2.9651579148805584E-3</v>
      </c>
      <c r="D56" s="985">
        <v>8.5127443170716369E-2</v>
      </c>
      <c r="E56" s="985">
        <v>9.7273375333364651E-2</v>
      </c>
      <c r="F56" s="985">
        <v>6.8329045005443678E-2</v>
      </c>
      <c r="G56" s="986">
        <v>38404</v>
      </c>
      <c r="I56" s="204"/>
      <c r="J56" s="204"/>
      <c r="K56" s="204"/>
      <c r="L56" s="204"/>
      <c r="M56" s="204"/>
    </row>
    <row r="57" spans="1:15" ht="15" customHeight="1">
      <c r="A57" s="987" t="s">
        <v>202</v>
      </c>
      <c r="B57" s="984">
        <v>315.00380000000001</v>
      </c>
      <c r="C57" s="985">
        <v>-3.6563788312113238E-3</v>
      </c>
      <c r="D57" s="985">
        <v>8.7039027681201239E-2</v>
      </c>
      <c r="E57" s="985">
        <v>9.9861698424353704E-2</v>
      </c>
      <c r="F57" s="985">
        <v>6.8055488561491462E-2</v>
      </c>
      <c r="G57" s="986">
        <v>38169</v>
      </c>
      <c r="I57" s="204"/>
      <c r="J57" s="204"/>
      <c r="K57" s="204"/>
      <c r="L57" s="204"/>
      <c r="M57" s="204"/>
    </row>
    <row r="58" spans="1:15" ht="15" customHeight="1">
      <c r="A58" s="990" t="s">
        <v>203</v>
      </c>
      <c r="B58" s="984">
        <v>144.2714</v>
      </c>
      <c r="C58" s="985">
        <v>-4.0494829419155604E-3</v>
      </c>
      <c r="D58" s="985">
        <v>8.3126750200827229E-2</v>
      </c>
      <c r="E58" s="985">
        <v>9.48820245141304E-2</v>
      </c>
      <c r="F58" s="985">
        <v>6.2230501843578701E-2</v>
      </c>
      <c r="G58" s="986">
        <v>42314</v>
      </c>
      <c r="I58" s="204"/>
      <c r="J58" s="204"/>
      <c r="K58" s="204"/>
      <c r="L58" s="204"/>
      <c r="M58" s="204"/>
    </row>
    <row r="59" spans="1:15" ht="15" customHeight="1">
      <c r="A59" s="987" t="s">
        <v>204</v>
      </c>
      <c r="B59" s="984">
        <v>268.35230000000001</v>
      </c>
      <c r="C59" s="985">
        <v>-6.4909770577648441E-4</v>
      </c>
      <c r="D59" s="985">
        <v>5.72268627480335E-2</v>
      </c>
      <c r="E59" s="985">
        <v>6.4656024032811926E-2</v>
      </c>
      <c r="F59" s="985">
        <v>6.8228405211198107E-2</v>
      </c>
      <c r="G59" s="986">
        <v>39071</v>
      </c>
    </row>
    <row r="60" spans="1:15" ht="12.75" customHeight="1">
      <c r="A60" s="34" t="s">
        <v>562</v>
      </c>
      <c r="O60" s="268" t="str">
        <f t="shared" ref="O60" si="0">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G64" s="14" t="s">
        <v>1134</v>
      </c>
    </row>
    <row r="65" spans="1:7" ht="12.75" customHeight="1"/>
    <row r="66" spans="1:7" ht="12.75" customHeight="1">
      <c r="B66" s="1018"/>
      <c r="C66" s="77"/>
      <c r="D66" s="77"/>
      <c r="E66" s="77"/>
      <c r="F66" s="77"/>
      <c r="G66" s="1019"/>
    </row>
    <row r="67" spans="1:7" ht="12.75" customHeight="1">
      <c r="B67" s="1018"/>
      <c r="C67" s="77"/>
      <c r="D67" s="77"/>
      <c r="E67" s="77"/>
      <c r="F67" s="77"/>
      <c r="G67" s="1019"/>
    </row>
    <row r="68" spans="1:7" ht="12.75" customHeight="1">
      <c r="B68" s="1018"/>
      <c r="C68" s="77"/>
      <c r="D68" s="77"/>
      <c r="E68" s="77"/>
      <c r="F68" s="77"/>
      <c r="G68" s="1019"/>
    </row>
    <row r="69" spans="1:7" ht="12.75" customHeight="1">
      <c r="B69" s="1018"/>
      <c r="C69" s="77"/>
      <c r="D69" s="77"/>
      <c r="E69" s="77"/>
      <c r="F69" s="77"/>
      <c r="G69" s="1019"/>
    </row>
    <row r="70" spans="1:7" ht="12.75" customHeight="1">
      <c r="B70" s="1018"/>
      <c r="C70" s="77"/>
      <c r="D70" s="77"/>
      <c r="E70" s="77"/>
      <c r="F70" s="77"/>
      <c r="G70" s="1019"/>
    </row>
    <row r="71" spans="1:7" ht="12.75" customHeight="1">
      <c r="B71" s="1018"/>
      <c r="C71" s="77"/>
      <c r="D71" s="77"/>
      <c r="E71" s="77"/>
      <c r="F71" s="77"/>
      <c r="G71" s="1019"/>
    </row>
    <row r="72" spans="1:7" ht="12.75" customHeight="1">
      <c r="B72" s="1018"/>
      <c r="C72" s="77"/>
      <c r="D72" s="77"/>
      <c r="E72" s="77"/>
      <c r="F72" s="77"/>
      <c r="G72" s="1019"/>
    </row>
    <row r="73" spans="1:7" ht="12.75" customHeight="1">
      <c r="B73" s="1018"/>
      <c r="C73" s="77"/>
      <c r="D73" s="77"/>
      <c r="E73" s="77"/>
      <c r="F73" s="77"/>
      <c r="G73" s="1019"/>
    </row>
    <row r="74" spans="1:7" ht="12.75" customHeight="1">
      <c r="B74" s="1018"/>
      <c r="C74" s="77"/>
      <c r="D74" s="77"/>
      <c r="E74" s="77"/>
      <c r="F74" s="77"/>
      <c r="G74" s="1019"/>
    </row>
    <row r="75" spans="1:7" ht="12.75" customHeight="1">
      <c r="B75" s="1018"/>
      <c r="C75" s="77"/>
      <c r="D75" s="77"/>
      <c r="E75" s="77"/>
      <c r="F75" s="77"/>
      <c r="G75" s="1019"/>
    </row>
    <row r="76" spans="1:7" ht="12.75" customHeight="1">
      <c r="B76" s="1018"/>
      <c r="C76" s="77"/>
      <c r="D76" s="77"/>
      <c r="E76" s="77"/>
      <c r="F76" s="77"/>
      <c r="G76" s="1019"/>
    </row>
    <row r="77" spans="1:7" ht="12.75" customHeight="1">
      <c r="B77" s="1018"/>
      <c r="C77" s="77"/>
      <c r="D77" s="77"/>
      <c r="E77" s="77"/>
      <c r="F77" s="77"/>
      <c r="G77" s="1019"/>
    </row>
    <row r="78" spans="1:7" ht="12.75" customHeight="1">
      <c r="A78" s="340"/>
      <c r="B78" s="1018"/>
      <c r="C78" s="77"/>
      <c r="D78" s="77"/>
      <c r="E78" s="77"/>
      <c r="F78" s="77"/>
      <c r="G78" s="1019"/>
    </row>
    <row r="79" spans="1:7" ht="12.75" customHeight="1">
      <c r="A79" s="340"/>
      <c r="B79" s="1018"/>
      <c r="C79" s="77"/>
      <c r="D79" s="77"/>
      <c r="E79" s="77"/>
      <c r="F79" s="77"/>
      <c r="G79" s="1019"/>
    </row>
    <row r="80" spans="1:7" ht="12.75" customHeight="1">
      <c r="A80" s="340"/>
      <c r="B80" s="1018"/>
      <c r="C80" s="77"/>
      <c r="D80" s="77"/>
      <c r="E80" s="77"/>
      <c r="F80" s="77"/>
      <c r="G80" s="1019"/>
    </row>
    <row r="81" spans="1:7" ht="12.75" customHeight="1">
      <c r="A81" s="959"/>
      <c r="B81" s="1018"/>
      <c r="C81" s="77"/>
      <c r="D81" s="77"/>
      <c r="E81" s="77"/>
      <c r="F81" s="77"/>
      <c r="G81" s="1019"/>
    </row>
    <row r="82" spans="1:7">
      <c r="A82" s="959"/>
      <c r="B82" s="1018"/>
      <c r="C82" s="77"/>
      <c r="D82" s="77"/>
      <c r="E82" s="77"/>
      <c r="F82" s="77"/>
      <c r="G82" s="1019"/>
    </row>
    <row r="83" spans="1:7">
      <c r="A83" s="959"/>
      <c r="B83" s="1018"/>
      <c r="C83" s="77"/>
      <c r="D83" s="77"/>
      <c r="E83" s="77"/>
      <c r="F83" s="77"/>
      <c r="G83" s="1019"/>
    </row>
    <row r="84" spans="1:7">
      <c r="A84" s="959"/>
      <c r="B84" s="1018"/>
      <c r="C84" s="77"/>
      <c r="D84" s="77"/>
      <c r="E84" s="77"/>
      <c r="F84" s="77"/>
      <c r="G84" s="1019"/>
    </row>
    <row r="85" spans="1:7">
      <c r="A85" s="959"/>
      <c r="B85" s="1018"/>
      <c r="C85" s="77"/>
      <c r="D85" s="77"/>
      <c r="E85" s="77"/>
      <c r="F85" s="77"/>
      <c r="G85" s="1019"/>
    </row>
    <row r="86" spans="1:7">
      <c r="A86" s="959"/>
    </row>
    <row r="87" spans="1:7">
      <c r="A87" s="959"/>
    </row>
    <row r="88" spans="1:7">
      <c r="A88" s="962"/>
    </row>
    <row r="89" spans="1:7">
      <c r="A89" s="962"/>
    </row>
    <row r="90" spans="1:7">
      <c r="A90" s="962"/>
    </row>
    <row r="91" spans="1:7">
      <c r="A91" s="962"/>
    </row>
    <row r="92" spans="1:7">
      <c r="A92" s="959"/>
    </row>
    <row r="93" spans="1:7">
      <c r="A93" s="959"/>
    </row>
    <row r="94" spans="1:7">
      <c r="A94" s="959"/>
    </row>
    <row r="95" spans="1:7">
      <c r="A95" s="959"/>
    </row>
    <row r="96" spans="1:7">
      <c r="A96" s="959"/>
    </row>
    <row r="97" spans="1:1">
      <c r="A97" s="962"/>
    </row>
    <row r="98" spans="1:1">
      <c r="A98" s="962"/>
    </row>
    <row r="99" spans="1:1">
      <c r="A99" s="962"/>
    </row>
    <row r="100" spans="1:1">
      <c r="A100" s="962"/>
    </row>
    <row r="101" spans="1:1">
      <c r="A101" s="204"/>
    </row>
  </sheetData>
  <mergeCells count="11">
    <mergeCell ref="K49:K50"/>
    <mergeCell ref="A5:A9"/>
    <mergeCell ref="B5:G5"/>
    <mergeCell ref="B6:C6"/>
    <mergeCell ref="D6:E6"/>
    <mergeCell ref="F6:G6"/>
    <mergeCell ref="B7:C7"/>
    <mergeCell ref="A37:A39"/>
    <mergeCell ref="C37:F37"/>
    <mergeCell ref="D7:E7"/>
    <mergeCell ref="F7:G7"/>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1155</v>
      </c>
      <c r="AQ1" s="140" t="str">
        <f>Naslovnica!A20</f>
        <v>Studeni 2021.</v>
      </c>
    </row>
    <row r="2" spans="1:43" ht="12.75" customHeight="1">
      <c r="A2" s="568" t="s">
        <v>1156</v>
      </c>
      <c r="G2" s="534"/>
      <c r="AQ2" s="545" t="str">
        <f>Naslovnica!A24</f>
        <v>November 2021</v>
      </c>
    </row>
    <row r="3" spans="1:43" ht="12.75" customHeight="1">
      <c r="AQ3" s="25"/>
    </row>
    <row r="4" spans="1:43" ht="12.75" customHeight="1">
      <c r="A4" s="340"/>
      <c r="B4" s="870"/>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268"/>
      <c r="AQ4" s="25" t="s">
        <v>440</v>
      </c>
    </row>
    <row r="5" spans="1:43" ht="48.75" customHeight="1">
      <c r="A5" s="1118" t="s">
        <v>573</v>
      </c>
      <c r="B5" s="1087" t="s">
        <v>904</v>
      </c>
      <c r="C5" s="1087"/>
      <c r="D5" s="1087" t="s">
        <v>888</v>
      </c>
      <c r="E5" s="1087"/>
      <c r="F5" s="1087" t="s">
        <v>905</v>
      </c>
      <c r="G5" s="1087"/>
      <c r="H5" s="1120" t="s">
        <v>906</v>
      </c>
      <c r="I5" s="1120"/>
      <c r="J5" s="1087" t="s">
        <v>193</v>
      </c>
      <c r="K5" s="1087"/>
      <c r="L5" s="1087" t="s">
        <v>194</v>
      </c>
      <c r="M5" s="1087"/>
      <c r="N5" s="1087" t="s">
        <v>195</v>
      </c>
      <c r="O5" s="1087"/>
      <c r="P5" s="1087" t="s">
        <v>199</v>
      </c>
      <c r="Q5" s="1087"/>
      <c r="R5" s="1087" t="s">
        <v>196</v>
      </c>
      <c r="S5" s="1087"/>
      <c r="T5" s="1087" t="s">
        <v>907</v>
      </c>
      <c r="U5" s="1087"/>
      <c r="V5" s="1087" t="s">
        <v>908</v>
      </c>
      <c r="W5" s="1087"/>
      <c r="X5" s="1087" t="s">
        <v>666</v>
      </c>
      <c r="Y5" s="1087"/>
      <c r="Z5" s="1087" t="s">
        <v>198</v>
      </c>
      <c r="AA5" s="1087"/>
      <c r="AB5" s="1087" t="s">
        <v>909</v>
      </c>
      <c r="AC5" s="1087"/>
      <c r="AD5" s="1087" t="s">
        <v>910</v>
      </c>
      <c r="AE5" s="1087"/>
      <c r="AF5" s="1087" t="s">
        <v>911</v>
      </c>
      <c r="AG5" s="1087"/>
      <c r="AH5" s="1087" t="s">
        <v>238</v>
      </c>
      <c r="AI5" s="1087"/>
      <c r="AJ5" s="1087" t="s">
        <v>237</v>
      </c>
      <c r="AK5" s="1087"/>
      <c r="AL5" s="1087" t="s">
        <v>912</v>
      </c>
      <c r="AM5" s="1087"/>
      <c r="AN5" s="1087" t="s">
        <v>913</v>
      </c>
      <c r="AO5" s="1087"/>
      <c r="AP5" s="1087" t="s">
        <v>439</v>
      </c>
      <c r="AQ5" s="1087"/>
    </row>
    <row r="6" spans="1:43">
      <c r="A6" s="1118"/>
      <c r="B6" s="737" t="s">
        <v>31</v>
      </c>
      <c r="C6" s="737" t="s">
        <v>32</v>
      </c>
      <c r="D6" s="737" t="s">
        <v>31</v>
      </c>
      <c r="E6" s="737" t="s">
        <v>32</v>
      </c>
      <c r="F6" s="737" t="s">
        <v>31</v>
      </c>
      <c r="G6" s="737" t="s">
        <v>32</v>
      </c>
      <c r="H6" s="737" t="s">
        <v>31</v>
      </c>
      <c r="I6" s="737" t="s">
        <v>32</v>
      </c>
      <c r="J6" s="737" t="s">
        <v>32</v>
      </c>
      <c r="K6" s="737" t="s">
        <v>32</v>
      </c>
      <c r="L6" s="737" t="s">
        <v>31</v>
      </c>
      <c r="M6" s="737" t="s">
        <v>32</v>
      </c>
      <c r="N6" s="737" t="s">
        <v>31</v>
      </c>
      <c r="O6" s="737" t="s">
        <v>32</v>
      </c>
      <c r="P6" s="737" t="s">
        <v>31</v>
      </c>
      <c r="Q6" s="737" t="s">
        <v>32</v>
      </c>
      <c r="R6" s="737" t="s">
        <v>31</v>
      </c>
      <c r="S6" s="737" t="s">
        <v>32</v>
      </c>
      <c r="T6" s="737" t="s">
        <v>31</v>
      </c>
      <c r="U6" s="737" t="s">
        <v>32</v>
      </c>
      <c r="V6" s="737" t="s">
        <v>31</v>
      </c>
      <c r="W6" s="737" t="s">
        <v>32</v>
      </c>
      <c r="X6" s="737" t="s">
        <v>31</v>
      </c>
      <c r="Y6" s="737" t="s">
        <v>32</v>
      </c>
      <c r="Z6" s="737" t="s">
        <v>31</v>
      </c>
      <c r="AA6" s="737" t="s">
        <v>32</v>
      </c>
      <c r="AB6" s="737" t="s">
        <v>31</v>
      </c>
      <c r="AC6" s="737" t="s">
        <v>32</v>
      </c>
      <c r="AD6" s="737" t="s">
        <v>31</v>
      </c>
      <c r="AE6" s="737" t="s">
        <v>32</v>
      </c>
      <c r="AF6" s="737" t="s">
        <v>31</v>
      </c>
      <c r="AG6" s="737" t="s">
        <v>32</v>
      </c>
      <c r="AH6" s="737" t="s">
        <v>31</v>
      </c>
      <c r="AI6" s="737" t="s">
        <v>32</v>
      </c>
      <c r="AJ6" s="737" t="s">
        <v>31</v>
      </c>
      <c r="AK6" s="737" t="s">
        <v>32</v>
      </c>
      <c r="AL6" s="737" t="s">
        <v>31</v>
      </c>
      <c r="AM6" s="737" t="s">
        <v>32</v>
      </c>
      <c r="AN6" s="737" t="s">
        <v>31</v>
      </c>
      <c r="AO6" s="737" t="s">
        <v>32</v>
      </c>
      <c r="AP6" s="737" t="s">
        <v>31</v>
      </c>
      <c r="AQ6" s="737" t="s">
        <v>32</v>
      </c>
    </row>
    <row r="7" spans="1:43">
      <c r="A7" s="1118"/>
      <c r="B7" s="738" t="s">
        <v>29</v>
      </c>
      <c r="C7" s="738" t="s">
        <v>30</v>
      </c>
      <c r="D7" s="738" t="s">
        <v>29</v>
      </c>
      <c r="E7" s="738" t="s">
        <v>30</v>
      </c>
      <c r="F7" s="738" t="s">
        <v>29</v>
      </c>
      <c r="G7" s="738" t="s">
        <v>30</v>
      </c>
      <c r="H7" s="738" t="s">
        <v>29</v>
      </c>
      <c r="I7" s="738" t="s">
        <v>30</v>
      </c>
      <c r="J7" s="738" t="s">
        <v>30</v>
      </c>
      <c r="K7" s="738" t="s">
        <v>30</v>
      </c>
      <c r="L7" s="738" t="s">
        <v>29</v>
      </c>
      <c r="M7" s="738" t="s">
        <v>30</v>
      </c>
      <c r="N7" s="738" t="s">
        <v>29</v>
      </c>
      <c r="O7" s="738" t="s">
        <v>30</v>
      </c>
      <c r="P7" s="738" t="s">
        <v>29</v>
      </c>
      <c r="Q7" s="738" t="s">
        <v>30</v>
      </c>
      <c r="R7" s="738" t="s">
        <v>29</v>
      </c>
      <c r="S7" s="738" t="s">
        <v>30</v>
      </c>
      <c r="T7" s="738" t="s">
        <v>29</v>
      </c>
      <c r="U7" s="738" t="s">
        <v>30</v>
      </c>
      <c r="V7" s="738" t="s">
        <v>29</v>
      </c>
      <c r="W7" s="738" t="s">
        <v>30</v>
      </c>
      <c r="X7" s="738" t="s">
        <v>29</v>
      </c>
      <c r="Y7" s="738" t="s">
        <v>30</v>
      </c>
      <c r="Z7" s="738" t="s">
        <v>29</v>
      </c>
      <c r="AA7" s="738" t="s">
        <v>30</v>
      </c>
      <c r="AB7" s="738" t="s">
        <v>29</v>
      </c>
      <c r="AC7" s="738" t="s">
        <v>30</v>
      </c>
      <c r="AD7" s="738" t="s">
        <v>29</v>
      </c>
      <c r="AE7" s="738" t="s">
        <v>30</v>
      </c>
      <c r="AF7" s="738" t="s">
        <v>29</v>
      </c>
      <c r="AG7" s="738" t="s">
        <v>30</v>
      </c>
      <c r="AH7" s="738" t="s">
        <v>29</v>
      </c>
      <c r="AI7" s="738" t="s">
        <v>30</v>
      </c>
      <c r="AJ7" s="738" t="s">
        <v>29</v>
      </c>
      <c r="AK7" s="738" t="s">
        <v>30</v>
      </c>
      <c r="AL7" s="738" t="s">
        <v>29</v>
      </c>
      <c r="AM7" s="738" t="s">
        <v>30</v>
      </c>
      <c r="AN7" s="738" t="s">
        <v>29</v>
      </c>
      <c r="AO7" s="738" t="s">
        <v>30</v>
      </c>
      <c r="AP7" s="738" t="s">
        <v>29</v>
      </c>
      <c r="AQ7" s="738" t="s">
        <v>30</v>
      </c>
    </row>
    <row r="8" spans="1:43" ht="18">
      <c r="A8" s="373" t="s">
        <v>441</v>
      </c>
      <c r="B8" s="394">
        <v>2050.0010600000001</v>
      </c>
      <c r="C8" s="395">
        <v>8.1336640555606951E-2</v>
      </c>
      <c r="D8" s="394">
        <v>1368.0574799999999</v>
      </c>
      <c r="E8" s="395">
        <v>5.3843807415631904E-2</v>
      </c>
      <c r="F8" s="394">
        <v>895.23792000000003</v>
      </c>
      <c r="G8" s="395">
        <v>3.3216822915367102E-2</v>
      </c>
      <c r="H8" s="394">
        <v>3485.8502599999997</v>
      </c>
      <c r="I8" s="395">
        <v>3.679699406795036E-2</v>
      </c>
      <c r="J8" s="394">
        <v>578.46527000000003</v>
      </c>
      <c r="K8" s="395">
        <v>8.7022586937970631E-2</v>
      </c>
      <c r="L8" s="394">
        <v>10704.601640000001</v>
      </c>
      <c r="M8" s="395">
        <v>6.2256049551488328E-2</v>
      </c>
      <c r="N8" s="394">
        <v>4181.4548100000002</v>
      </c>
      <c r="O8" s="395">
        <v>4.2137156269862294E-2</v>
      </c>
      <c r="P8" s="394">
        <v>1832.2705900000001</v>
      </c>
      <c r="Q8" s="395">
        <v>6.8614511669718659E-2</v>
      </c>
      <c r="R8" s="394">
        <v>8808.5439000000006</v>
      </c>
      <c r="S8" s="395">
        <v>0.11014981551614736</v>
      </c>
      <c r="T8" s="394">
        <v>4647.7700700000005</v>
      </c>
      <c r="U8" s="395">
        <v>0.11111027686625033</v>
      </c>
      <c r="V8" s="394">
        <v>1166.0833500000001</v>
      </c>
      <c r="W8" s="395">
        <v>2.4374788583942538E-2</v>
      </c>
      <c r="X8" s="394">
        <v>3341.9862599999997</v>
      </c>
      <c r="Y8" s="395">
        <v>7.4805557162856973E-2</v>
      </c>
      <c r="Z8" s="394">
        <v>22461.63005</v>
      </c>
      <c r="AA8" s="395">
        <v>9.269327521667424E-2</v>
      </c>
      <c r="AB8" s="394">
        <v>21106.022280000001</v>
      </c>
      <c r="AC8" s="395">
        <v>0.11281043591733698</v>
      </c>
      <c r="AD8" s="394">
        <v>915.55525</v>
      </c>
      <c r="AE8" s="395">
        <v>2.446213394861119E-2</v>
      </c>
      <c r="AF8" s="394">
        <v>176.94463000000002</v>
      </c>
      <c r="AG8" s="395">
        <v>6.4564195621212031E-2</v>
      </c>
      <c r="AH8" s="394">
        <v>165.87345000000002</v>
      </c>
      <c r="AI8" s="395">
        <v>0.10239936596312908</v>
      </c>
      <c r="AJ8" s="394">
        <v>1297.6588000000002</v>
      </c>
      <c r="AK8" s="395">
        <v>2.2496607009292287E-2</v>
      </c>
      <c r="AL8" s="394">
        <v>2037.0325399999999</v>
      </c>
      <c r="AM8" s="395">
        <v>5.0337172703976661E-2</v>
      </c>
      <c r="AN8" s="394">
        <v>3610.9539300000001</v>
      </c>
      <c r="AO8" s="395">
        <v>6.3777641641714039E-2</v>
      </c>
      <c r="AP8" s="394">
        <v>94831.99354000001</v>
      </c>
      <c r="AQ8" s="395">
        <v>7.2000022220214191E-2</v>
      </c>
    </row>
    <row r="9" spans="1:43" ht="18">
      <c r="A9" s="373" t="s">
        <v>442</v>
      </c>
      <c r="B9" s="394">
        <v>114.20312</v>
      </c>
      <c r="C9" s="395">
        <v>4.5311674725518666E-3</v>
      </c>
      <c r="D9" s="394">
        <v>92.396280000000004</v>
      </c>
      <c r="E9" s="395">
        <v>3.6365193560732563E-3</v>
      </c>
      <c r="F9" s="394">
        <v>54.719370000000005</v>
      </c>
      <c r="G9" s="395">
        <v>2.030302317098511E-3</v>
      </c>
      <c r="H9" s="394">
        <v>345.49240000000003</v>
      </c>
      <c r="I9" s="395">
        <v>3.6470533284817391E-3</v>
      </c>
      <c r="J9" s="394">
        <v>34.924399999999999</v>
      </c>
      <c r="K9" s="395">
        <v>5.253922392361535E-3</v>
      </c>
      <c r="L9" s="394">
        <v>303.52593999999999</v>
      </c>
      <c r="M9" s="395">
        <v>1.7652526078310066E-3</v>
      </c>
      <c r="N9" s="394">
        <v>367.56786999999997</v>
      </c>
      <c r="O9" s="395">
        <v>3.7040373462676325E-3</v>
      </c>
      <c r="P9" s="394">
        <v>50.205210000000001</v>
      </c>
      <c r="Q9" s="395">
        <v>1.8800749115476857E-3</v>
      </c>
      <c r="R9" s="394">
        <v>1878.9071399999998</v>
      </c>
      <c r="S9" s="395">
        <v>2.349551494464051E-2</v>
      </c>
      <c r="T9" s="394">
        <v>1.6276199999999998</v>
      </c>
      <c r="U9" s="395">
        <v>3.8910123803315925E-5</v>
      </c>
      <c r="V9" s="394">
        <v>120.90828</v>
      </c>
      <c r="W9" s="395">
        <v>2.5273611556567784E-3</v>
      </c>
      <c r="X9" s="394">
        <v>1260.55493</v>
      </c>
      <c r="Y9" s="395">
        <v>2.8215709622048592E-2</v>
      </c>
      <c r="Z9" s="394">
        <v>5602.0523400000002</v>
      </c>
      <c r="AA9" s="395">
        <v>2.3118205498618028E-2</v>
      </c>
      <c r="AB9" s="394">
        <v>4349.39311</v>
      </c>
      <c r="AC9" s="395">
        <v>2.3247247927900984E-2</v>
      </c>
      <c r="AD9" s="394">
        <v>1.60717</v>
      </c>
      <c r="AE9" s="395">
        <v>4.2940945200401006E-5</v>
      </c>
      <c r="AF9" s="394">
        <v>6.6945100000000002</v>
      </c>
      <c r="AG9" s="395">
        <v>2.4427169856929827E-3</v>
      </c>
      <c r="AH9" s="394">
        <v>1.67543</v>
      </c>
      <c r="AI9" s="395">
        <v>1.0343003640160939E-3</v>
      </c>
      <c r="AJ9" s="394">
        <v>60.664929999999998</v>
      </c>
      <c r="AK9" s="395">
        <v>1.0517056482460766E-3</v>
      </c>
      <c r="AL9" s="394">
        <v>1.7254400000000001</v>
      </c>
      <c r="AM9" s="395">
        <v>4.263740002422813E-5</v>
      </c>
      <c r="AN9" s="394">
        <v>1.90096</v>
      </c>
      <c r="AO9" s="395">
        <v>3.3575267922410938E-5</v>
      </c>
      <c r="AP9" s="394">
        <v>14650.746450000002</v>
      </c>
      <c r="AQ9" s="395">
        <v>1.1123398660788337E-2</v>
      </c>
    </row>
    <row r="10" spans="1:43" ht="27">
      <c r="A10" s="373" t="s">
        <v>443</v>
      </c>
      <c r="B10" s="394">
        <v>23116.567129999999</v>
      </c>
      <c r="C10" s="395">
        <v>0.91718192161928369</v>
      </c>
      <c r="D10" s="394">
        <v>24038.780500000001</v>
      </c>
      <c r="E10" s="395">
        <v>0.94611482826631499</v>
      </c>
      <c r="F10" s="394">
        <v>26097.936379999999</v>
      </c>
      <c r="G10" s="395">
        <v>0.96833535736620346</v>
      </c>
      <c r="H10" s="394">
        <v>91264.507040000011</v>
      </c>
      <c r="I10" s="395">
        <v>0.96339752820171187</v>
      </c>
      <c r="J10" s="394">
        <v>6044.0195999999996</v>
      </c>
      <c r="K10" s="395">
        <v>0.90924425090515537</v>
      </c>
      <c r="L10" s="394">
        <v>161638.14430000001</v>
      </c>
      <c r="M10" s="395">
        <v>0.94005855232847513</v>
      </c>
      <c r="N10" s="394">
        <v>95112.309290000005</v>
      </c>
      <c r="O10" s="395">
        <v>0.95846121071441293</v>
      </c>
      <c r="P10" s="394">
        <v>24869.53572</v>
      </c>
      <c r="Q10" s="395">
        <v>0.93130952283659418</v>
      </c>
      <c r="R10" s="394">
        <v>71188.670299999998</v>
      </c>
      <c r="S10" s="395">
        <v>0.89020603057729419</v>
      </c>
      <c r="T10" s="394">
        <v>37231.42886</v>
      </c>
      <c r="U10" s="395">
        <v>0.89006003017716029</v>
      </c>
      <c r="V10" s="394">
        <v>46633.904820000003</v>
      </c>
      <c r="W10" s="395">
        <v>0.97479444400882564</v>
      </c>
      <c r="X10" s="394">
        <v>41388.861010000001</v>
      </c>
      <c r="Y10" s="395">
        <v>0.92643014283041891</v>
      </c>
      <c r="Z10" s="394">
        <v>219557.64937999999</v>
      </c>
      <c r="AA10" s="395">
        <v>0.90605702144517353</v>
      </c>
      <c r="AB10" s="394">
        <v>165881.93122999999</v>
      </c>
      <c r="AC10" s="395">
        <v>0.88662907319104811</v>
      </c>
      <c r="AD10" s="394">
        <v>36593.028610000001</v>
      </c>
      <c r="AE10" s="395">
        <v>0.97770567908728778</v>
      </c>
      <c r="AF10" s="394">
        <v>2559.9181600000002</v>
      </c>
      <c r="AG10" s="395">
        <v>0.93407218323909091</v>
      </c>
      <c r="AH10" s="394">
        <v>1454.4313</v>
      </c>
      <c r="AI10" s="395">
        <v>0.89787029182144318</v>
      </c>
      <c r="AJ10" s="394">
        <v>56396.91358</v>
      </c>
      <c r="AK10" s="395">
        <v>0.97771401954526049</v>
      </c>
      <c r="AL10" s="394">
        <v>38493.42323</v>
      </c>
      <c r="AM10" s="395">
        <v>0.95121214563208556</v>
      </c>
      <c r="AN10" s="394">
        <v>53201.318009999995</v>
      </c>
      <c r="AO10" s="395">
        <v>0.93965601906991003</v>
      </c>
      <c r="AP10" s="394">
        <v>1222763.2784500001</v>
      </c>
      <c r="AQ10" s="395">
        <v>0.92836794769401565</v>
      </c>
    </row>
    <row r="11" spans="1:43" ht="18.75">
      <c r="A11" s="373" t="s">
        <v>444</v>
      </c>
      <c r="B11" s="396">
        <v>18742.213019999999</v>
      </c>
      <c r="C11" s="397">
        <v>0.74362334408956676</v>
      </c>
      <c r="D11" s="396">
        <v>19499.496010000003</v>
      </c>
      <c r="E11" s="397">
        <v>0.76745832921020463</v>
      </c>
      <c r="F11" s="396">
        <v>21416.123350000002</v>
      </c>
      <c r="G11" s="397">
        <v>0.7946218105356937</v>
      </c>
      <c r="H11" s="396">
        <v>74277.400849999991</v>
      </c>
      <c r="I11" s="397">
        <v>0.78407988714358057</v>
      </c>
      <c r="J11" s="396">
        <v>5693.6253200000001</v>
      </c>
      <c r="K11" s="397">
        <v>0.85653198229503191</v>
      </c>
      <c r="L11" s="396">
        <v>130423.20597</v>
      </c>
      <c r="M11" s="397">
        <v>0.7585180510773577</v>
      </c>
      <c r="N11" s="396">
        <v>77408.122879999995</v>
      </c>
      <c r="O11" s="397">
        <v>0.78005343081807998</v>
      </c>
      <c r="P11" s="396">
        <v>18756.46632</v>
      </c>
      <c r="Q11" s="397">
        <v>0.70238849230032385</v>
      </c>
      <c r="R11" s="396">
        <v>34763.55719</v>
      </c>
      <c r="S11" s="397">
        <v>0.43471423366165407</v>
      </c>
      <c r="T11" s="396">
        <v>25045.83007</v>
      </c>
      <c r="U11" s="397">
        <v>0.59874930805747828</v>
      </c>
      <c r="V11" s="396">
        <v>31606.353320000002</v>
      </c>
      <c r="W11" s="397">
        <v>0.66067162358882003</v>
      </c>
      <c r="X11" s="396">
        <v>21731.6787</v>
      </c>
      <c r="Y11" s="397">
        <v>0.48643238085535745</v>
      </c>
      <c r="Z11" s="396">
        <v>110749.58447</v>
      </c>
      <c r="AA11" s="397">
        <v>0.45703458255515261</v>
      </c>
      <c r="AB11" s="396">
        <v>82110.825450000004</v>
      </c>
      <c r="AC11" s="397">
        <v>0.43887748670313959</v>
      </c>
      <c r="AD11" s="396">
        <v>24675.41705</v>
      </c>
      <c r="AE11" s="397">
        <v>0.65928665377097051</v>
      </c>
      <c r="AF11" s="396">
        <v>1749.8107299999999</v>
      </c>
      <c r="AG11" s="397">
        <v>0.63847725851762671</v>
      </c>
      <c r="AH11" s="396">
        <v>1238.71236</v>
      </c>
      <c r="AI11" s="397">
        <v>0.76469959643747265</v>
      </c>
      <c r="AJ11" s="396">
        <v>47733.60209</v>
      </c>
      <c r="AK11" s="397">
        <v>0.82752422081726174</v>
      </c>
      <c r="AL11" s="396">
        <v>25925.366679999999</v>
      </c>
      <c r="AM11" s="397">
        <v>0.64064252011658196</v>
      </c>
      <c r="AN11" s="396">
        <v>41056.672530000003</v>
      </c>
      <c r="AO11" s="397">
        <v>0.72515401702163085</v>
      </c>
      <c r="AP11" s="396">
        <v>814604.06436000008</v>
      </c>
      <c r="AQ11" s="397">
        <v>0.61847809526283626</v>
      </c>
    </row>
    <row r="12" spans="1:43" ht="19.5">
      <c r="A12" s="380" t="s">
        <v>445</v>
      </c>
      <c r="B12" s="396">
        <v>5300.38861</v>
      </c>
      <c r="C12" s="397">
        <v>0.2103002830528308</v>
      </c>
      <c r="D12" s="396">
        <v>5720.1901699999999</v>
      </c>
      <c r="E12" s="397">
        <v>0.22513441313465185</v>
      </c>
      <c r="F12" s="396">
        <v>6320.6855099999993</v>
      </c>
      <c r="G12" s="397">
        <v>0.23452211596376163</v>
      </c>
      <c r="H12" s="396">
        <v>21933.400829999999</v>
      </c>
      <c r="I12" s="397">
        <v>0.23153123629340508</v>
      </c>
      <c r="J12" s="396">
        <v>288.69706000000002</v>
      </c>
      <c r="K12" s="397">
        <v>4.3430723166122877E-2</v>
      </c>
      <c r="L12" s="396">
        <v>37450.767659999998</v>
      </c>
      <c r="M12" s="397">
        <v>0.21780696989881038</v>
      </c>
      <c r="N12" s="396">
        <v>22408.966629999999</v>
      </c>
      <c r="O12" s="397">
        <v>0.22581856593936009</v>
      </c>
      <c r="P12" s="396">
        <v>5669.8255899999995</v>
      </c>
      <c r="Q12" s="397">
        <v>0.21232252279414932</v>
      </c>
      <c r="R12" s="396">
        <v>10435.74041</v>
      </c>
      <c r="S12" s="397">
        <v>0.13049771835001059</v>
      </c>
      <c r="T12" s="396">
        <v>7391.9889999999996</v>
      </c>
      <c r="U12" s="397">
        <v>0.17671397939491373</v>
      </c>
      <c r="V12" s="396">
        <v>11305.340560000001</v>
      </c>
      <c r="W12" s="397">
        <v>0.23631697169800986</v>
      </c>
      <c r="X12" s="396">
        <v>5164.0021299999999</v>
      </c>
      <c r="Y12" s="397">
        <v>0.11558876263148676</v>
      </c>
      <c r="Z12" s="396">
        <v>30941.11361</v>
      </c>
      <c r="AA12" s="397">
        <v>0.12768588713186979</v>
      </c>
      <c r="AB12" s="396">
        <v>22942.161079999998</v>
      </c>
      <c r="AC12" s="397">
        <v>0.12262448878266617</v>
      </c>
      <c r="AD12" s="396">
        <v>7562.0983299999998</v>
      </c>
      <c r="AE12" s="397">
        <v>0.20204685875705369</v>
      </c>
      <c r="AF12" s="396">
        <v>716.09411999999998</v>
      </c>
      <c r="AG12" s="397">
        <v>0.26129100864422772</v>
      </c>
      <c r="AH12" s="396">
        <v>205.82695999999999</v>
      </c>
      <c r="AI12" s="397">
        <v>0.12706403708440578</v>
      </c>
      <c r="AJ12" s="396">
        <v>7618.9690300000002</v>
      </c>
      <c r="AK12" s="397">
        <v>0.13208476071204453</v>
      </c>
      <c r="AL12" s="396">
        <v>7578.0868799999998</v>
      </c>
      <c r="AM12" s="397">
        <v>0.18726233408343082</v>
      </c>
      <c r="AN12" s="396">
        <v>6601.27621</v>
      </c>
      <c r="AO12" s="397">
        <v>0.11659351979030987</v>
      </c>
      <c r="AP12" s="396">
        <v>223555.62038000001</v>
      </c>
      <c r="AQ12" s="397">
        <v>0.16973184928380203</v>
      </c>
    </row>
    <row r="13" spans="1:43" ht="19.5">
      <c r="A13" s="380" t="s">
        <v>446</v>
      </c>
      <c r="B13" s="396">
        <v>12533.34268</v>
      </c>
      <c r="C13" s="397">
        <v>0.49727778605314843</v>
      </c>
      <c r="D13" s="396">
        <v>12560.316849999999</v>
      </c>
      <c r="E13" s="397">
        <v>0.49434712461841612</v>
      </c>
      <c r="F13" s="396">
        <v>13510.030949999998</v>
      </c>
      <c r="G13" s="397">
        <v>0.50127490762151661</v>
      </c>
      <c r="H13" s="396">
        <v>48320.435579999998</v>
      </c>
      <c r="I13" s="397">
        <v>0.5100754905628212</v>
      </c>
      <c r="J13" s="396">
        <v>5385.5791399999998</v>
      </c>
      <c r="K13" s="397">
        <v>0.81019043532547952</v>
      </c>
      <c r="L13" s="396">
        <v>86016.656439999992</v>
      </c>
      <c r="M13" s="397">
        <v>0.50025749725909341</v>
      </c>
      <c r="N13" s="396">
        <v>50224.182479999996</v>
      </c>
      <c r="O13" s="397">
        <v>0.50611672775338201</v>
      </c>
      <c r="P13" s="396">
        <v>12112.24467</v>
      </c>
      <c r="Q13" s="397">
        <v>0.45357697590736451</v>
      </c>
      <c r="R13" s="396">
        <v>18264.637719999999</v>
      </c>
      <c r="S13" s="397">
        <v>0.22839716736012022</v>
      </c>
      <c r="T13" s="396">
        <v>16693.871749999998</v>
      </c>
      <c r="U13" s="397">
        <v>0.39908616049764578</v>
      </c>
      <c r="V13" s="396">
        <v>18795.773710000001</v>
      </c>
      <c r="W13" s="397">
        <v>0.39289044857117228</v>
      </c>
      <c r="X13" s="396">
        <v>10231.35742</v>
      </c>
      <c r="Y13" s="397">
        <v>0.22901422471300972</v>
      </c>
      <c r="Z13" s="396">
        <v>57898.280270000003</v>
      </c>
      <c r="AA13" s="397">
        <v>0.23893106669875236</v>
      </c>
      <c r="AB13" s="396">
        <v>42074.383729999994</v>
      </c>
      <c r="AC13" s="397">
        <v>0.22488508287193043</v>
      </c>
      <c r="AD13" s="396">
        <v>16224.60959</v>
      </c>
      <c r="AE13" s="397">
        <v>0.43349494534000182</v>
      </c>
      <c r="AF13" s="396">
        <v>929.35788000000002</v>
      </c>
      <c r="AG13" s="397">
        <v>0.3391074595845881</v>
      </c>
      <c r="AH13" s="396">
        <v>988.17025000000001</v>
      </c>
      <c r="AI13" s="397">
        <v>0.61003136465556573</v>
      </c>
      <c r="AJ13" s="396">
        <v>36374.280679999996</v>
      </c>
      <c r="AK13" s="397">
        <v>0.63059557543450773</v>
      </c>
      <c r="AL13" s="396">
        <v>17456.86967</v>
      </c>
      <c r="AM13" s="397">
        <v>0.43137723438114645</v>
      </c>
      <c r="AN13" s="396">
        <v>32082.12948</v>
      </c>
      <c r="AO13" s="397">
        <v>0.56664321859085842</v>
      </c>
      <c r="AP13" s="396">
        <v>508676.51094000001</v>
      </c>
      <c r="AQ13" s="397">
        <v>0.3862063711139086</v>
      </c>
    </row>
    <row r="14" spans="1:43" ht="19.5">
      <c r="A14" s="380" t="s">
        <v>447</v>
      </c>
      <c r="B14" s="396">
        <v>0</v>
      </c>
      <c r="C14" s="397">
        <v>0</v>
      </c>
      <c r="D14" s="396">
        <v>0</v>
      </c>
      <c r="E14" s="397">
        <v>0</v>
      </c>
      <c r="F14" s="396">
        <v>0</v>
      </c>
      <c r="G14" s="397">
        <v>0</v>
      </c>
      <c r="H14" s="396">
        <v>0</v>
      </c>
      <c r="I14" s="397">
        <v>0</v>
      </c>
      <c r="J14" s="396">
        <v>0</v>
      </c>
      <c r="K14" s="397">
        <v>0</v>
      </c>
      <c r="L14" s="396">
        <v>0</v>
      </c>
      <c r="M14" s="397">
        <v>0</v>
      </c>
      <c r="N14" s="396">
        <v>0</v>
      </c>
      <c r="O14" s="397">
        <v>0</v>
      </c>
      <c r="P14" s="396">
        <v>0</v>
      </c>
      <c r="Q14" s="397">
        <v>0</v>
      </c>
      <c r="R14" s="396">
        <v>0</v>
      </c>
      <c r="S14" s="397">
        <v>0</v>
      </c>
      <c r="T14" s="396">
        <v>0</v>
      </c>
      <c r="U14" s="397">
        <v>0</v>
      </c>
      <c r="V14" s="396">
        <v>0</v>
      </c>
      <c r="W14" s="397">
        <v>0</v>
      </c>
      <c r="X14" s="396">
        <v>555.72980000000007</v>
      </c>
      <c r="Y14" s="397">
        <v>1.2439212518187637E-2</v>
      </c>
      <c r="Z14" s="396">
        <v>0</v>
      </c>
      <c r="AA14" s="397">
        <v>0</v>
      </c>
      <c r="AB14" s="396">
        <v>0</v>
      </c>
      <c r="AC14" s="397">
        <v>0</v>
      </c>
      <c r="AD14" s="396">
        <v>0</v>
      </c>
      <c r="AE14" s="397">
        <v>0</v>
      </c>
      <c r="AF14" s="396">
        <v>0</v>
      </c>
      <c r="AG14" s="397">
        <v>0</v>
      </c>
      <c r="AH14" s="396">
        <v>0</v>
      </c>
      <c r="AI14" s="397">
        <v>0</v>
      </c>
      <c r="AJ14" s="396">
        <v>0</v>
      </c>
      <c r="AK14" s="397">
        <v>0</v>
      </c>
      <c r="AL14" s="396">
        <v>0</v>
      </c>
      <c r="AM14" s="397">
        <v>0</v>
      </c>
      <c r="AN14" s="396">
        <v>0</v>
      </c>
      <c r="AO14" s="397">
        <v>0</v>
      </c>
      <c r="AP14" s="396">
        <v>555.72980000000007</v>
      </c>
      <c r="AQ14" s="397">
        <v>4.2193100086584121E-4</v>
      </c>
    </row>
    <row r="15" spans="1:43" ht="19.5">
      <c r="A15" s="380" t="s">
        <v>448</v>
      </c>
      <c r="B15" s="396">
        <v>800.40039999999999</v>
      </c>
      <c r="C15" s="397">
        <v>3.1756998035583468E-2</v>
      </c>
      <c r="D15" s="396">
        <v>1080.5097800000001</v>
      </c>
      <c r="E15" s="397">
        <v>4.252654684145786E-2</v>
      </c>
      <c r="F15" s="396">
        <v>1489.35185</v>
      </c>
      <c r="G15" s="397">
        <v>5.526076985224708E-2</v>
      </c>
      <c r="H15" s="396">
        <v>3803.1333100000002</v>
      </c>
      <c r="I15" s="397">
        <v>4.0146266594852084E-2</v>
      </c>
      <c r="J15" s="396">
        <v>6.9648000000000003</v>
      </c>
      <c r="K15" s="397">
        <v>1.0477637032653281E-3</v>
      </c>
      <c r="L15" s="396">
        <v>6138.4167800000005</v>
      </c>
      <c r="M15" s="397">
        <v>3.569993467065323E-2</v>
      </c>
      <c r="N15" s="396">
        <v>4221.0569299999997</v>
      </c>
      <c r="O15" s="397">
        <v>4.2536232858007422E-2</v>
      </c>
      <c r="P15" s="396">
        <v>657.73860000000002</v>
      </c>
      <c r="Q15" s="397">
        <v>2.4630866800806103E-2</v>
      </c>
      <c r="R15" s="396">
        <v>4763.8679400000001</v>
      </c>
      <c r="S15" s="397">
        <v>5.9571613729970614E-2</v>
      </c>
      <c r="T15" s="396">
        <v>336.06705999999997</v>
      </c>
      <c r="U15" s="397">
        <v>8.0340687081852033E-3</v>
      </c>
      <c r="V15" s="396">
        <v>675.85825</v>
      </c>
      <c r="W15" s="397">
        <v>1.4127550964914627E-2</v>
      </c>
      <c r="X15" s="396">
        <v>5104.8774899999999</v>
      </c>
      <c r="Y15" s="397">
        <v>0.11426534257731415</v>
      </c>
      <c r="Z15" s="396">
        <v>18207.242559999999</v>
      </c>
      <c r="AA15" s="397">
        <v>7.5136530242640345E-2</v>
      </c>
      <c r="AB15" s="396">
        <v>14470.224900000001</v>
      </c>
      <c r="AC15" s="397">
        <v>7.7342492921451803E-2</v>
      </c>
      <c r="AD15" s="396">
        <v>284.36420000000004</v>
      </c>
      <c r="AE15" s="397">
        <v>7.5977448117846118E-3</v>
      </c>
      <c r="AF15" s="396">
        <v>27.820169999999997</v>
      </c>
      <c r="AG15" s="397">
        <v>1.0151124100773071E-2</v>
      </c>
      <c r="AH15" s="396">
        <v>20.14884</v>
      </c>
      <c r="AI15" s="397">
        <v>1.2438569529316075E-2</v>
      </c>
      <c r="AJ15" s="396">
        <v>3740.3523799999998</v>
      </c>
      <c r="AK15" s="397">
        <v>6.484388467070934E-2</v>
      </c>
      <c r="AL15" s="396">
        <v>255.86606</v>
      </c>
      <c r="AM15" s="397">
        <v>6.3227139470761985E-3</v>
      </c>
      <c r="AN15" s="396">
        <v>2373.2668399999998</v>
      </c>
      <c r="AO15" s="397">
        <v>4.1917278640462484E-2</v>
      </c>
      <c r="AP15" s="396">
        <v>68457.529139999999</v>
      </c>
      <c r="AQ15" s="397">
        <v>5.1975535209453742E-2</v>
      </c>
    </row>
    <row r="16" spans="1:43" ht="19.5">
      <c r="A16" s="381" t="s">
        <v>449</v>
      </c>
      <c r="B16" s="396">
        <v>0</v>
      </c>
      <c r="C16" s="397">
        <v>0</v>
      </c>
      <c r="D16" s="396">
        <v>0</v>
      </c>
      <c r="E16" s="397">
        <v>0</v>
      </c>
      <c r="F16" s="396">
        <v>0</v>
      </c>
      <c r="G16" s="397">
        <v>0</v>
      </c>
      <c r="H16" s="396">
        <v>0</v>
      </c>
      <c r="I16" s="397">
        <v>0</v>
      </c>
      <c r="J16" s="396">
        <v>0</v>
      </c>
      <c r="K16" s="397">
        <v>0</v>
      </c>
      <c r="L16" s="396">
        <v>0</v>
      </c>
      <c r="M16" s="397">
        <v>0</v>
      </c>
      <c r="N16" s="396">
        <v>0</v>
      </c>
      <c r="O16" s="397">
        <v>0</v>
      </c>
      <c r="P16" s="396">
        <v>0</v>
      </c>
      <c r="Q16" s="397">
        <v>0</v>
      </c>
      <c r="R16" s="396">
        <v>0</v>
      </c>
      <c r="S16" s="397">
        <v>0</v>
      </c>
      <c r="T16" s="396">
        <v>0</v>
      </c>
      <c r="U16" s="397">
        <v>0</v>
      </c>
      <c r="V16" s="396">
        <v>0</v>
      </c>
      <c r="W16" s="397">
        <v>0</v>
      </c>
      <c r="X16" s="396">
        <v>0</v>
      </c>
      <c r="Y16" s="397">
        <v>0</v>
      </c>
      <c r="Z16" s="396">
        <v>0</v>
      </c>
      <c r="AA16" s="397">
        <v>0</v>
      </c>
      <c r="AB16" s="396">
        <v>0</v>
      </c>
      <c r="AC16" s="397">
        <v>0</v>
      </c>
      <c r="AD16" s="396">
        <v>0</v>
      </c>
      <c r="AE16" s="397">
        <v>0</v>
      </c>
      <c r="AF16" s="396">
        <v>0</v>
      </c>
      <c r="AG16" s="397">
        <v>0</v>
      </c>
      <c r="AH16" s="396">
        <v>0</v>
      </c>
      <c r="AI16" s="397">
        <v>0</v>
      </c>
      <c r="AJ16" s="396">
        <v>0</v>
      </c>
      <c r="AK16" s="397">
        <v>0</v>
      </c>
      <c r="AL16" s="396">
        <v>0</v>
      </c>
      <c r="AM16" s="397">
        <v>0</v>
      </c>
      <c r="AN16" s="396">
        <v>0</v>
      </c>
      <c r="AO16" s="397">
        <v>0</v>
      </c>
      <c r="AP16" s="396">
        <v>0</v>
      </c>
      <c r="AQ16" s="397">
        <v>0</v>
      </c>
    </row>
    <row r="17" spans="1:43" s="268" customFormat="1" ht="19.5">
      <c r="A17" s="381" t="s">
        <v>450</v>
      </c>
      <c r="B17" s="396">
        <v>108.08133000000001</v>
      </c>
      <c r="C17" s="397">
        <v>4.2882769480040847E-3</v>
      </c>
      <c r="D17" s="396">
        <v>138.47920999999999</v>
      </c>
      <c r="E17" s="397">
        <v>5.4502446156786096E-3</v>
      </c>
      <c r="F17" s="396">
        <v>96.055039999999991</v>
      </c>
      <c r="G17" s="397">
        <v>3.5640170981681642E-3</v>
      </c>
      <c r="H17" s="396">
        <v>220.43113</v>
      </c>
      <c r="I17" s="397">
        <v>2.3268936925023268E-3</v>
      </c>
      <c r="J17" s="396">
        <v>12.384319999999999</v>
      </c>
      <c r="K17" s="397">
        <v>1.8630601001640916E-3</v>
      </c>
      <c r="L17" s="396">
        <v>817.36509000000001</v>
      </c>
      <c r="M17" s="397">
        <v>4.7536492488006975E-3</v>
      </c>
      <c r="N17" s="396">
        <v>553.91683999999998</v>
      </c>
      <c r="O17" s="397">
        <v>5.5819042673304195E-3</v>
      </c>
      <c r="P17" s="396">
        <v>316.65746000000001</v>
      </c>
      <c r="Q17" s="397">
        <v>1.1858126798003929E-2</v>
      </c>
      <c r="R17" s="396">
        <v>1299.3111200000001</v>
      </c>
      <c r="S17" s="397">
        <v>1.6247734221552644E-2</v>
      </c>
      <c r="T17" s="396">
        <v>623.90225999999996</v>
      </c>
      <c r="U17" s="397">
        <v>1.4915099456733513E-2</v>
      </c>
      <c r="V17" s="396">
        <v>829.38080000000002</v>
      </c>
      <c r="W17" s="397">
        <v>1.7336652354723293E-2</v>
      </c>
      <c r="X17" s="396">
        <v>675.71186</v>
      </c>
      <c r="Y17" s="397">
        <v>1.5124838415359139E-2</v>
      </c>
      <c r="Z17" s="396">
        <v>3702.94803</v>
      </c>
      <c r="AA17" s="397">
        <v>1.5281098481890085E-2</v>
      </c>
      <c r="AB17" s="396">
        <v>2624.0557400000002</v>
      </c>
      <c r="AC17" s="397">
        <v>1.4025422127091125E-2</v>
      </c>
      <c r="AD17" s="396">
        <v>604.34493000000009</v>
      </c>
      <c r="AE17" s="397">
        <v>1.6147104862130446E-2</v>
      </c>
      <c r="AF17" s="396">
        <v>76.538560000000004</v>
      </c>
      <c r="AG17" s="397">
        <v>2.7927666188037884E-2</v>
      </c>
      <c r="AH17" s="396">
        <v>24.566310000000001</v>
      </c>
      <c r="AI17" s="397">
        <v>1.5165625168185008E-2</v>
      </c>
      <c r="AJ17" s="396">
        <v>0</v>
      </c>
      <c r="AK17" s="397">
        <v>0</v>
      </c>
      <c r="AL17" s="396">
        <v>634.54406999999992</v>
      </c>
      <c r="AM17" s="397">
        <v>1.568023770492849E-2</v>
      </c>
      <c r="AN17" s="396">
        <v>0</v>
      </c>
      <c r="AO17" s="397">
        <v>0</v>
      </c>
      <c r="AP17" s="396">
        <v>13358.6741</v>
      </c>
      <c r="AQ17" s="397">
        <v>1.0142408654805968E-2</v>
      </c>
    </row>
    <row r="18" spans="1:43" ht="19.5">
      <c r="A18" s="382" t="s">
        <v>451</v>
      </c>
      <c r="B18" s="396">
        <v>0</v>
      </c>
      <c r="C18" s="397">
        <v>0</v>
      </c>
      <c r="D18" s="396">
        <v>0</v>
      </c>
      <c r="E18" s="397">
        <v>0</v>
      </c>
      <c r="F18" s="396">
        <v>0</v>
      </c>
      <c r="G18" s="397">
        <v>0</v>
      </c>
      <c r="H18" s="396">
        <v>0</v>
      </c>
      <c r="I18" s="397">
        <v>0</v>
      </c>
      <c r="J18" s="396">
        <v>0</v>
      </c>
      <c r="K18" s="397">
        <v>0</v>
      </c>
      <c r="L18" s="396">
        <v>0</v>
      </c>
      <c r="M18" s="397">
        <v>0</v>
      </c>
      <c r="N18" s="396">
        <v>0</v>
      </c>
      <c r="O18" s="397">
        <v>0</v>
      </c>
      <c r="P18" s="396">
        <v>0</v>
      </c>
      <c r="Q18" s="397">
        <v>0</v>
      </c>
      <c r="R18" s="396">
        <v>0</v>
      </c>
      <c r="S18" s="397">
        <v>0</v>
      </c>
      <c r="T18" s="396">
        <v>0</v>
      </c>
      <c r="U18" s="397">
        <v>0</v>
      </c>
      <c r="V18" s="396">
        <v>0</v>
      </c>
      <c r="W18" s="397">
        <v>0</v>
      </c>
      <c r="X18" s="396">
        <v>0</v>
      </c>
      <c r="Y18" s="397">
        <v>0</v>
      </c>
      <c r="Z18" s="396">
        <v>0</v>
      </c>
      <c r="AA18" s="397">
        <v>0</v>
      </c>
      <c r="AB18" s="396">
        <v>0</v>
      </c>
      <c r="AC18" s="397">
        <v>0</v>
      </c>
      <c r="AD18" s="396">
        <v>0</v>
      </c>
      <c r="AE18" s="397">
        <v>0</v>
      </c>
      <c r="AF18" s="396">
        <v>0</v>
      </c>
      <c r="AG18" s="397">
        <v>0</v>
      </c>
      <c r="AH18" s="396">
        <v>0</v>
      </c>
      <c r="AI18" s="397">
        <v>0</v>
      </c>
      <c r="AJ18" s="396">
        <v>0</v>
      </c>
      <c r="AK18" s="397">
        <v>0</v>
      </c>
      <c r="AL18" s="396">
        <v>0</v>
      </c>
      <c r="AM18" s="397">
        <v>0</v>
      </c>
      <c r="AN18" s="396">
        <v>0</v>
      </c>
      <c r="AO18" s="397">
        <v>0</v>
      </c>
      <c r="AP18" s="396">
        <v>0</v>
      </c>
      <c r="AQ18" s="397">
        <v>0</v>
      </c>
    </row>
    <row r="19" spans="1:43" ht="18.75">
      <c r="A19" s="373" t="s">
        <v>452</v>
      </c>
      <c r="B19" s="396">
        <v>0</v>
      </c>
      <c r="C19" s="397">
        <v>0</v>
      </c>
      <c r="D19" s="396">
        <v>0</v>
      </c>
      <c r="E19" s="397">
        <v>0</v>
      </c>
      <c r="F19" s="396">
        <v>0</v>
      </c>
      <c r="G19" s="397">
        <v>0</v>
      </c>
      <c r="H19" s="396">
        <v>0</v>
      </c>
      <c r="I19" s="397">
        <v>0</v>
      </c>
      <c r="J19" s="396">
        <v>0</v>
      </c>
      <c r="K19" s="397">
        <v>0</v>
      </c>
      <c r="L19" s="396">
        <v>0</v>
      </c>
      <c r="M19" s="397">
        <v>0</v>
      </c>
      <c r="N19" s="396">
        <v>0</v>
      </c>
      <c r="O19" s="397">
        <v>0</v>
      </c>
      <c r="P19" s="396">
        <v>0</v>
      </c>
      <c r="Q19" s="397">
        <v>0</v>
      </c>
      <c r="R19" s="396">
        <v>0</v>
      </c>
      <c r="S19" s="397">
        <v>0</v>
      </c>
      <c r="T19" s="396">
        <v>0</v>
      </c>
      <c r="U19" s="397">
        <v>0</v>
      </c>
      <c r="V19" s="396">
        <v>0</v>
      </c>
      <c r="W19" s="397">
        <v>0</v>
      </c>
      <c r="X19" s="396">
        <v>0</v>
      </c>
      <c r="Y19" s="397">
        <v>0</v>
      </c>
      <c r="Z19" s="396">
        <v>0</v>
      </c>
      <c r="AA19" s="397">
        <v>0</v>
      </c>
      <c r="AB19" s="396">
        <v>0</v>
      </c>
      <c r="AC19" s="397">
        <v>0</v>
      </c>
      <c r="AD19" s="396">
        <v>0</v>
      </c>
      <c r="AE19" s="397">
        <v>0</v>
      </c>
      <c r="AF19" s="396">
        <v>0</v>
      </c>
      <c r="AG19" s="397">
        <v>0</v>
      </c>
      <c r="AH19" s="396">
        <v>0</v>
      </c>
      <c r="AI19" s="397">
        <v>0</v>
      </c>
      <c r="AJ19" s="396">
        <v>0</v>
      </c>
      <c r="AK19" s="397">
        <v>0</v>
      </c>
      <c r="AL19" s="396">
        <v>0</v>
      </c>
      <c r="AM19" s="397">
        <v>0</v>
      </c>
      <c r="AN19" s="396">
        <v>0</v>
      </c>
      <c r="AO19" s="397">
        <v>0</v>
      </c>
      <c r="AP19" s="396">
        <v>0</v>
      </c>
      <c r="AQ19" s="397">
        <v>0</v>
      </c>
    </row>
    <row r="20" spans="1:43" ht="19.5">
      <c r="A20" s="380" t="s">
        <v>453</v>
      </c>
      <c r="B20" s="396">
        <v>4374.3541100000002</v>
      </c>
      <c r="C20" s="397">
        <v>0.17355857752971698</v>
      </c>
      <c r="D20" s="396">
        <v>4539.28449</v>
      </c>
      <c r="E20" s="397">
        <v>0.17865649905611047</v>
      </c>
      <c r="F20" s="396">
        <v>4681.8130300000003</v>
      </c>
      <c r="G20" s="397">
        <v>0.17371354683050991</v>
      </c>
      <c r="H20" s="396">
        <v>16987.106190000002</v>
      </c>
      <c r="I20" s="397">
        <v>0.17931764105813111</v>
      </c>
      <c r="J20" s="396">
        <v>350.39428000000004</v>
      </c>
      <c r="K20" s="397">
        <v>5.2712268610123521E-2</v>
      </c>
      <c r="L20" s="396">
        <v>31214.938329999997</v>
      </c>
      <c r="M20" s="397">
        <v>0.18154050125111726</v>
      </c>
      <c r="N20" s="396">
        <v>17704.186409999998</v>
      </c>
      <c r="O20" s="397">
        <v>0.17840777989633286</v>
      </c>
      <c r="P20" s="396">
        <v>6113.0694000000003</v>
      </c>
      <c r="Q20" s="397">
        <v>0.22892103053627033</v>
      </c>
      <c r="R20" s="396">
        <v>36425.113109999998</v>
      </c>
      <c r="S20" s="397">
        <v>0.45549179691564007</v>
      </c>
      <c r="T20" s="396">
        <v>12185.59879</v>
      </c>
      <c r="U20" s="397">
        <v>0.29131072211968195</v>
      </c>
      <c r="V20" s="396">
        <v>15027.5515</v>
      </c>
      <c r="W20" s="397">
        <v>0.31412282042000556</v>
      </c>
      <c r="X20" s="396">
        <v>19657.18231</v>
      </c>
      <c r="Y20" s="397">
        <v>0.43999776197506152</v>
      </c>
      <c r="Z20" s="396">
        <v>108808.06491</v>
      </c>
      <c r="AA20" s="397">
        <v>0.44902243889002103</v>
      </c>
      <c r="AB20" s="396">
        <v>83771.105779999998</v>
      </c>
      <c r="AC20" s="397">
        <v>0.44775158648790864</v>
      </c>
      <c r="AD20" s="396">
        <v>11917.611560000001</v>
      </c>
      <c r="AE20" s="397">
        <v>0.31841902531631727</v>
      </c>
      <c r="AF20" s="396">
        <v>810.10743000000002</v>
      </c>
      <c r="AG20" s="397">
        <v>0.29559492472146415</v>
      </c>
      <c r="AH20" s="396">
        <v>215.71894</v>
      </c>
      <c r="AI20" s="397">
        <v>0.13317069538397064</v>
      </c>
      <c r="AJ20" s="396">
        <v>8663.31149</v>
      </c>
      <c r="AK20" s="397">
        <v>0.15018979872799876</v>
      </c>
      <c r="AL20" s="396">
        <v>12568.056550000001</v>
      </c>
      <c r="AM20" s="397">
        <v>0.3105696255155036</v>
      </c>
      <c r="AN20" s="396">
        <v>12144.645480000001</v>
      </c>
      <c r="AO20" s="397">
        <v>0.21450200204827929</v>
      </c>
      <c r="AP20" s="396">
        <v>408159.21408999991</v>
      </c>
      <c r="AQ20" s="397">
        <v>0.30988985243117934</v>
      </c>
    </row>
    <row r="21" spans="1:43" s="268" customFormat="1" ht="19.5">
      <c r="A21" s="380" t="s">
        <v>454</v>
      </c>
      <c r="B21" s="396">
        <v>1835.2478600000002</v>
      </c>
      <c r="C21" s="397">
        <v>7.2816008943559704E-2</v>
      </c>
      <c r="D21" s="396">
        <v>2067.26782</v>
      </c>
      <c r="E21" s="397">
        <v>8.1363226329213306E-2</v>
      </c>
      <c r="F21" s="396">
        <v>2434.7537400000001</v>
      </c>
      <c r="G21" s="397">
        <v>9.0338871954963387E-2</v>
      </c>
      <c r="H21" s="396">
        <v>7834.0344299999997</v>
      </c>
      <c r="I21" s="397">
        <v>8.269687363129273E-2</v>
      </c>
      <c r="J21" s="396">
        <v>0</v>
      </c>
      <c r="K21" s="397">
        <v>0</v>
      </c>
      <c r="L21" s="396">
        <v>13131.615949999999</v>
      </c>
      <c r="M21" s="397">
        <v>7.6371130918078178E-2</v>
      </c>
      <c r="N21" s="396">
        <v>8168.03143</v>
      </c>
      <c r="O21" s="397">
        <v>8.2310495371121034E-2</v>
      </c>
      <c r="P21" s="396">
        <v>2156.29331</v>
      </c>
      <c r="Q21" s="397">
        <v>8.0748451287607728E-2</v>
      </c>
      <c r="R21" s="396">
        <v>9197.3896700000005</v>
      </c>
      <c r="S21" s="397">
        <v>0.11501228658014856</v>
      </c>
      <c r="T21" s="396">
        <v>5088.10088</v>
      </c>
      <c r="U21" s="397">
        <v>0.12163689016143861</v>
      </c>
      <c r="V21" s="396">
        <v>4118.9777299999996</v>
      </c>
      <c r="W21" s="397">
        <v>8.6099515399750401E-2</v>
      </c>
      <c r="X21" s="396">
        <v>4349.2901700000002</v>
      </c>
      <c r="Y21" s="397">
        <v>9.7352606838601127E-2</v>
      </c>
      <c r="Z21" s="396">
        <v>26761.372670000001</v>
      </c>
      <c r="AA21" s="397">
        <v>0.1104371889553178</v>
      </c>
      <c r="AB21" s="396">
        <v>20153.77002</v>
      </c>
      <c r="AC21" s="397">
        <v>0.10772070412757838</v>
      </c>
      <c r="AD21" s="396">
        <v>4972.7460700000001</v>
      </c>
      <c r="AE21" s="397">
        <v>0.1328636152288678</v>
      </c>
      <c r="AF21" s="396">
        <v>223.20737</v>
      </c>
      <c r="AG21" s="397">
        <v>8.1444711268017861E-2</v>
      </c>
      <c r="AH21" s="396">
        <v>74.297699999999992</v>
      </c>
      <c r="AI21" s="397">
        <v>4.5866516748272704E-2</v>
      </c>
      <c r="AJ21" s="396">
        <v>2761.4718599999997</v>
      </c>
      <c r="AK21" s="397">
        <v>4.7873714725041275E-2</v>
      </c>
      <c r="AL21" s="396">
        <v>5201.6209800000006</v>
      </c>
      <c r="AM21" s="397">
        <v>0.12853741335466756</v>
      </c>
      <c r="AN21" s="396">
        <v>3667.5486299999998</v>
      </c>
      <c r="AO21" s="397">
        <v>6.4777232488175018E-2</v>
      </c>
      <c r="AP21" s="396">
        <v>124197.03829000001</v>
      </c>
      <c r="AQ21" s="397">
        <v>9.429507050057942E-2</v>
      </c>
    </row>
    <row r="22" spans="1:43" s="268" customFormat="1" ht="19.5">
      <c r="A22" s="380" t="s">
        <v>455</v>
      </c>
      <c r="B22" s="396">
        <v>251.78148999999999</v>
      </c>
      <c r="C22" s="397">
        <v>9.9897804690330973E-3</v>
      </c>
      <c r="D22" s="396">
        <v>265.03314</v>
      </c>
      <c r="E22" s="397">
        <v>1.0431135794762226E-2</v>
      </c>
      <c r="F22" s="396">
        <v>258.40732000000003</v>
      </c>
      <c r="G22" s="397">
        <v>9.5879207043358932E-3</v>
      </c>
      <c r="H22" s="396">
        <v>927.61600999999996</v>
      </c>
      <c r="I22" s="397">
        <v>9.7920100610706627E-3</v>
      </c>
      <c r="J22" s="396">
        <v>231.9228</v>
      </c>
      <c r="K22" s="397">
        <v>3.4889773116193429E-2</v>
      </c>
      <c r="L22" s="396">
        <v>1689.5862999999999</v>
      </c>
      <c r="M22" s="397">
        <v>9.8263318852765645E-3</v>
      </c>
      <c r="N22" s="396">
        <v>993.87429000000009</v>
      </c>
      <c r="O22" s="397">
        <v>1.0015422424313714E-2</v>
      </c>
      <c r="P22" s="396">
        <v>394.08335</v>
      </c>
      <c r="Q22" s="397">
        <v>1.475755642479467E-2</v>
      </c>
      <c r="R22" s="396">
        <v>8280.36132</v>
      </c>
      <c r="S22" s="397">
        <v>0.10354495387200628</v>
      </c>
      <c r="T22" s="396">
        <v>1259.6064199999998</v>
      </c>
      <c r="U22" s="397">
        <v>3.0112336875715188E-2</v>
      </c>
      <c r="V22" s="396">
        <v>763.25965000000008</v>
      </c>
      <c r="W22" s="397">
        <v>1.5954513546054816E-2</v>
      </c>
      <c r="X22" s="396">
        <v>4542.1435199999996</v>
      </c>
      <c r="Y22" s="397">
        <v>0.1016693517846062</v>
      </c>
      <c r="Z22" s="396">
        <v>24678.59002</v>
      </c>
      <c r="AA22" s="397">
        <v>0.10184208944725853</v>
      </c>
      <c r="AB22" s="396">
        <v>19932.666239999999</v>
      </c>
      <c r="AC22" s="397">
        <v>0.10653891755150682</v>
      </c>
      <c r="AD22" s="396">
        <v>1208.4294</v>
      </c>
      <c r="AE22" s="397">
        <v>3.2287250660448782E-2</v>
      </c>
      <c r="AF22" s="396">
        <v>38.119819999999997</v>
      </c>
      <c r="AG22" s="397">
        <v>1.3909297589451516E-2</v>
      </c>
      <c r="AH22" s="396">
        <v>36.8508</v>
      </c>
      <c r="AI22" s="397">
        <v>2.2749261893534361E-2</v>
      </c>
      <c r="AJ22" s="396">
        <v>1487.84473</v>
      </c>
      <c r="AK22" s="397">
        <v>2.5793728044426305E-2</v>
      </c>
      <c r="AL22" s="396">
        <v>1216.6988700000002</v>
      </c>
      <c r="AM22" s="397">
        <v>3.0065882574425273E-2</v>
      </c>
      <c r="AN22" s="396">
        <v>2099.2666600000002</v>
      </c>
      <c r="AO22" s="397">
        <v>3.7077813604749578E-2</v>
      </c>
      <c r="AP22" s="396">
        <v>70556.14215</v>
      </c>
      <c r="AQ22" s="397">
        <v>5.3568881270326087E-2</v>
      </c>
    </row>
    <row r="23" spans="1:43" ht="19.5">
      <c r="A23" s="380" t="s">
        <v>447</v>
      </c>
      <c r="B23" s="396">
        <v>0</v>
      </c>
      <c r="C23" s="397">
        <v>0</v>
      </c>
      <c r="D23" s="396">
        <v>0</v>
      </c>
      <c r="E23" s="397">
        <v>0</v>
      </c>
      <c r="F23" s="396">
        <v>0</v>
      </c>
      <c r="G23" s="397">
        <v>0</v>
      </c>
      <c r="H23" s="396">
        <v>0</v>
      </c>
      <c r="I23" s="397">
        <v>0</v>
      </c>
      <c r="J23" s="396">
        <v>0</v>
      </c>
      <c r="K23" s="397">
        <v>0</v>
      </c>
      <c r="L23" s="396">
        <v>0</v>
      </c>
      <c r="M23" s="397">
        <v>0</v>
      </c>
      <c r="N23" s="396">
        <v>0</v>
      </c>
      <c r="O23" s="397">
        <v>0</v>
      </c>
      <c r="P23" s="396">
        <v>0</v>
      </c>
      <c r="Q23" s="397">
        <v>0</v>
      </c>
      <c r="R23" s="396">
        <v>0</v>
      </c>
      <c r="S23" s="397">
        <v>0</v>
      </c>
      <c r="T23" s="396">
        <v>0</v>
      </c>
      <c r="U23" s="397">
        <v>0</v>
      </c>
      <c r="V23" s="396">
        <v>0</v>
      </c>
      <c r="W23" s="397">
        <v>0</v>
      </c>
      <c r="X23" s="396">
        <v>0</v>
      </c>
      <c r="Y23" s="397">
        <v>0</v>
      </c>
      <c r="Z23" s="396">
        <v>0</v>
      </c>
      <c r="AA23" s="397">
        <v>0</v>
      </c>
      <c r="AB23" s="396">
        <v>0</v>
      </c>
      <c r="AC23" s="397">
        <v>0</v>
      </c>
      <c r="AD23" s="396">
        <v>0</v>
      </c>
      <c r="AE23" s="397">
        <v>0</v>
      </c>
      <c r="AF23" s="396">
        <v>0</v>
      </c>
      <c r="AG23" s="397">
        <v>0</v>
      </c>
      <c r="AH23" s="396">
        <v>0</v>
      </c>
      <c r="AI23" s="397">
        <v>0</v>
      </c>
      <c r="AJ23" s="396">
        <v>0</v>
      </c>
      <c r="AK23" s="397">
        <v>0</v>
      </c>
      <c r="AL23" s="396">
        <v>0</v>
      </c>
      <c r="AM23" s="397">
        <v>0</v>
      </c>
      <c r="AN23" s="396">
        <v>0</v>
      </c>
      <c r="AO23" s="397">
        <v>0</v>
      </c>
      <c r="AP23" s="396">
        <v>0</v>
      </c>
      <c r="AQ23" s="397">
        <v>0</v>
      </c>
    </row>
    <row r="24" spans="1:43" ht="19.5">
      <c r="A24" s="380" t="s">
        <v>456</v>
      </c>
      <c r="B24" s="396">
        <v>0</v>
      </c>
      <c r="C24" s="397">
        <v>0</v>
      </c>
      <c r="D24" s="396">
        <v>0</v>
      </c>
      <c r="E24" s="397">
        <v>0</v>
      </c>
      <c r="F24" s="396">
        <v>0</v>
      </c>
      <c r="G24" s="397">
        <v>0</v>
      </c>
      <c r="H24" s="396">
        <v>0</v>
      </c>
      <c r="I24" s="397">
        <v>0</v>
      </c>
      <c r="J24" s="396">
        <v>0</v>
      </c>
      <c r="K24" s="397">
        <v>0</v>
      </c>
      <c r="L24" s="396">
        <v>0</v>
      </c>
      <c r="M24" s="397">
        <v>0</v>
      </c>
      <c r="N24" s="396">
        <v>0</v>
      </c>
      <c r="O24" s="397">
        <v>0</v>
      </c>
      <c r="P24" s="396">
        <v>0</v>
      </c>
      <c r="Q24" s="397">
        <v>0</v>
      </c>
      <c r="R24" s="396">
        <v>0</v>
      </c>
      <c r="S24" s="397">
        <v>0</v>
      </c>
      <c r="T24" s="396">
        <v>0</v>
      </c>
      <c r="U24" s="397">
        <v>0</v>
      </c>
      <c r="V24" s="396">
        <v>0</v>
      </c>
      <c r="W24" s="397">
        <v>0</v>
      </c>
      <c r="X24" s="396">
        <v>0</v>
      </c>
      <c r="Y24" s="397">
        <v>0</v>
      </c>
      <c r="Z24" s="396">
        <v>0</v>
      </c>
      <c r="AA24" s="397">
        <v>0</v>
      </c>
      <c r="AB24" s="396">
        <v>0</v>
      </c>
      <c r="AC24" s="397">
        <v>0</v>
      </c>
      <c r="AD24" s="396">
        <v>0</v>
      </c>
      <c r="AE24" s="397">
        <v>0</v>
      </c>
      <c r="AF24" s="396">
        <v>0</v>
      </c>
      <c r="AG24" s="397">
        <v>0</v>
      </c>
      <c r="AH24" s="396">
        <v>0</v>
      </c>
      <c r="AI24" s="397">
        <v>0</v>
      </c>
      <c r="AJ24" s="396">
        <v>0</v>
      </c>
      <c r="AK24" s="397">
        <v>0</v>
      </c>
      <c r="AL24" s="396">
        <v>0</v>
      </c>
      <c r="AM24" s="397">
        <v>0</v>
      </c>
      <c r="AN24" s="396">
        <v>0</v>
      </c>
      <c r="AO24" s="397">
        <v>0</v>
      </c>
      <c r="AP24" s="396">
        <v>0</v>
      </c>
      <c r="AQ24" s="397">
        <v>0</v>
      </c>
    </row>
    <row r="25" spans="1:43" ht="19.5">
      <c r="A25" s="381" t="s">
        <v>449</v>
      </c>
      <c r="B25" s="396">
        <v>0</v>
      </c>
      <c r="C25" s="397">
        <v>0</v>
      </c>
      <c r="D25" s="396">
        <v>0</v>
      </c>
      <c r="E25" s="397">
        <v>0</v>
      </c>
      <c r="F25" s="396">
        <v>0</v>
      </c>
      <c r="G25" s="397">
        <v>0</v>
      </c>
      <c r="H25" s="396">
        <v>0</v>
      </c>
      <c r="I25" s="397">
        <v>0</v>
      </c>
      <c r="J25" s="396">
        <v>0</v>
      </c>
      <c r="K25" s="397">
        <v>0</v>
      </c>
      <c r="L25" s="396">
        <v>0</v>
      </c>
      <c r="M25" s="397">
        <v>0</v>
      </c>
      <c r="N25" s="396">
        <v>0</v>
      </c>
      <c r="O25" s="397">
        <v>0</v>
      </c>
      <c r="P25" s="396">
        <v>0</v>
      </c>
      <c r="Q25" s="397">
        <v>0</v>
      </c>
      <c r="R25" s="396">
        <v>0</v>
      </c>
      <c r="S25" s="397">
        <v>0</v>
      </c>
      <c r="T25" s="396">
        <v>0</v>
      </c>
      <c r="U25" s="397">
        <v>0</v>
      </c>
      <c r="V25" s="396">
        <v>0</v>
      </c>
      <c r="W25" s="397">
        <v>0</v>
      </c>
      <c r="X25" s="396">
        <v>0</v>
      </c>
      <c r="Y25" s="397">
        <v>0</v>
      </c>
      <c r="Z25" s="396">
        <v>0</v>
      </c>
      <c r="AA25" s="397">
        <v>0</v>
      </c>
      <c r="AB25" s="396">
        <v>0</v>
      </c>
      <c r="AC25" s="397">
        <v>0</v>
      </c>
      <c r="AD25" s="396">
        <v>0</v>
      </c>
      <c r="AE25" s="397">
        <v>0</v>
      </c>
      <c r="AF25" s="396">
        <v>0</v>
      </c>
      <c r="AG25" s="397">
        <v>0</v>
      </c>
      <c r="AH25" s="396">
        <v>0</v>
      </c>
      <c r="AI25" s="397">
        <v>0</v>
      </c>
      <c r="AJ25" s="396">
        <v>0</v>
      </c>
      <c r="AK25" s="397">
        <v>0</v>
      </c>
      <c r="AL25" s="396">
        <v>0</v>
      </c>
      <c r="AM25" s="397">
        <v>0</v>
      </c>
      <c r="AN25" s="396">
        <v>0</v>
      </c>
      <c r="AO25" s="397">
        <v>0</v>
      </c>
      <c r="AP25" s="396">
        <v>0</v>
      </c>
      <c r="AQ25" s="397">
        <v>0</v>
      </c>
    </row>
    <row r="26" spans="1:43" ht="39">
      <c r="A26" s="381" t="s">
        <v>457</v>
      </c>
      <c r="B26" s="396">
        <v>2287.32476</v>
      </c>
      <c r="C26" s="397">
        <v>9.0752788117124158E-2</v>
      </c>
      <c r="D26" s="396">
        <v>2206.98353</v>
      </c>
      <c r="E26" s="397">
        <v>8.6862136932134959E-2</v>
      </c>
      <c r="F26" s="396">
        <v>1988.6519699999999</v>
      </c>
      <c r="G26" s="397">
        <v>7.3786754171210625E-2</v>
      </c>
      <c r="H26" s="396">
        <v>8225.4557499999992</v>
      </c>
      <c r="I26" s="397">
        <v>8.6828757365767686E-2</v>
      </c>
      <c r="J26" s="396">
        <v>118.47148</v>
      </c>
      <c r="K26" s="397">
        <v>1.7822495493930082E-2</v>
      </c>
      <c r="L26" s="396">
        <v>16393.736079999999</v>
      </c>
      <c r="M26" s="397">
        <v>9.5343038447762526E-2</v>
      </c>
      <c r="N26" s="396">
        <v>8542.2806899999996</v>
      </c>
      <c r="O26" s="397">
        <v>8.6081862100898104E-2</v>
      </c>
      <c r="P26" s="396">
        <v>3562.6927400000004</v>
      </c>
      <c r="Q26" s="397">
        <v>0.13341502282386794</v>
      </c>
      <c r="R26" s="396">
        <v>18947.362120000002</v>
      </c>
      <c r="S26" s="397">
        <v>0.23693455646348527</v>
      </c>
      <c r="T26" s="396">
        <v>5837.89149</v>
      </c>
      <c r="U26" s="397">
        <v>0.13956149508252816</v>
      </c>
      <c r="V26" s="396">
        <v>10145.314119999999</v>
      </c>
      <c r="W26" s="397">
        <v>0.21206879147420035</v>
      </c>
      <c r="X26" s="396">
        <v>10765.748619999998</v>
      </c>
      <c r="Y26" s="397">
        <v>0.24097580335185417</v>
      </c>
      <c r="Z26" s="396">
        <v>57368.102220000001</v>
      </c>
      <c r="AA26" s="397">
        <v>0.2367431604874447</v>
      </c>
      <c r="AB26" s="396">
        <v>43684.669520000003</v>
      </c>
      <c r="AC26" s="397">
        <v>0.23349196480882348</v>
      </c>
      <c r="AD26" s="396">
        <v>5736.4360900000001</v>
      </c>
      <c r="AE26" s="397">
        <v>0.15326815942700064</v>
      </c>
      <c r="AF26" s="396">
        <v>548.78023999999994</v>
      </c>
      <c r="AG26" s="397">
        <v>0.20024091586399473</v>
      </c>
      <c r="AH26" s="396">
        <v>104.57044</v>
      </c>
      <c r="AI26" s="397">
        <v>6.4554916742163571E-2</v>
      </c>
      <c r="AJ26" s="396">
        <v>4413.9949000000006</v>
      </c>
      <c r="AK26" s="397">
        <v>7.6522355958531171E-2</v>
      </c>
      <c r="AL26" s="396">
        <v>6149.7367000000004</v>
      </c>
      <c r="AM26" s="397">
        <v>0.15196632958641079</v>
      </c>
      <c r="AN26" s="396">
        <v>6377.8301900000006</v>
      </c>
      <c r="AO26" s="397">
        <v>0.11264695595535471</v>
      </c>
      <c r="AP26" s="396">
        <v>213406.03365</v>
      </c>
      <c r="AQ26" s="397">
        <v>0.16202590066027389</v>
      </c>
    </row>
    <row r="27" spans="1:43" ht="19.5">
      <c r="A27" s="382" t="s">
        <v>451</v>
      </c>
      <c r="B27" s="396">
        <v>0</v>
      </c>
      <c r="C27" s="397">
        <v>0</v>
      </c>
      <c r="D27" s="396">
        <v>0</v>
      </c>
      <c r="E27" s="397">
        <v>0</v>
      </c>
      <c r="F27" s="396">
        <v>0</v>
      </c>
      <c r="G27" s="397">
        <v>0</v>
      </c>
      <c r="H27" s="396">
        <v>0</v>
      </c>
      <c r="I27" s="397">
        <v>0</v>
      </c>
      <c r="J27" s="396">
        <v>0</v>
      </c>
      <c r="K27" s="397">
        <v>0</v>
      </c>
      <c r="L27" s="396">
        <v>0</v>
      </c>
      <c r="M27" s="397">
        <v>0</v>
      </c>
      <c r="N27" s="396">
        <v>0</v>
      </c>
      <c r="O27" s="397">
        <v>0</v>
      </c>
      <c r="P27" s="396">
        <v>0</v>
      </c>
      <c r="Q27" s="397">
        <v>0</v>
      </c>
      <c r="R27" s="396">
        <v>0</v>
      </c>
      <c r="S27" s="397">
        <v>0</v>
      </c>
      <c r="T27" s="396">
        <v>0</v>
      </c>
      <c r="U27" s="397">
        <v>0</v>
      </c>
      <c r="V27" s="396">
        <v>0</v>
      </c>
      <c r="W27" s="397">
        <v>0</v>
      </c>
      <c r="X27" s="396">
        <v>0</v>
      </c>
      <c r="Y27" s="397">
        <v>0</v>
      </c>
      <c r="Z27" s="396">
        <v>0</v>
      </c>
      <c r="AA27" s="397">
        <v>0</v>
      </c>
      <c r="AB27" s="396">
        <v>0</v>
      </c>
      <c r="AC27" s="397">
        <v>0</v>
      </c>
      <c r="AD27" s="396">
        <v>0</v>
      </c>
      <c r="AE27" s="397">
        <v>0</v>
      </c>
      <c r="AF27" s="396">
        <v>0</v>
      </c>
      <c r="AG27" s="397">
        <v>0</v>
      </c>
      <c r="AH27" s="396">
        <v>0</v>
      </c>
      <c r="AI27" s="397">
        <v>0</v>
      </c>
      <c r="AJ27" s="396">
        <v>0</v>
      </c>
      <c r="AK27" s="397">
        <v>0</v>
      </c>
      <c r="AL27" s="396">
        <v>0</v>
      </c>
      <c r="AM27" s="397">
        <v>0</v>
      </c>
      <c r="AN27" s="396">
        <v>0</v>
      </c>
      <c r="AO27" s="397">
        <v>0</v>
      </c>
      <c r="AP27" s="396">
        <v>0</v>
      </c>
      <c r="AQ27" s="397">
        <v>0</v>
      </c>
    </row>
    <row r="28" spans="1:43" ht="19.5">
      <c r="A28" s="380" t="s">
        <v>452</v>
      </c>
      <c r="B28" s="396">
        <v>0</v>
      </c>
      <c r="C28" s="397">
        <v>0</v>
      </c>
      <c r="D28" s="396">
        <v>0</v>
      </c>
      <c r="E28" s="397">
        <v>0</v>
      </c>
      <c r="F28" s="396">
        <v>0</v>
      </c>
      <c r="G28" s="397">
        <v>0</v>
      </c>
      <c r="H28" s="396">
        <v>0</v>
      </c>
      <c r="I28" s="397">
        <v>0</v>
      </c>
      <c r="J28" s="396">
        <v>0</v>
      </c>
      <c r="K28" s="397">
        <v>0</v>
      </c>
      <c r="L28" s="396">
        <v>0</v>
      </c>
      <c r="M28" s="397">
        <v>0</v>
      </c>
      <c r="N28" s="396">
        <v>0</v>
      </c>
      <c r="O28" s="397">
        <v>0</v>
      </c>
      <c r="P28" s="396">
        <v>0</v>
      </c>
      <c r="Q28" s="397">
        <v>0</v>
      </c>
      <c r="R28" s="396">
        <v>0</v>
      </c>
      <c r="S28" s="397">
        <v>0</v>
      </c>
      <c r="T28" s="396">
        <v>0</v>
      </c>
      <c r="U28" s="397">
        <v>0</v>
      </c>
      <c r="V28" s="396">
        <v>0</v>
      </c>
      <c r="W28" s="397">
        <v>0</v>
      </c>
      <c r="X28" s="396">
        <v>0</v>
      </c>
      <c r="Y28" s="397">
        <v>0</v>
      </c>
      <c r="Z28" s="396">
        <v>0</v>
      </c>
      <c r="AA28" s="397">
        <v>0</v>
      </c>
      <c r="AB28" s="396">
        <v>0</v>
      </c>
      <c r="AC28" s="397">
        <v>0</v>
      </c>
      <c r="AD28" s="396">
        <v>0</v>
      </c>
      <c r="AE28" s="397">
        <v>0</v>
      </c>
      <c r="AF28" s="396">
        <v>0</v>
      </c>
      <c r="AG28" s="397">
        <v>0</v>
      </c>
      <c r="AH28" s="396">
        <v>0</v>
      </c>
      <c r="AI28" s="397">
        <v>0</v>
      </c>
      <c r="AJ28" s="396">
        <v>0</v>
      </c>
      <c r="AK28" s="397">
        <v>0</v>
      </c>
      <c r="AL28" s="396">
        <v>0</v>
      </c>
      <c r="AM28" s="397">
        <v>0</v>
      </c>
      <c r="AN28" s="396">
        <v>0</v>
      </c>
      <c r="AO28" s="397">
        <v>0</v>
      </c>
      <c r="AP28" s="396">
        <v>0</v>
      </c>
      <c r="AQ28" s="397">
        <v>0</v>
      </c>
    </row>
    <row r="29" spans="1:43" ht="19.5">
      <c r="A29" s="380" t="s">
        <v>458</v>
      </c>
      <c r="B29" s="396">
        <v>0</v>
      </c>
      <c r="C29" s="397">
        <v>0</v>
      </c>
      <c r="D29" s="396">
        <v>0</v>
      </c>
      <c r="E29" s="397">
        <v>0</v>
      </c>
      <c r="F29" s="396">
        <v>0</v>
      </c>
      <c r="G29" s="397">
        <v>0</v>
      </c>
      <c r="H29" s="396">
        <v>0</v>
      </c>
      <c r="I29" s="397">
        <v>0</v>
      </c>
      <c r="J29" s="396">
        <v>0</v>
      </c>
      <c r="K29" s="397">
        <v>0</v>
      </c>
      <c r="L29" s="396">
        <v>0</v>
      </c>
      <c r="M29" s="397">
        <v>0</v>
      </c>
      <c r="N29" s="396">
        <v>0</v>
      </c>
      <c r="O29" s="397">
        <v>0</v>
      </c>
      <c r="P29" s="396">
        <v>0</v>
      </c>
      <c r="Q29" s="397">
        <v>0</v>
      </c>
      <c r="R29" s="396">
        <v>0</v>
      </c>
      <c r="S29" s="397">
        <v>0</v>
      </c>
      <c r="T29" s="396">
        <v>0</v>
      </c>
      <c r="U29" s="397">
        <v>0</v>
      </c>
      <c r="V29" s="396">
        <v>0</v>
      </c>
      <c r="W29" s="397">
        <v>0</v>
      </c>
      <c r="X29" s="396">
        <v>0</v>
      </c>
      <c r="Y29" s="397">
        <v>0</v>
      </c>
      <c r="Z29" s="396">
        <v>0</v>
      </c>
      <c r="AA29" s="397">
        <v>0</v>
      </c>
      <c r="AB29" s="396">
        <v>0</v>
      </c>
      <c r="AC29" s="397">
        <v>0</v>
      </c>
      <c r="AD29" s="396">
        <v>0</v>
      </c>
      <c r="AE29" s="397">
        <v>0</v>
      </c>
      <c r="AF29" s="396">
        <v>0</v>
      </c>
      <c r="AG29" s="397">
        <v>0</v>
      </c>
      <c r="AH29" s="396">
        <v>0</v>
      </c>
      <c r="AI29" s="397">
        <v>0</v>
      </c>
      <c r="AJ29" s="396">
        <v>0</v>
      </c>
      <c r="AK29" s="397">
        <v>0</v>
      </c>
      <c r="AL29" s="396">
        <v>0</v>
      </c>
      <c r="AM29" s="397">
        <v>0</v>
      </c>
      <c r="AN29" s="396">
        <v>0</v>
      </c>
      <c r="AO29" s="397">
        <v>0</v>
      </c>
      <c r="AP29" s="396">
        <v>0</v>
      </c>
      <c r="AQ29" s="397">
        <v>0</v>
      </c>
    </row>
    <row r="30" spans="1:43" ht="18">
      <c r="A30" s="373" t="s">
        <v>459</v>
      </c>
      <c r="B30" s="394">
        <v>25280.77131</v>
      </c>
      <c r="C30" s="395">
        <v>1.0030497296474425</v>
      </c>
      <c r="D30" s="394">
        <v>25499.234260000001</v>
      </c>
      <c r="E30" s="395">
        <v>1.0035951550380202</v>
      </c>
      <c r="F30" s="394">
        <v>27047.893670000001</v>
      </c>
      <c r="G30" s="395">
        <v>1.0035824825986692</v>
      </c>
      <c r="H30" s="394">
        <v>95095.849700000006</v>
      </c>
      <c r="I30" s="395">
        <v>1.003841575598144</v>
      </c>
      <c r="J30" s="394">
        <v>6657.4092699999992</v>
      </c>
      <c r="K30" s="395">
        <v>1.0015207602354874</v>
      </c>
      <c r="L30" s="394">
        <v>172646.27187999999</v>
      </c>
      <c r="M30" s="395">
        <v>1.0040798544877942</v>
      </c>
      <c r="N30" s="394">
        <v>99661.331969999999</v>
      </c>
      <c r="O30" s="395">
        <v>1.0043024043305429</v>
      </c>
      <c r="P30" s="394">
        <v>26752.01152</v>
      </c>
      <c r="Q30" s="395">
        <v>1.0018041094178605</v>
      </c>
      <c r="R30" s="394">
        <v>81876.121339999998</v>
      </c>
      <c r="S30" s="395">
        <v>1.0238513610380819</v>
      </c>
      <c r="T30" s="394">
        <v>41880.826549999998</v>
      </c>
      <c r="U30" s="395">
        <v>1.0012092171672138</v>
      </c>
      <c r="V30" s="394">
        <v>47920.89645</v>
      </c>
      <c r="W30" s="395">
        <v>1.001696593748425</v>
      </c>
      <c r="X30" s="394">
        <v>45991.402200000004</v>
      </c>
      <c r="Y30" s="395">
        <v>1.0294514096153247</v>
      </c>
      <c r="Z30" s="394">
        <v>247621.33177000002</v>
      </c>
      <c r="AA30" s="395">
        <v>1.0218685021604659</v>
      </c>
      <c r="AB30" s="394">
        <v>191337.34662</v>
      </c>
      <c r="AC30" s="395">
        <v>1.0226867570362861</v>
      </c>
      <c r="AD30" s="394">
        <v>37510.191030000002</v>
      </c>
      <c r="AE30" s="395">
        <v>1.0022107539810994</v>
      </c>
      <c r="AF30" s="394">
        <v>2743.5572999999999</v>
      </c>
      <c r="AG30" s="395">
        <v>1.0010790958459959</v>
      </c>
      <c r="AH30" s="394">
        <v>1621.98018</v>
      </c>
      <c r="AI30" s="395">
        <v>1.0013039581485885</v>
      </c>
      <c r="AJ30" s="394">
        <v>57755.237310000004</v>
      </c>
      <c r="AK30" s="395">
        <v>1.0012623322027989</v>
      </c>
      <c r="AL30" s="394">
        <v>40532.181210000002</v>
      </c>
      <c r="AM30" s="395">
        <v>1.0015919557360864</v>
      </c>
      <c r="AN30" s="394">
        <v>56814.172899999998</v>
      </c>
      <c r="AO30" s="395">
        <v>1.0034672359795465</v>
      </c>
      <c r="AP30" s="394">
        <v>1332246.01844</v>
      </c>
      <c r="AQ30" s="395">
        <v>1.0114913685750182</v>
      </c>
    </row>
    <row r="31" spans="1:43" ht="19.5">
      <c r="A31" s="380" t="s">
        <v>460</v>
      </c>
      <c r="B31" s="396">
        <v>76.865100000000012</v>
      </c>
      <c r="C31" s="397">
        <v>3.049729647442614E-3</v>
      </c>
      <c r="D31" s="396">
        <v>91.345300000000009</v>
      </c>
      <c r="E31" s="397">
        <v>3.5951550380201288E-3</v>
      </c>
      <c r="F31" s="396">
        <v>96.552710000000005</v>
      </c>
      <c r="G31" s="397">
        <v>3.5824825986691834E-3</v>
      </c>
      <c r="H31" s="396">
        <v>363.91987</v>
      </c>
      <c r="I31" s="397">
        <v>3.8415755981438134E-3</v>
      </c>
      <c r="J31" s="396">
        <v>10.10895</v>
      </c>
      <c r="K31" s="397">
        <v>1.5207602354876E-3</v>
      </c>
      <c r="L31" s="396">
        <v>701.50960999999995</v>
      </c>
      <c r="M31" s="397">
        <v>4.0798544877943951E-3</v>
      </c>
      <c r="N31" s="396">
        <v>426.94645000000003</v>
      </c>
      <c r="O31" s="397">
        <v>4.3024043305427834E-3</v>
      </c>
      <c r="P31" s="396">
        <v>48.176639999999999</v>
      </c>
      <c r="Q31" s="397">
        <v>1.8041094178605107E-3</v>
      </c>
      <c r="R31" s="396">
        <v>1907.3637099999999</v>
      </c>
      <c r="S31" s="397">
        <v>2.3851361038081942E-2</v>
      </c>
      <c r="T31" s="396">
        <v>50.581849999999996</v>
      </c>
      <c r="U31" s="397">
        <v>1.2092171672139415E-3</v>
      </c>
      <c r="V31" s="396">
        <v>81.16458999999999</v>
      </c>
      <c r="W31" s="397">
        <v>1.6965937484249099E-3</v>
      </c>
      <c r="X31" s="396">
        <v>1315.76062</v>
      </c>
      <c r="Y31" s="397">
        <v>2.9451409615324435E-2</v>
      </c>
      <c r="Z31" s="396">
        <v>5299.2215900000001</v>
      </c>
      <c r="AA31" s="397">
        <v>2.1868502160465958E-2</v>
      </c>
      <c r="AB31" s="396">
        <v>4244.5292900000004</v>
      </c>
      <c r="AC31" s="397">
        <v>2.2686757036286274E-2</v>
      </c>
      <c r="AD31" s="396">
        <v>82.74288</v>
      </c>
      <c r="AE31" s="397">
        <v>2.2107539810992966E-3</v>
      </c>
      <c r="AF31" s="396">
        <v>2.9573700000000001</v>
      </c>
      <c r="AG31" s="397">
        <v>1.079095845996026E-3</v>
      </c>
      <c r="AH31" s="396">
        <v>2.1122399999999999</v>
      </c>
      <c r="AI31" s="397">
        <v>1.303958148588335E-3</v>
      </c>
      <c r="AJ31" s="396">
        <v>72.81438</v>
      </c>
      <c r="AK31" s="397">
        <v>1.2623322027988189E-3</v>
      </c>
      <c r="AL31" s="396">
        <v>64.422879999999992</v>
      </c>
      <c r="AM31" s="397">
        <v>1.591955736086358E-3</v>
      </c>
      <c r="AN31" s="396">
        <v>196.3075</v>
      </c>
      <c r="AO31" s="397">
        <v>3.4672359795464847E-3</v>
      </c>
      <c r="AP31" s="396">
        <v>15135.403530000001</v>
      </c>
      <c r="AQ31" s="397">
        <v>1.1491368575018446E-2</v>
      </c>
    </row>
    <row r="32" spans="1:43" ht="22.5" customHeight="1">
      <c r="A32" s="724" t="s">
        <v>461</v>
      </c>
      <c r="B32" s="725">
        <v>25203.906210000001</v>
      </c>
      <c r="C32" s="726">
        <v>1</v>
      </c>
      <c r="D32" s="725">
        <v>25407.88896</v>
      </c>
      <c r="E32" s="726">
        <v>1</v>
      </c>
      <c r="F32" s="725">
        <v>26951.340960000001</v>
      </c>
      <c r="G32" s="726">
        <v>1</v>
      </c>
      <c r="H32" s="725">
        <v>94731.929829999994</v>
      </c>
      <c r="I32" s="726">
        <v>1</v>
      </c>
      <c r="J32" s="725">
        <v>6647.3003200000003</v>
      </c>
      <c r="K32" s="726">
        <v>1</v>
      </c>
      <c r="L32" s="725">
        <v>171944.76227000001</v>
      </c>
      <c r="M32" s="726">
        <v>1</v>
      </c>
      <c r="N32" s="725">
        <v>99234.385519999996</v>
      </c>
      <c r="O32" s="726">
        <v>1</v>
      </c>
      <c r="P32" s="725">
        <v>26703.834879999999</v>
      </c>
      <c r="Q32" s="726">
        <v>1</v>
      </c>
      <c r="R32" s="725">
        <v>79968.757629999993</v>
      </c>
      <c r="S32" s="726">
        <v>1</v>
      </c>
      <c r="T32" s="725">
        <v>41830.244700000003</v>
      </c>
      <c r="U32" s="726">
        <v>1</v>
      </c>
      <c r="V32" s="725">
        <v>47839.73186</v>
      </c>
      <c r="W32" s="726">
        <v>1</v>
      </c>
      <c r="X32" s="725">
        <v>44675.641579999996</v>
      </c>
      <c r="Y32" s="726">
        <v>1</v>
      </c>
      <c r="Z32" s="725">
        <v>242322.11018000002</v>
      </c>
      <c r="AA32" s="726">
        <v>1</v>
      </c>
      <c r="AB32" s="725">
        <v>187092.81733000002</v>
      </c>
      <c r="AC32" s="726">
        <v>1</v>
      </c>
      <c r="AD32" s="725">
        <v>37427.448149999997</v>
      </c>
      <c r="AE32" s="726">
        <v>1</v>
      </c>
      <c r="AF32" s="725">
        <v>2740.5999300000003</v>
      </c>
      <c r="AG32" s="726">
        <v>1</v>
      </c>
      <c r="AH32" s="725">
        <v>1619.8679399999999</v>
      </c>
      <c r="AI32" s="726">
        <v>1</v>
      </c>
      <c r="AJ32" s="725">
        <v>57682.422930000001</v>
      </c>
      <c r="AK32" s="726">
        <v>1</v>
      </c>
      <c r="AL32" s="725">
        <v>40467.758329999997</v>
      </c>
      <c r="AM32" s="726">
        <v>1</v>
      </c>
      <c r="AN32" s="725">
        <v>56617.865399999995</v>
      </c>
      <c r="AO32" s="726">
        <v>1</v>
      </c>
      <c r="AP32" s="725">
        <v>1317110.6149100005</v>
      </c>
      <c r="AQ32" s="726">
        <v>1</v>
      </c>
    </row>
    <row r="33" spans="1:43" ht="19.5">
      <c r="A33" s="382" t="s">
        <v>462</v>
      </c>
      <c r="B33" s="396">
        <v>37.494430000000001</v>
      </c>
      <c r="C33" s="397">
        <v>1.4876436091927514E-3</v>
      </c>
      <c r="D33" s="396">
        <v>53.959890000000001</v>
      </c>
      <c r="E33" s="397">
        <v>2.1237455061673886E-3</v>
      </c>
      <c r="F33" s="396">
        <v>57.286900000000003</v>
      </c>
      <c r="G33" s="397">
        <v>2.1255677068173604E-3</v>
      </c>
      <c r="H33" s="396">
        <v>208.30267999999998</v>
      </c>
      <c r="I33" s="397">
        <v>2.1988645261825338E-3</v>
      </c>
      <c r="J33" s="396">
        <v>5.15144</v>
      </c>
      <c r="K33" s="397">
        <v>7.7496724264144578E-4</v>
      </c>
      <c r="L33" s="396">
        <v>318.75286</v>
      </c>
      <c r="M33" s="397">
        <v>1.8538096525410374E-3</v>
      </c>
      <c r="N33" s="396">
        <v>217.95517999999998</v>
      </c>
      <c r="O33" s="397">
        <v>2.1963675076727578E-3</v>
      </c>
      <c r="P33" s="396">
        <v>4.9000000000000002E-2</v>
      </c>
      <c r="Q33" s="397">
        <v>1.8349424425440427E-6</v>
      </c>
      <c r="R33" s="396">
        <v>0</v>
      </c>
      <c r="S33" s="397">
        <v>0</v>
      </c>
      <c r="T33" s="396">
        <v>5.6545200000000007</v>
      </c>
      <c r="U33" s="397">
        <v>1.3517778919423822E-4</v>
      </c>
      <c r="V33" s="396">
        <v>5.3200000000000004E-2</v>
      </c>
      <c r="W33" s="397">
        <v>1.1120463667247654E-6</v>
      </c>
      <c r="X33" s="396">
        <v>0</v>
      </c>
      <c r="Y33" s="397">
        <v>0</v>
      </c>
      <c r="Z33" s="396">
        <v>0</v>
      </c>
      <c r="AA33" s="397">
        <v>0</v>
      </c>
      <c r="AB33" s="396">
        <v>0</v>
      </c>
      <c r="AC33" s="397">
        <v>0</v>
      </c>
      <c r="AD33" s="396">
        <v>6.1257299999999999</v>
      </c>
      <c r="AE33" s="397">
        <v>1.6366945391119327E-4</v>
      </c>
      <c r="AF33" s="396">
        <v>0</v>
      </c>
      <c r="AG33" s="397">
        <v>0</v>
      </c>
      <c r="AH33" s="396">
        <v>0</v>
      </c>
      <c r="AI33" s="397">
        <v>0</v>
      </c>
      <c r="AJ33" s="396">
        <v>17.578799999999998</v>
      </c>
      <c r="AK33" s="397">
        <v>3.0475141485184485E-4</v>
      </c>
      <c r="AL33" s="396">
        <v>12.722670000000001</v>
      </c>
      <c r="AM33" s="397">
        <v>3.1439028315458464E-4</v>
      </c>
      <c r="AN33" s="396">
        <v>9.4242000000000008</v>
      </c>
      <c r="AO33" s="397">
        <v>1.6645276068638225E-4</v>
      </c>
      <c r="AP33" s="396">
        <v>950.51149999999996</v>
      </c>
      <c r="AQ33" s="397">
        <v>7.2166414061202399E-4</v>
      </c>
    </row>
    <row r="34" spans="1:43" ht="28.5">
      <c r="A34" s="382" t="s">
        <v>463</v>
      </c>
      <c r="B34" s="396">
        <v>0</v>
      </c>
      <c r="C34" s="397">
        <v>0</v>
      </c>
      <c r="D34" s="396">
        <v>0</v>
      </c>
      <c r="E34" s="397">
        <v>0</v>
      </c>
      <c r="F34" s="396">
        <v>0</v>
      </c>
      <c r="G34" s="397">
        <v>0</v>
      </c>
      <c r="H34" s="396">
        <v>0</v>
      </c>
      <c r="I34" s="397">
        <v>0</v>
      </c>
      <c r="J34" s="396">
        <v>0</v>
      </c>
      <c r="K34" s="397">
        <v>0</v>
      </c>
      <c r="L34" s="396">
        <v>0</v>
      </c>
      <c r="M34" s="397">
        <v>0</v>
      </c>
      <c r="N34" s="396">
        <v>0</v>
      </c>
      <c r="O34" s="397">
        <v>0</v>
      </c>
      <c r="P34" s="396">
        <v>0</v>
      </c>
      <c r="Q34" s="397">
        <v>0</v>
      </c>
      <c r="R34" s="396">
        <v>0</v>
      </c>
      <c r="S34" s="397">
        <v>0</v>
      </c>
      <c r="T34" s="396">
        <v>0</v>
      </c>
      <c r="U34" s="397">
        <v>0</v>
      </c>
      <c r="V34" s="396">
        <v>0</v>
      </c>
      <c r="W34" s="397">
        <v>0</v>
      </c>
      <c r="X34" s="396">
        <v>0</v>
      </c>
      <c r="Y34" s="397">
        <v>0</v>
      </c>
      <c r="Z34" s="396">
        <v>0</v>
      </c>
      <c r="AA34" s="397">
        <v>0</v>
      </c>
      <c r="AB34" s="396">
        <v>0</v>
      </c>
      <c r="AC34" s="397">
        <v>0</v>
      </c>
      <c r="AD34" s="396">
        <v>0</v>
      </c>
      <c r="AE34" s="397">
        <v>0</v>
      </c>
      <c r="AF34" s="396">
        <v>0</v>
      </c>
      <c r="AG34" s="397">
        <v>0</v>
      </c>
      <c r="AH34" s="396">
        <v>0</v>
      </c>
      <c r="AI34" s="397">
        <v>0</v>
      </c>
      <c r="AJ34" s="396">
        <v>0</v>
      </c>
      <c r="AK34" s="397">
        <v>0</v>
      </c>
      <c r="AL34" s="396">
        <v>0</v>
      </c>
      <c r="AM34" s="397">
        <v>0</v>
      </c>
      <c r="AN34" s="396">
        <v>0</v>
      </c>
      <c r="AO34" s="397">
        <v>0</v>
      </c>
      <c r="AP34" s="396">
        <v>0</v>
      </c>
      <c r="AQ34" s="397">
        <v>0</v>
      </c>
    </row>
    <row r="35" spans="1:43" ht="12.75" customHeight="1">
      <c r="A35" s="34" t="s">
        <v>562</v>
      </c>
    </row>
    <row r="36" spans="1:43" ht="12.75" customHeight="1"/>
    <row r="37" spans="1:43">
      <c r="A37" s="631" t="s">
        <v>83</v>
      </c>
      <c r="AQ37" s="25" t="s">
        <v>1062</v>
      </c>
    </row>
    <row r="39" spans="1:43" ht="12.75" customHeight="1"/>
    <row r="51" spans="1:1">
      <c r="A51" s="34"/>
    </row>
    <row r="52" spans="1:1">
      <c r="A52" s="552"/>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12" t="s">
        <v>1571</v>
      </c>
      <c r="B1" s="611"/>
      <c r="C1" s="611"/>
      <c r="D1" s="611"/>
      <c r="E1" s="611"/>
      <c r="F1" s="611"/>
      <c r="G1" s="565"/>
      <c r="H1" s="565"/>
      <c r="I1" s="565"/>
    </row>
    <row r="2" spans="1:9">
      <c r="A2" s="613" t="s">
        <v>1572</v>
      </c>
      <c r="B2" s="611"/>
      <c r="C2" s="611"/>
      <c r="D2" s="611"/>
      <c r="E2" s="611"/>
      <c r="F2" s="611"/>
      <c r="G2" s="565"/>
      <c r="H2" s="565"/>
      <c r="I2" s="565"/>
    </row>
    <row r="4" spans="1:9">
      <c r="A4" s="59" t="s">
        <v>85</v>
      </c>
      <c r="I4" s="60"/>
    </row>
    <row r="5" spans="1:9">
      <c r="A5" s="564" t="s">
        <v>86</v>
      </c>
      <c r="I5" s="61"/>
    </row>
    <row r="7" spans="1:9" ht="26.25" customHeight="1">
      <c r="A7" s="1133" t="s">
        <v>693</v>
      </c>
      <c r="B7" s="1133"/>
      <c r="C7" s="1133"/>
      <c r="D7" s="59"/>
      <c r="E7" s="1133" t="s">
        <v>695</v>
      </c>
      <c r="F7" s="1133"/>
      <c r="G7" s="1133"/>
      <c r="I7" s="59"/>
    </row>
    <row r="8" spans="1:9" ht="27.75" customHeight="1">
      <c r="A8" s="1134" t="s">
        <v>694</v>
      </c>
      <c r="B8" s="1134"/>
      <c r="C8" s="1134"/>
      <c r="E8" s="1134" t="s">
        <v>696</v>
      </c>
      <c r="F8" s="1134"/>
      <c r="G8" s="1134"/>
      <c r="H8" s="566"/>
    </row>
    <row r="9" spans="1:9">
      <c r="B9" s="565"/>
    </row>
    <row r="10" spans="1:9" ht="26.25" customHeight="1">
      <c r="A10" s="141" t="s">
        <v>558</v>
      </c>
      <c r="B10" s="141" t="s">
        <v>559</v>
      </c>
      <c r="C10" s="141" t="s">
        <v>560</v>
      </c>
      <c r="E10" s="141" t="s">
        <v>561</v>
      </c>
      <c r="F10" s="141" t="s">
        <v>559</v>
      </c>
      <c r="G10" s="141" t="s">
        <v>560</v>
      </c>
    </row>
    <row r="11" spans="1:9">
      <c r="A11" s="81" t="s">
        <v>180</v>
      </c>
      <c r="B11" s="82">
        <v>191</v>
      </c>
      <c r="C11" s="82">
        <v>189</v>
      </c>
      <c r="E11" s="83" t="s">
        <v>1193</v>
      </c>
      <c r="F11" s="82">
        <v>3675</v>
      </c>
      <c r="G11" s="82">
        <v>3666</v>
      </c>
    </row>
    <row r="12" spans="1:9">
      <c r="A12" s="81" t="s">
        <v>232</v>
      </c>
      <c r="B12" s="82">
        <v>251</v>
      </c>
      <c r="C12" s="82">
        <v>249</v>
      </c>
      <c r="E12" s="83" t="s">
        <v>1194</v>
      </c>
      <c r="F12" s="82">
        <v>4427</v>
      </c>
      <c r="G12" s="82">
        <v>4419</v>
      </c>
    </row>
    <row r="13" spans="1:9">
      <c r="A13" s="81" t="s">
        <v>241</v>
      </c>
      <c r="B13" s="183">
        <v>347</v>
      </c>
      <c r="C13" s="82">
        <v>343</v>
      </c>
      <c r="E13" s="83" t="s">
        <v>1230</v>
      </c>
      <c r="F13" s="82">
        <v>5194</v>
      </c>
      <c r="G13" s="82">
        <v>5186</v>
      </c>
    </row>
    <row r="14" spans="1:9">
      <c r="A14" s="81" t="s">
        <v>916</v>
      </c>
      <c r="B14" s="82">
        <v>1521</v>
      </c>
      <c r="C14" s="82">
        <v>1513</v>
      </c>
      <c r="E14" s="83" t="s">
        <v>1463</v>
      </c>
      <c r="F14" s="82">
        <v>5769</v>
      </c>
      <c r="G14" s="82">
        <v>5761</v>
      </c>
    </row>
    <row r="15" spans="1:9">
      <c r="A15" s="81" t="s">
        <v>1192</v>
      </c>
      <c r="B15" s="82">
        <v>4427</v>
      </c>
      <c r="C15" s="82">
        <v>4419</v>
      </c>
      <c r="E15" s="83" t="s">
        <v>1508</v>
      </c>
      <c r="F15" s="82">
        <v>6954</v>
      </c>
      <c r="G15" s="82">
        <v>6947</v>
      </c>
    </row>
    <row r="16" spans="1:9" ht="15">
      <c r="A16" s="34" t="s">
        <v>562</v>
      </c>
      <c r="E16" s="34" t="s">
        <v>557</v>
      </c>
      <c r="F16"/>
      <c r="G16"/>
    </row>
    <row r="17" spans="1:9">
      <c r="A17" s="34"/>
    </row>
    <row r="18" spans="1:9">
      <c r="A18" s="928"/>
    </row>
    <row r="19" spans="1:9">
      <c r="A19" s="929"/>
    </row>
    <row r="21" spans="1:9">
      <c r="A21" s="59" t="s">
        <v>87</v>
      </c>
    </row>
    <row r="22" spans="1:9">
      <c r="A22" s="564" t="s">
        <v>88</v>
      </c>
    </row>
    <row r="23" spans="1:9">
      <c r="E23" s="34"/>
    </row>
    <row r="24" spans="1:9" ht="29.25" customHeight="1">
      <c r="A24" s="1133" t="s">
        <v>697</v>
      </c>
      <c r="B24" s="1133"/>
      <c r="C24" s="1133"/>
      <c r="E24" s="1133" t="s">
        <v>699</v>
      </c>
      <c r="F24" s="1133"/>
      <c r="G24" s="1133"/>
    </row>
    <row r="25" spans="1:9" ht="27" customHeight="1">
      <c r="A25" s="1134" t="s">
        <v>698</v>
      </c>
      <c r="B25" s="1134"/>
      <c r="C25" s="1134"/>
      <c r="E25" s="1134" t="s">
        <v>700</v>
      </c>
      <c r="F25" s="1134"/>
      <c r="G25" s="1134"/>
      <c r="H25" s="1135"/>
      <c r="I25" s="1135"/>
    </row>
    <row r="26" spans="1:9">
      <c r="H26" s="75"/>
      <c r="I26" s="76"/>
    </row>
    <row r="27" spans="1:9" ht="25.5" customHeight="1">
      <c r="A27" s="141" t="s">
        <v>558</v>
      </c>
      <c r="B27" s="141" t="s">
        <v>559</v>
      </c>
      <c r="C27" s="141" t="s">
        <v>560</v>
      </c>
      <c r="E27" s="141" t="s">
        <v>561</v>
      </c>
      <c r="F27" s="141" t="s">
        <v>559</v>
      </c>
      <c r="G27" s="141" t="s">
        <v>560</v>
      </c>
    </row>
    <row r="28" spans="1:9">
      <c r="A28" s="81" t="s">
        <v>180</v>
      </c>
      <c r="B28" s="82">
        <v>13006</v>
      </c>
      <c r="C28" s="82">
        <v>13515</v>
      </c>
      <c r="E28" s="83" t="s">
        <v>1193</v>
      </c>
      <c r="F28" s="82">
        <v>6412</v>
      </c>
      <c r="G28" s="82">
        <v>6532</v>
      </c>
    </row>
    <row r="29" spans="1:9">
      <c r="A29" s="81" t="s">
        <v>232</v>
      </c>
      <c r="B29" s="82">
        <v>11521</v>
      </c>
      <c r="C29" s="82">
        <v>11909</v>
      </c>
      <c r="E29" s="83" t="s">
        <v>1194</v>
      </c>
      <c r="F29" s="82">
        <v>6273</v>
      </c>
      <c r="G29" s="82">
        <v>6390</v>
      </c>
    </row>
    <row r="30" spans="1:9">
      <c r="A30" s="81" t="s">
        <v>241</v>
      </c>
      <c r="B30" s="82">
        <v>10024</v>
      </c>
      <c r="C30" s="82">
        <v>10317</v>
      </c>
      <c r="E30" s="83" t="s">
        <v>1230</v>
      </c>
      <c r="F30" s="82">
        <v>6043</v>
      </c>
      <c r="G30" s="82">
        <v>6164</v>
      </c>
    </row>
    <row r="31" spans="1:9">
      <c r="A31" s="81" t="s">
        <v>916</v>
      </c>
      <c r="B31" s="82">
        <v>7714</v>
      </c>
      <c r="C31" s="82">
        <v>7908</v>
      </c>
      <c r="E31" s="83" t="s">
        <v>1463</v>
      </c>
      <c r="F31" s="82">
        <v>5867</v>
      </c>
      <c r="G31" s="82">
        <v>5989</v>
      </c>
    </row>
    <row r="32" spans="1:9">
      <c r="A32" s="81" t="s">
        <v>1192</v>
      </c>
      <c r="B32" s="82">
        <v>6273</v>
      </c>
      <c r="C32" s="82">
        <v>6390</v>
      </c>
      <c r="E32" s="83" t="s">
        <v>1508</v>
      </c>
      <c r="F32" s="82">
        <v>5768</v>
      </c>
      <c r="G32" s="82">
        <v>5897</v>
      </c>
    </row>
    <row r="33" spans="1:9" ht="15">
      <c r="A33" s="34" t="s">
        <v>557</v>
      </c>
      <c r="E33" s="34" t="s">
        <v>557</v>
      </c>
      <c r="F33" s="268"/>
      <c r="G33" s="268"/>
    </row>
    <row r="35" spans="1:9">
      <c r="A35" s="928"/>
    </row>
    <row r="36" spans="1:9">
      <c r="A36" s="929"/>
    </row>
    <row r="37" spans="1:9">
      <c r="A37" s="631" t="s">
        <v>83</v>
      </c>
    </row>
    <row r="40" spans="1:9">
      <c r="E40" s="34"/>
    </row>
    <row r="41" spans="1:9">
      <c r="E41" s="34"/>
    </row>
    <row r="42" spans="1:9">
      <c r="D42" s="222"/>
      <c r="E42" s="222"/>
      <c r="F42" s="222"/>
      <c r="G42" s="222"/>
      <c r="H42" s="222"/>
      <c r="I42" s="222"/>
    </row>
    <row r="44" spans="1:9">
      <c r="D44" s="223"/>
      <c r="E44" s="223"/>
      <c r="F44" s="223"/>
      <c r="G44" s="223"/>
      <c r="H44" s="223"/>
      <c r="I44" s="223"/>
    </row>
    <row r="46" spans="1:9">
      <c r="I46" s="62"/>
    </row>
    <row r="53" spans="8:8">
      <c r="H53" s="62" t="s">
        <v>1063</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71" customWidth="1"/>
    <col min="2" max="2" width="14.28515625" style="871" bestFit="1" customWidth="1"/>
    <col min="3" max="3" width="12.5703125" style="871" customWidth="1"/>
    <col min="4" max="4" width="13.7109375" style="871" customWidth="1"/>
    <col min="5" max="16384" width="9.140625" style="871"/>
  </cols>
  <sheetData>
    <row r="1" spans="1:4">
      <c r="A1" s="151" t="s">
        <v>1000</v>
      </c>
      <c r="B1" s="293"/>
      <c r="C1" s="293"/>
      <c r="D1" s="293"/>
    </row>
    <row r="2" spans="1:4">
      <c r="A2" s="540" t="s">
        <v>1001</v>
      </c>
      <c r="B2" s="293"/>
      <c r="C2" s="293"/>
      <c r="D2" s="293"/>
    </row>
    <row r="3" spans="1:4">
      <c r="A3" s="293"/>
      <c r="B3" s="293"/>
      <c r="C3" s="293"/>
      <c r="D3" s="293"/>
    </row>
    <row r="4" spans="1:4">
      <c r="A4" s="293"/>
      <c r="B4" s="293"/>
      <c r="C4" s="293"/>
      <c r="D4" s="872" t="s">
        <v>331</v>
      </c>
    </row>
    <row r="5" spans="1:4" ht="35.25" customHeight="1">
      <c r="A5" s="1136" t="s">
        <v>321</v>
      </c>
      <c r="B5" s="873" t="s">
        <v>1002</v>
      </c>
      <c r="C5" s="1138" t="s">
        <v>360</v>
      </c>
      <c r="D5" s="1138"/>
    </row>
    <row r="6" spans="1:4" ht="22.5">
      <c r="A6" s="1137"/>
      <c r="B6" s="874" t="s">
        <v>1508</v>
      </c>
      <c r="C6" s="875" t="s">
        <v>361</v>
      </c>
      <c r="D6" s="875" t="s">
        <v>362</v>
      </c>
    </row>
    <row r="7" spans="1:4">
      <c r="A7" s="471" t="s">
        <v>1003</v>
      </c>
      <c r="B7" s="472">
        <v>5675.0989600000003</v>
      </c>
      <c r="C7" s="473">
        <v>8.7350721532953965</v>
      </c>
      <c r="D7" s="472">
        <v>5092.1449899999998</v>
      </c>
    </row>
    <row r="8" spans="1:4">
      <c r="A8" s="471" t="s">
        <v>1046</v>
      </c>
      <c r="B8" s="472">
        <v>12067.429249999999</v>
      </c>
      <c r="C8" s="473">
        <v>0.22349490467325497</v>
      </c>
      <c r="D8" s="472">
        <v>2204.3483300000003</v>
      </c>
    </row>
    <row r="9" spans="1:4">
      <c r="A9" s="471" t="s">
        <v>1047</v>
      </c>
      <c r="B9" s="472">
        <v>1740825.1900700002</v>
      </c>
      <c r="C9" s="473">
        <v>0.51329620735906079</v>
      </c>
      <c r="D9" s="472">
        <v>590471.9534700003</v>
      </c>
    </row>
    <row r="10" spans="1:4">
      <c r="A10" s="471" t="s">
        <v>1004</v>
      </c>
      <c r="B10" s="472">
        <v>17.976970000000001</v>
      </c>
      <c r="C10" s="473">
        <v>-0.12660315739048383</v>
      </c>
      <c r="D10" s="472">
        <v>-2.6058499999999984</v>
      </c>
    </row>
    <row r="11" spans="1:4">
      <c r="A11" s="471" t="s">
        <v>1005</v>
      </c>
      <c r="B11" s="472">
        <v>11178.994949999998</v>
      </c>
      <c r="C11" s="473">
        <v>470.71860046484073</v>
      </c>
      <c r="D11" s="472">
        <v>11155.29651</v>
      </c>
    </row>
    <row r="12" spans="1:4">
      <c r="A12" s="471" t="s">
        <v>1048</v>
      </c>
      <c r="B12" s="472">
        <v>128735.83431999999</v>
      </c>
      <c r="C12" s="473">
        <v>0.22818813280892222</v>
      </c>
      <c r="D12" s="472">
        <v>23918.151359999985</v>
      </c>
    </row>
    <row r="13" spans="1:4" ht="22.5">
      <c r="A13" s="474" t="s">
        <v>1049</v>
      </c>
      <c r="B13" s="472">
        <v>122.52878999999999</v>
      </c>
      <c r="C13" s="473">
        <v>1.0416030933099973</v>
      </c>
      <c r="D13" s="472">
        <v>62.512819999999998</v>
      </c>
    </row>
    <row r="14" spans="1:4">
      <c r="A14" s="876" t="s">
        <v>1006</v>
      </c>
      <c r="B14" s="877">
        <v>1898623.0533099999</v>
      </c>
      <c r="C14" s="878">
        <v>0.50003253148348858</v>
      </c>
      <c r="D14" s="877">
        <v>632901.80163000012</v>
      </c>
    </row>
    <row r="15" spans="1:4">
      <c r="A15" s="471" t="s">
        <v>1050</v>
      </c>
      <c r="B15" s="472">
        <v>818465.36074999999</v>
      </c>
      <c r="C15" s="473">
        <v>0.83037071416918207</v>
      </c>
      <c r="D15" s="472">
        <v>371307.11329000001</v>
      </c>
    </row>
    <row r="16" spans="1:4">
      <c r="A16" s="474" t="s">
        <v>1051</v>
      </c>
      <c r="B16" s="472">
        <v>103460.64638999999</v>
      </c>
      <c r="C16" s="473">
        <v>5.0052597106397673E-2</v>
      </c>
      <c r="D16" s="472">
        <v>4931.633010000005</v>
      </c>
    </row>
    <row r="17" spans="1:4" ht="22.5">
      <c r="A17" s="474" t="s">
        <v>1053</v>
      </c>
      <c r="B17" s="472">
        <v>0</v>
      </c>
      <c r="C17" s="473">
        <v>0</v>
      </c>
      <c r="D17" s="472">
        <v>0</v>
      </c>
    </row>
    <row r="18" spans="1:4">
      <c r="A18" s="471" t="s">
        <v>1054</v>
      </c>
      <c r="B18" s="472">
        <v>0</v>
      </c>
      <c r="C18" s="473">
        <v>0</v>
      </c>
      <c r="D18" s="472">
        <v>0</v>
      </c>
    </row>
    <row r="19" spans="1:4">
      <c r="A19" s="471" t="s">
        <v>1055</v>
      </c>
      <c r="B19" s="472">
        <v>1666016.93502</v>
      </c>
      <c r="C19" s="473">
        <v>0.56348893793869137</v>
      </c>
      <c r="D19" s="472">
        <v>600440.52153000003</v>
      </c>
    </row>
    <row r="20" spans="1:4">
      <c r="A20" s="471" t="s">
        <v>1056</v>
      </c>
      <c r="B20" s="472">
        <v>17042.875030000003</v>
      </c>
      <c r="C20" s="473">
        <v>8.0799886919206504E-2</v>
      </c>
      <c r="D20" s="472">
        <v>1274.1141000000016</v>
      </c>
    </row>
    <row r="21" spans="1:4">
      <c r="A21" s="471" t="s">
        <v>1057</v>
      </c>
      <c r="B21" s="472">
        <v>4181.5159899999999</v>
      </c>
      <c r="C21" s="473">
        <v>-0.53338885309634831</v>
      </c>
      <c r="D21" s="472">
        <v>-4779.94157</v>
      </c>
    </row>
    <row r="22" spans="1:4">
      <c r="A22" s="471" t="s">
        <v>1058</v>
      </c>
      <c r="B22" s="472">
        <v>481.93283000000002</v>
      </c>
      <c r="C22" s="473">
        <v>-0.51401423338098873</v>
      </c>
      <c r="D22" s="472">
        <v>-509.72755000000001</v>
      </c>
    </row>
    <row r="23" spans="1:4">
      <c r="A23" s="474" t="s">
        <v>1059</v>
      </c>
      <c r="B23" s="472">
        <v>2658.35716</v>
      </c>
      <c r="C23" s="473">
        <v>2.6896975430512708</v>
      </c>
      <c r="D23" s="472">
        <v>1937.8761100000002</v>
      </c>
    </row>
    <row r="24" spans="1:4" ht="22.5">
      <c r="A24" s="474" t="s">
        <v>1060</v>
      </c>
      <c r="B24" s="472">
        <v>104780.79087000001</v>
      </c>
      <c r="C24" s="473">
        <v>0.39385342098902443</v>
      </c>
      <c r="D24" s="472">
        <v>29607.326219999999</v>
      </c>
    </row>
    <row r="25" spans="1:4">
      <c r="A25" s="876" t="s">
        <v>1007</v>
      </c>
      <c r="B25" s="877">
        <v>1898623.05329</v>
      </c>
      <c r="C25" s="878">
        <v>0.50003253175211637</v>
      </c>
      <c r="D25" s="877">
        <v>632901.80185000016</v>
      </c>
    </row>
    <row r="26" spans="1:4">
      <c r="A26" s="471" t="s">
        <v>1077</v>
      </c>
      <c r="B26" s="472">
        <v>818465.36074999999</v>
      </c>
      <c r="C26" s="473">
        <v>0.83037071416918207</v>
      </c>
      <c r="D26" s="472">
        <v>371307.11329000001</v>
      </c>
    </row>
    <row r="27" spans="1:4">
      <c r="A27" s="34" t="s">
        <v>562</v>
      </c>
      <c r="B27" s="879"/>
      <c r="C27" s="879"/>
      <c r="D27" s="880"/>
    </row>
    <row r="28" spans="1:4">
      <c r="A28" s="928"/>
      <c r="B28" s="879"/>
      <c r="C28" s="879"/>
      <c r="D28" s="880"/>
    </row>
    <row r="29" spans="1:4">
      <c r="A29" s="929"/>
      <c r="B29" s="882"/>
      <c r="C29" s="882"/>
      <c r="D29" s="880"/>
    </row>
    <row r="30" spans="1:4">
      <c r="A30" s="929"/>
      <c r="B30" s="882"/>
      <c r="C30" s="882"/>
      <c r="D30" s="880"/>
    </row>
    <row r="31" spans="1:4">
      <c r="A31" s="151" t="s">
        <v>1066</v>
      </c>
      <c r="B31" s="882"/>
      <c r="C31" s="882"/>
      <c r="D31" s="880"/>
    </row>
    <row r="32" spans="1:4">
      <c r="A32" s="540" t="s">
        <v>1067</v>
      </c>
      <c r="B32" s="882"/>
      <c r="C32" s="882"/>
      <c r="D32" s="880"/>
    </row>
    <row r="33" spans="1:4">
      <c r="A33" s="881"/>
      <c r="B33" s="882"/>
      <c r="C33" s="882"/>
      <c r="D33" s="880"/>
    </row>
    <row r="34" spans="1:4">
      <c r="A34" s="883"/>
      <c r="B34" s="293"/>
      <c r="C34" s="293"/>
      <c r="D34" s="872" t="s">
        <v>331</v>
      </c>
    </row>
    <row r="35" spans="1:4" ht="40.5" customHeight="1">
      <c r="A35" s="1136" t="s">
        <v>321</v>
      </c>
      <c r="B35" s="873" t="s">
        <v>322</v>
      </c>
      <c r="C35" s="1138" t="s">
        <v>380</v>
      </c>
      <c r="D35" s="1138"/>
    </row>
    <row r="36" spans="1:4" ht="22.5">
      <c r="A36" s="1139"/>
      <c r="B36" s="874" t="s">
        <v>1509</v>
      </c>
      <c r="C36" s="875" t="s">
        <v>361</v>
      </c>
      <c r="D36" s="875" t="s">
        <v>362</v>
      </c>
    </row>
    <row r="37" spans="1:4" ht="45">
      <c r="A37" s="80" t="s">
        <v>1034</v>
      </c>
      <c r="B37" s="472">
        <v>662981.15052000002</v>
      </c>
      <c r="C37" s="473">
        <v>0.21990967275888185</v>
      </c>
      <c r="D37" s="472">
        <v>119513.74032999993</v>
      </c>
    </row>
    <row r="38" spans="1:4">
      <c r="A38" s="80" t="s">
        <v>1035</v>
      </c>
      <c r="B38" s="472">
        <v>112160.72463</v>
      </c>
      <c r="C38" s="473">
        <v>-0.12752458395186436</v>
      </c>
      <c r="D38" s="472">
        <v>-16393.871370000004</v>
      </c>
    </row>
    <row r="39" spans="1:4">
      <c r="A39" s="80" t="s">
        <v>1036</v>
      </c>
      <c r="B39" s="472">
        <v>0</v>
      </c>
      <c r="C39" s="473">
        <v>0</v>
      </c>
      <c r="D39" s="472">
        <v>0</v>
      </c>
    </row>
    <row r="40" spans="1:4">
      <c r="A40" s="80" t="s">
        <v>1037</v>
      </c>
      <c r="B40" s="472">
        <v>1351.63348</v>
      </c>
      <c r="C40" s="473">
        <v>23.762502775544725</v>
      </c>
      <c r="D40" s="472">
        <v>1297.0496000000001</v>
      </c>
    </row>
    <row r="41" spans="1:4" ht="22.5">
      <c r="A41" s="80" t="s">
        <v>1038</v>
      </c>
      <c r="B41" s="530">
        <v>-657969.85516000004</v>
      </c>
      <c r="C41" s="884">
        <v>0.20939060995823169</v>
      </c>
      <c r="D41" s="530">
        <v>-113919.11610000014</v>
      </c>
    </row>
    <row r="42" spans="1:4">
      <c r="A42" s="80" t="s">
        <v>1039</v>
      </c>
      <c r="B42" s="530">
        <v>-13995.99245</v>
      </c>
      <c r="C42" s="884">
        <v>1.2679769562203449</v>
      </c>
      <c r="D42" s="530">
        <v>-7824.8572399999994</v>
      </c>
    </row>
    <row r="43" spans="1:4">
      <c r="A43" s="80" t="s">
        <v>1040</v>
      </c>
      <c r="B43" s="530">
        <v>-95780.851980000007</v>
      </c>
      <c r="C43" s="884">
        <v>-0.14546476694912863</v>
      </c>
      <c r="D43" s="530">
        <v>16304.464429999993</v>
      </c>
    </row>
    <row r="44" spans="1:4">
      <c r="A44" s="80" t="s">
        <v>1041</v>
      </c>
      <c r="B44" s="530">
        <v>-2472.1114900000002</v>
      </c>
      <c r="C44" s="884">
        <v>0</v>
      </c>
      <c r="D44" s="530">
        <v>-2472.1114900000002</v>
      </c>
    </row>
    <row r="45" spans="1:4" ht="22.5">
      <c r="A45" s="80" t="s">
        <v>1042</v>
      </c>
      <c r="B45" s="530">
        <v>6274.6975500000008</v>
      </c>
      <c r="C45" s="884">
        <v>-0.35771921082243724</v>
      </c>
      <c r="D45" s="530">
        <v>-3494.7018399999997</v>
      </c>
    </row>
    <row r="46" spans="1:4">
      <c r="A46" s="80" t="s">
        <v>1043</v>
      </c>
      <c r="B46" s="530">
        <v>-1577.1498700000002</v>
      </c>
      <c r="C46" s="884">
        <v>-0.10441853803070249</v>
      </c>
      <c r="D46" s="530">
        <v>183.88464999999991</v>
      </c>
    </row>
    <row r="47" spans="1:4" ht="22.5">
      <c r="A47" s="80" t="s">
        <v>1044</v>
      </c>
      <c r="B47" s="530">
        <v>4697.5476799999997</v>
      </c>
      <c r="C47" s="884">
        <v>-0.41341987331304003</v>
      </c>
      <c r="D47" s="530">
        <v>-3310.8171900000002</v>
      </c>
    </row>
    <row r="48" spans="1:4">
      <c r="A48" s="80" t="s">
        <v>1045</v>
      </c>
      <c r="B48" s="530">
        <v>-487.62482</v>
      </c>
      <c r="C48" s="884">
        <v>-4.079256715811802E-2</v>
      </c>
      <c r="D48" s="530">
        <v>20.737399999999965</v>
      </c>
    </row>
    <row r="49" spans="1:5" ht="21.75">
      <c r="A49" s="885" t="s">
        <v>1052</v>
      </c>
      <c r="B49" s="886">
        <v>4209.9228600000006</v>
      </c>
      <c r="C49" s="887">
        <v>-0.43867715033407351</v>
      </c>
      <c r="D49" s="886">
        <v>-3290.0797900000002</v>
      </c>
    </row>
    <row r="50" spans="1:5">
      <c r="A50" s="34" t="s">
        <v>562</v>
      </c>
    </row>
    <row r="51" spans="1:5">
      <c r="A51" s="928"/>
    </row>
    <row r="52" spans="1:5">
      <c r="A52" s="929"/>
    </row>
    <row r="54" spans="1:5">
      <c r="A54" s="631" t="s">
        <v>83</v>
      </c>
    </row>
    <row r="56" spans="1:5">
      <c r="E56" s="62" t="s">
        <v>1135</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71" customWidth="1"/>
    <col min="2" max="2" width="13.140625" style="871" customWidth="1"/>
    <col min="3" max="3" width="13.42578125" style="871" customWidth="1"/>
    <col min="4" max="4" width="12.85546875" style="871" customWidth="1"/>
    <col min="5" max="5" width="12.7109375" style="871" bestFit="1" customWidth="1"/>
    <col min="6" max="16384" width="9.140625" style="871"/>
  </cols>
  <sheetData>
    <row r="1" spans="1:5">
      <c r="A1" s="888" t="s">
        <v>1069</v>
      </c>
      <c r="B1" s="889"/>
      <c r="C1" s="889"/>
      <c r="D1" s="890"/>
      <c r="E1" s="730" t="s">
        <v>1510</v>
      </c>
    </row>
    <row r="2" spans="1:5">
      <c r="A2" s="540" t="s">
        <v>1070</v>
      </c>
      <c r="B2" s="890"/>
      <c r="C2" s="890"/>
      <c r="D2" s="890"/>
      <c r="E2" s="545" t="s">
        <v>1511</v>
      </c>
    </row>
    <row r="3" spans="1:5">
      <c r="A3" s="890"/>
      <c r="B3" s="890"/>
      <c r="C3" s="872" t="s">
        <v>331</v>
      </c>
      <c r="D3" s="890"/>
    </row>
    <row r="4" spans="1:5" ht="24">
      <c r="A4" s="873" t="s">
        <v>433</v>
      </c>
      <c r="B4" s="902" t="s">
        <v>1008</v>
      </c>
      <c r="C4" s="902" t="s">
        <v>1009</v>
      </c>
      <c r="D4" s="890"/>
    </row>
    <row r="5" spans="1:5">
      <c r="A5" s="917" t="s">
        <v>1068</v>
      </c>
      <c r="B5" s="900">
        <v>74631.384679999988</v>
      </c>
      <c r="C5" s="901">
        <v>4.2379448775477863E-2</v>
      </c>
      <c r="D5" s="890"/>
    </row>
    <row r="6" spans="1:5">
      <c r="A6" s="80" t="s">
        <v>1010</v>
      </c>
      <c r="B6" s="900">
        <v>69005.137489999994</v>
      </c>
      <c r="C6" s="901">
        <v>3.9184583028190202E-2</v>
      </c>
      <c r="D6" s="890"/>
    </row>
    <row r="7" spans="1:5">
      <c r="A7" s="80" t="s">
        <v>1014</v>
      </c>
      <c r="B7" s="900">
        <v>908.87003000000004</v>
      </c>
      <c r="C7" s="901">
        <v>5.1610205338015224E-4</v>
      </c>
      <c r="D7" s="890"/>
    </row>
    <row r="8" spans="1:5">
      <c r="A8" s="80" t="s">
        <v>1011</v>
      </c>
      <c r="B8" s="900">
        <v>1483356.5020999999</v>
      </c>
      <c r="C8" s="901">
        <v>0.84232432730630369</v>
      </c>
      <c r="D8" s="890"/>
    </row>
    <row r="9" spans="1:5">
      <c r="A9" s="80" t="s">
        <v>1012</v>
      </c>
      <c r="B9" s="900">
        <v>1529.2188999999998</v>
      </c>
      <c r="C9" s="901">
        <v>8.6836730039138547E-4</v>
      </c>
      <c r="D9" s="890"/>
    </row>
    <row r="10" spans="1:5">
      <c r="A10" s="80" t="s">
        <v>1013</v>
      </c>
      <c r="B10" s="900">
        <v>54459.25189</v>
      </c>
      <c r="C10" s="901">
        <v>3.0924698579813371E-2</v>
      </c>
      <c r="D10" s="890"/>
    </row>
    <row r="11" spans="1:5">
      <c r="A11" s="80" t="s">
        <v>1015</v>
      </c>
      <c r="B11" s="900"/>
      <c r="C11" s="901">
        <v>0</v>
      </c>
      <c r="D11" s="890"/>
    </row>
    <row r="12" spans="1:5">
      <c r="A12" s="899" t="s">
        <v>1020</v>
      </c>
      <c r="B12" s="900">
        <v>72271.954750000004</v>
      </c>
      <c r="C12" s="901">
        <v>4.1039645952757893E-2</v>
      </c>
      <c r="D12" s="890"/>
    </row>
    <row r="13" spans="1:5">
      <c r="A13" s="80" t="s">
        <v>1016</v>
      </c>
      <c r="B13" s="900">
        <v>4865.4149799999996</v>
      </c>
      <c r="C13" s="901">
        <v>2.7628270036856115E-3</v>
      </c>
      <c r="D13" s="890"/>
    </row>
    <row r="14" spans="1:5" ht="21.75">
      <c r="A14" s="918" t="s">
        <v>1092</v>
      </c>
      <c r="B14" s="919">
        <v>1761027.7348199997</v>
      </c>
      <c r="C14" s="920">
        <v>1.0000000000000002</v>
      </c>
      <c r="D14" s="890"/>
    </row>
    <row r="15" spans="1:5">
      <c r="A15" s="34" t="s">
        <v>562</v>
      </c>
      <c r="B15" s="890"/>
      <c r="C15" s="890"/>
      <c r="D15" s="890"/>
    </row>
    <row r="16" spans="1:5">
      <c r="A16" s="928"/>
      <c r="B16" s="890"/>
      <c r="C16" s="890"/>
      <c r="D16" s="890"/>
    </row>
    <row r="17" spans="1:5">
      <c r="A17" s="929"/>
      <c r="B17" s="890"/>
      <c r="C17" s="890"/>
      <c r="D17" s="890"/>
    </row>
    <row r="18" spans="1:5">
      <c r="A18" s="929"/>
      <c r="B18" s="890"/>
      <c r="C18" s="890"/>
      <c r="D18" s="890"/>
    </row>
    <row r="19" spans="1:5">
      <c r="A19" s="891" t="s">
        <v>1071</v>
      </c>
      <c r="B19" s="890"/>
      <c r="C19" s="890"/>
      <c r="E19" s="730" t="s">
        <v>1510</v>
      </c>
    </row>
    <row r="20" spans="1:5">
      <c r="A20" s="540" t="s">
        <v>1072</v>
      </c>
      <c r="B20" s="890"/>
      <c r="C20" s="890"/>
      <c r="E20" s="545" t="s">
        <v>1511</v>
      </c>
    </row>
    <row r="21" spans="1:5">
      <c r="A21" s="890"/>
      <c r="B21" s="872" t="s">
        <v>331</v>
      </c>
      <c r="C21" s="890"/>
      <c r="D21" s="890"/>
    </row>
    <row r="22" spans="1:5" ht="24">
      <c r="A22" s="905" t="s">
        <v>1025</v>
      </c>
      <c r="B22" s="906" t="s">
        <v>1026</v>
      </c>
      <c r="C22" s="890"/>
      <c r="D22" s="890"/>
    </row>
    <row r="23" spans="1:5">
      <c r="A23" s="892" t="s">
        <v>1017</v>
      </c>
      <c r="B23" s="893">
        <v>63648.62401</v>
      </c>
      <c r="C23" s="890"/>
      <c r="D23" s="890"/>
    </row>
    <row r="24" spans="1:5">
      <c r="A24" s="892" t="s">
        <v>1018</v>
      </c>
      <c r="B24" s="893">
        <v>107340.89688</v>
      </c>
      <c r="C24" s="890"/>
      <c r="D24" s="890"/>
    </row>
    <row r="25" spans="1:5" ht="21.75">
      <c r="A25" s="903" t="s">
        <v>1100</v>
      </c>
      <c r="B25" s="895">
        <v>43692.272870000008</v>
      </c>
      <c r="C25" s="890"/>
      <c r="D25" s="890"/>
    </row>
    <row r="26" spans="1:5">
      <c r="A26" s="892" t="s">
        <v>1019</v>
      </c>
      <c r="B26" s="893">
        <v>21216.208009999998</v>
      </c>
      <c r="C26" s="890"/>
      <c r="D26" s="890"/>
    </row>
    <row r="27" spans="1:5">
      <c r="A27" s="892" t="s">
        <v>1029</v>
      </c>
      <c r="B27" s="893">
        <v>107340.89688</v>
      </c>
      <c r="C27" s="890"/>
      <c r="D27" s="890"/>
    </row>
    <row r="28" spans="1:5" ht="32.25">
      <c r="A28" s="903" t="s">
        <v>1021</v>
      </c>
      <c r="B28" s="895">
        <v>86124.688869999998</v>
      </c>
      <c r="C28" s="890"/>
      <c r="D28" s="890"/>
    </row>
    <row r="29" spans="1:5" ht="22.5">
      <c r="A29" s="904" t="s">
        <v>1022</v>
      </c>
      <c r="B29" s="893">
        <v>46200</v>
      </c>
      <c r="C29" s="890"/>
      <c r="D29" s="890"/>
    </row>
    <row r="30" spans="1:5">
      <c r="A30" s="892" t="s">
        <v>1029</v>
      </c>
      <c r="B30" s="893">
        <v>107340.89688</v>
      </c>
      <c r="C30" s="890"/>
      <c r="D30" s="890"/>
    </row>
    <row r="31" spans="1:5" ht="32.25">
      <c r="A31" s="903" t="s">
        <v>1023</v>
      </c>
      <c r="B31" s="895">
        <v>61140.896879999993</v>
      </c>
      <c r="C31" s="890"/>
      <c r="D31" s="890"/>
    </row>
    <row r="32" spans="1:5">
      <c r="A32" s="34" t="s">
        <v>562</v>
      </c>
      <c r="B32" s="890"/>
      <c r="C32" s="890"/>
      <c r="D32" s="890"/>
    </row>
    <row r="33" spans="1:4">
      <c r="A33" s="57" t="s">
        <v>1101</v>
      </c>
      <c r="B33" s="890"/>
      <c r="C33" s="890"/>
      <c r="D33" s="890"/>
    </row>
    <row r="34" spans="1:4">
      <c r="A34" s="928"/>
      <c r="B34" s="890"/>
      <c r="C34" s="890"/>
      <c r="D34" s="890"/>
    </row>
    <row r="35" spans="1:4">
      <c r="A35" s="929"/>
    </row>
    <row r="36" spans="1:4">
      <c r="A36" s="929"/>
    </row>
    <row r="37" spans="1:4">
      <c r="A37" s="891" t="s">
        <v>1073</v>
      </c>
      <c r="B37" s="890"/>
      <c r="C37" s="890"/>
      <c r="D37" s="890"/>
    </row>
    <row r="38" spans="1:4">
      <c r="A38" s="540" t="s">
        <v>1074</v>
      </c>
      <c r="B38" s="890"/>
      <c r="C38" s="890"/>
      <c r="D38" s="890"/>
    </row>
    <row r="39" spans="1:4">
      <c r="A39" s="890"/>
      <c r="C39" s="890"/>
      <c r="D39" s="872" t="s">
        <v>331</v>
      </c>
    </row>
    <row r="40" spans="1:4" ht="78.75" customHeight="1">
      <c r="A40" s="914" t="s">
        <v>1027</v>
      </c>
      <c r="B40" s="914" t="s">
        <v>1002</v>
      </c>
      <c r="C40" s="1138" t="s">
        <v>360</v>
      </c>
      <c r="D40" s="1138"/>
    </row>
    <row r="41" spans="1:4" ht="22.5">
      <c r="A41" s="915"/>
      <c r="B41" s="930" t="s">
        <v>1508</v>
      </c>
      <c r="C41" s="916" t="s">
        <v>361</v>
      </c>
      <c r="D41" s="916" t="s">
        <v>362</v>
      </c>
    </row>
    <row r="42" spans="1:4">
      <c r="A42" s="892" t="s">
        <v>1028</v>
      </c>
      <c r="B42" s="893">
        <v>8122.4336700000013</v>
      </c>
      <c r="C42" s="896">
        <v>0.17064247095647267</v>
      </c>
      <c r="D42" s="893">
        <v>1183.9927100000009</v>
      </c>
    </row>
    <row r="43" spans="1:4">
      <c r="A43" s="892" t="s">
        <v>1030</v>
      </c>
      <c r="B43" s="893">
        <v>2883.9352899999999</v>
      </c>
      <c r="C43" s="896">
        <v>0.32363120943663759</v>
      </c>
      <c r="D43" s="893">
        <v>705.12954000000002</v>
      </c>
    </row>
    <row r="44" spans="1:4">
      <c r="A44" s="892" t="s">
        <v>1031</v>
      </c>
      <c r="B44" s="893">
        <v>1185232.98021</v>
      </c>
      <c r="C44" s="896">
        <v>0.76224844781447954</v>
      </c>
      <c r="D44" s="893">
        <v>512664.37520999991</v>
      </c>
    </row>
    <row r="45" spans="1:4">
      <c r="A45" s="892" t="s">
        <v>1032</v>
      </c>
      <c r="B45" s="893">
        <v>161238.51404000001</v>
      </c>
      <c r="C45" s="896">
        <v>-0.10200450381984794</v>
      </c>
      <c r="D45" s="893">
        <v>-18315.297449999958</v>
      </c>
    </row>
    <row r="46" spans="1:4">
      <c r="A46" s="892" t="s">
        <v>1033</v>
      </c>
      <c r="B46" s="893">
        <v>233737.73699</v>
      </c>
      <c r="C46" s="896">
        <v>0.84756054742989551</v>
      </c>
      <c r="D46" s="893">
        <v>107226.19325999999</v>
      </c>
    </row>
    <row r="47" spans="1:4">
      <c r="A47" s="894" t="s">
        <v>1061</v>
      </c>
      <c r="B47" s="897">
        <v>1591215.6002000002</v>
      </c>
      <c r="C47" s="898">
        <v>0.61094776603271317</v>
      </c>
      <c r="D47" s="897">
        <v>603464.39326999988</v>
      </c>
    </row>
    <row r="48" spans="1:4">
      <c r="A48" s="34" t="s">
        <v>562</v>
      </c>
    </row>
    <row r="49" spans="1:5">
      <c r="E49" s="871" t="s">
        <v>1024</v>
      </c>
    </row>
    <row r="50" spans="1:5">
      <c r="A50" s="928"/>
    </row>
    <row r="51" spans="1:5">
      <c r="A51" s="929"/>
    </row>
    <row r="54" spans="1:5">
      <c r="A54" s="631" t="s">
        <v>83</v>
      </c>
    </row>
    <row r="58" spans="1:5">
      <c r="E58" s="62" t="s">
        <v>1136</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Q115"/>
  <sheetViews>
    <sheetView showGridLines="0" zoomScaleNormal="100" workbookViewId="0"/>
  </sheetViews>
  <sheetFormatPr defaultRowHeight="15"/>
  <cols>
    <col min="1" max="1" width="29.140625" customWidth="1"/>
    <col min="2" max="2" width="23.28515625" style="268" bestFit="1" customWidth="1"/>
    <col min="3" max="4" width="12.140625" customWidth="1"/>
    <col min="5" max="5" width="10.85546875" customWidth="1"/>
    <col min="6" max="7" width="11.42578125" customWidth="1"/>
    <col min="8" max="8" width="11.5703125" customWidth="1"/>
    <col min="9" max="9" width="11.85546875" customWidth="1"/>
    <col min="10" max="10" width="10.85546875" customWidth="1"/>
    <col min="11" max="12" width="11.42578125" customWidth="1"/>
    <col min="13" max="14" width="11" bestFit="1" customWidth="1"/>
    <col min="15" max="15" width="10.85546875" customWidth="1"/>
    <col min="16" max="17" width="11.42578125" customWidth="1"/>
  </cols>
  <sheetData>
    <row r="1" spans="1:17" ht="18">
      <c r="A1" s="614" t="s">
        <v>89</v>
      </c>
      <c r="B1" s="614"/>
      <c r="C1" s="561"/>
      <c r="D1" s="561"/>
      <c r="E1" s="204"/>
      <c r="F1" s="204"/>
      <c r="G1" s="204"/>
      <c r="H1" s="204"/>
      <c r="I1" s="204"/>
      <c r="J1" s="204"/>
      <c r="K1" s="204"/>
      <c r="L1" s="204"/>
      <c r="M1" s="204"/>
      <c r="N1" s="204"/>
      <c r="O1" s="204"/>
      <c r="P1" s="204"/>
      <c r="Q1" s="204"/>
    </row>
    <row r="2" spans="1:17" ht="18">
      <c r="A2" s="615" t="s">
        <v>90</v>
      </c>
      <c r="B2" s="615"/>
      <c r="C2" s="561"/>
      <c r="D2" s="561"/>
      <c r="E2" s="204"/>
      <c r="F2" s="204"/>
      <c r="G2" s="204"/>
      <c r="H2" s="204"/>
      <c r="I2" s="204"/>
      <c r="J2" s="204"/>
      <c r="K2" s="204"/>
      <c r="L2" s="204"/>
      <c r="M2" s="204"/>
      <c r="N2" s="204"/>
      <c r="O2" s="204"/>
      <c r="P2" s="204"/>
      <c r="Q2" s="204"/>
    </row>
    <row r="3" spans="1:17" s="268" customFormat="1" ht="18">
      <c r="A3" s="562"/>
      <c r="B3" s="562"/>
      <c r="C3" s="561"/>
      <c r="D3" s="561"/>
      <c r="E3" s="204"/>
      <c r="F3" s="204"/>
      <c r="G3" s="204"/>
      <c r="H3" s="204"/>
      <c r="I3" s="204"/>
      <c r="J3" s="204"/>
      <c r="K3" s="204"/>
      <c r="L3" s="204"/>
      <c r="M3" s="204"/>
      <c r="N3" s="204"/>
      <c r="O3" s="204"/>
      <c r="P3" s="204"/>
      <c r="Q3" s="204"/>
    </row>
    <row r="4" spans="1:17" ht="12.6" customHeight="1">
      <c r="A4" s="151" t="s">
        <v>1587</v>
      </c>
      <c r="B4" s="151"/>
    </row>
    <row r="5" spans="1:17" ht="12.75" customHeight="1">
      <c r="A5" s="540" t="s">
        <v>1588</v>
      </c>
      <c r="B5" s="540"/>
      <c r="I5" s="53"/>
      <c r="K5" s="53"/>
    </row>
    <row r="6" spans="1:17" ht="12.75" customHeight="1">
      <c r="M6" s="1140" t="s">
        <v>551</v>
      </c>
      <c r="N6" s="1141"/>
      <c r="O6" s="1141"/>
      <c r="P6" s="1141"/>
      <c r="Q6" s="1141"/>
    </row>
    <row r="7" spans="1:17" ht="24" customHeight="1">
      <c r="A7" s="1049"/>
      <c r="B7" s="1048"/>
      <c r="C7" s="1142" t="s">
        <v>548</v>
      </c>
      <c r="D7" s="1142"/>
      <c r="E7" s="1142"/>
      <c r="F7" s="1142"/>
      <c r="G7" s="1142"/>
      <c r="H7" s="1142" t="s">
        <v>549</v>
      </c>
      <c r="I7" s="1142"/>
      <c r="J7" s="1142"/>
      <c r="K7" s="1142"/>
      <c r="L7" s="1142"/>
      <c r="M7" s="1142" t="s">
        <v>550</v>
      </c>
      <c r="N7" s="1142"/>
      <c r="O7" s="1142"/>
      <c r="P7" s="1142"/>
      <c r="Q7" s="1142"/>
    </row>
    <row r="8" spans="1:17" ht="48" customHeight="1">
      <c r="A8" s="1048" t="s">
        <v>1544</v>
      </c>
      <c r="B8" s="1048" t="s">
        <v>1545</v>
      </c>
      <c r="C8" s="1143" t="s">
        <v>552</v>
      </c>
      <c r="D8" s="1143"/>
      <c r="E8" s="1143"/>
      <c r="F8" s="1143" t="s">
        <v>553</v>
      </c>
      <c r="G8" s="1143"/>
      <c r="H8" s="1143" t="s">
        <v>552</v>
      </c>
      <c r="I8" s="1143"/>
      <c r="J8" s="1143"/>
      <c r="K8" s="1143" t="s">
        <v>554</v>
      </c>
      <c r="L8" s="1143"/>
      <c r="M8" s="1143" t="s">
        <v>555</v>
      </c>
      <c r="N8" s="1143"/>
      <c r="O8" s="1143"/>
      <c r="P8" s="1143" t="s">
        <v>554</v>
      </c>
      <c r="Q8" s="1143"/>
    </row>
    <row r="9" spans="1:17" ht="48">
      <c r="A9" s="1049"/>
      <c r="B9" s="1048"/>
      <c r="C9" s="849" t="s">
        <v>1589</v>
      </c>
      <c r="D9" s="849" t="s">
        <v>1590</v>
      </c>
      <c r="E9" s="398" t="s">
        <v>1591</v>
      </c>
      <c r="F9" s="849" t="s">
        <v>1589</v>
      </c>
      <c r="G9" s="849" t="s">
        <v>1590</v>
      </c>
      <c r="H9" s="849" t="s">
        <v>1589</v>
      </c>
      <c r="I9" s="849" t="s">
        <v>1590</v>
      </c>
      <c r="J9" s="1050" t="s">
        <v>1591</v>
      </c>
      <c r="K9" s="849" t="s">
        <v>1589</v>
      </c>
      <c r="L9" s="849" t="s">
        <v>1590</v>
      </c>
      <c r="M9" s="849" t="s">
        <v>1589</v>
      </c>
      <c r="N9" s="849" t="s">
        <v>1590</v>
      </c>
      <c r="O9" s="1050" t="s">
        <v>1591</v>
      </c>
      <c r="P9" s="849" t="s">
        <v>1589</v>
      </c>
      <c r="Q9" s="849" t="s">
        <v>1590</v>
      </c>
    </row>
    <row r="10" spans="1:17">
      <c r="A10" s="84" t="s">
        <v>1493</v>
      </c>
      <c r="B10" s="84" t="s">
        <v>1529</v>
      </c>
      <c r="C10" s="85">
        <v>879302.94325999997</v>
      </c>
      <c r="D10" s="85">
        <v>1081377.1032400001</v>
      </c>
      <c r="E10" s="86">
        <v>122.98117634302619</v>
      </c>
      <c r="F10" s="87">
        <v>0.12194915783948881</v>
      </c>
      <c r="G10" s="88">
        <v>0.13313573355755026</v>
      </c>
      <c r="H10" s="85">
        <v>0</v>
      </c>
      <c r="I10" s="85">
        <v>0</v>
      </c>
      <c r="J10" s="86" t="s">
        <v>143</v>
      </c>
      <c r="K10" s="87">
        <v>0</v>
      </c>
      <c r="L10" s="88">
        <v>0</v>
      </c>
      <c r="M10" s="85">
        <v>879302.94325999997</v>
      </c>
      <c r="N10" s="85">
        <v>1081377.1032400001</v>
      </c>
      <c r="O10" s="89">
        <v>122.98117634302619</v>
      </c>
      <c r="P10" s="90">
        <v>9.1548192760525421E-2</v>
      </c>
      <c r="Q10" s="88">
        <v>0.1006453453432867</v>
      </c>
    </row>
    <row r="11" spans="1:17">
      <c r="A11" s="84" t="s">
        <v>1494</v>
      </c>
      <c r="B11" s="84" t="s">
        <v>1530</v>
      </c>
      <c r="C11" s="85">
        <v>73400.526190000004</v>
      </c>
      <c r="D11" s="85">
        <v>79347.462739999988</v>
      </c>
      <c r="E11" s="86">
        <v>108.10203531049099</v>
      </c>
      <c r="F11" s="87">
        <v>1.0179804835702789E-2</v>
      </c>
      <c r="G11" s="88">
        <v>9.7690090035832036E-3</v>
      </c>
      <c r="H11" s="85">
        <v>277146.21032000001</v>
      </c>
      <c r="I11" s="85">
        <v>277051.42979000002</v>
      </c>
      <c r="J11" s="86">
        <v>99.965801253464534</v>
      </c>
      <c r="K11" s="87">
        <v>0.11574750223309783</v>
      </c>
      <c r="L11" s="88">
        <v>0.10566147168982029</v>
      </c>
      <c r="M11" s="85">
        <v>350546.73651000002</v>
      </c>
      <c r="N11" s="85">
        <v>356398.89252999995</v>
      </c>
      <c r="O11" s="89">
        <v>101.66943674280449</v>
      </c>
      <c r="P11" s="90">
        <v>3.649700077951562E-2</v>
      </c>
      <c r="Q11" s="88">
        <v>3.3170565116622253E-2</v>
      </c>
    </row>
    <row r="12" spans="1:17">
      <c r="A12" s="84" t="s">
        <v>1495</v>
      </c>
      <c r="B12" s="84" t="s">
        <v>1531</v>
      </c>
      <c r="C12" s="85">
        <v>720423.49823999999</v>
      </c>
      <c r="D12" s="85">
        <v>746304.83249000006</v>
      </c>
      <c r="E12" s="86">
        <v>103.59251666738083</v>
      </c>
      <c r="F12" s="87">
        <v>9.9914414675362578E-2</v>
      </c>
      <c r="G12" s="88">
        <v>9.1882693866368062E-2</v>
      </c>
      <c r="H12" s="85">
        <v>330661.91655000002</v>
      </c>
      <c r="I12" s="85">
        <v>403940.54742000002</v>
      </c>
      <c r="J12" s="86">
        <v>122.1611946227619</v>
      </c>
      <c r="K12" s="87">
        <v>0.13809783247651206</v>
      </c>
      <c r="L12" s="88">
        <v>0.15405425897978664</v>
      </c>
      <c r="M12" s="85">
        <v>1051085.4147900001</v>
      </c>
      <c r="N12" s="85">
        <v>1150245.3799100001</v>
      </c>
      <c r="O12" s="89">
        <v>109.43405395267629</v>
      </c>
      <c r="P12" s="90">
        <v>0.10943324015750407</v>
      </c>
      <c r="Q12" s="88">
        <v>0.10705501637098078</v>
      </c>
    </row>
    <row r="13" spans="1:17">
      <c r="A13" s="84" t="s">
        <v>1496</v>
      </c>
      <c r="B13" s="84" t="s">
        <v>1532</v>
      </c>
      <c r="C13" s="85">
        <v>2127518.7516099997</v>
      </c>
      <c r="D13" s="85">
        <v>2255779.4159200001</v>
      </c>
      <c r="E13" s="86">
        <v>106.02865023929586</v>
      </c>
      <c r="F13" s="87">
        <v>0.29506226725985596</v>
      </c>
      <c r="G13" s="88">
        <v>0.27772443709294775</v>
      </c>
      <c r="H13" s="85">
        <v>420855.98505999998</v>
      </c>
      <c r="I13" s="85">
        <v>415269.36033999996</v>
      </c>
      <c r="J13" s="86">
        <v>98.672556665861947</v>
      </c>
      <c r="K13" s="88">
        <v>0.1757665349791348</v>
      </c>
      <c r="L13" s="88">
        <v>0.15837482518849802</v>
      </c>
      <c r="M13" s="85">
        <v>2548374.73667</v>
      </c>
      <c r="N13" s="85">
        <v>2671048.7762600002</v>
      </c>
      <c r="O13" s="89">
        <v>104.81381477475719</v>
      </c>
      <c r="P13" s="90">
        <v>0.26532278028521789</v>
      </c>
      <c r="Q13" s="88">
        <v>0.24859840818710902</v>
      </c>
    </row>
    <row r="14" spans="1:17">
      <c r="A14" s="84" t="s">
        <v>1497</v>
      </c>
      <c r="B14" s="84" t="s">
        <v>1533</v>
      </c>
      <c r="C14" s="85">
        <v>1190087.7717500001</v>
      </c>
      <c r="D14" s="85">
        <v>1321574.1155699999</v>
      </c>
      <c r="E14" s="86">
        <v>111.04845768028116</v>
      </c>
      <c r="F14" s="87">
        <v>0.16505142241639573</v>
      </c>
      <c r="G14" s="88">
        <v>0.1627080310836142</v>
      </c>
      <c r="H14" s="85">
        <v>0</v>
      </c>
      <c r="I14" s="85">
        <v>0</v>
      </c>
      <c r="J14" s="86" t="s">
        <v>143</v>
      </c>
      <c r="K14" s="87">
        <v>0</v>
      </c>
      <c r="L14" s="88">
        <v>0</v>
      </c>
      <c r="M14" s="85">
        <v>1190087.7717500001</v>
      </c>
      <c r="N14" s="85">
        <v>1321574.1155699999</v>
      </c>
      <c r="O14" s="89">
        <v>111.04845768028116</v>
      </c>
      <c r="P14" s="90">
        <v>0.12390540207471794</v>
      </c>
      <c r="Q14" s="88">
        <v>0.12300083186500678</v>
      </c>
    </row>
    <row r="15" spans="1:17">
      <c r="A15" s="84" t="s">
        <v>1498</v>
      </c>
      <c r="B15" s="84" t="s">
        <v>1534</v>
      </c>
      <c r="C15" s="85">
        <v>541667.71386000002</v>
      </c>
      <c r="D15" s="85">
        <v>693115.02454999997</v>
      </c>
      <c r="E15" s="86">
        <v>127.95944945855555</v>
      </c>
      <c r="F15" s="87">
        <v>7.5123052914126562E-2</v>
      </c>
      <c r="G15" s="88">
        <v>8.5334132706103266E-2</v>
      </c>
      <c r="H15" s="85">
        <v>180089.54743000001</v>
      </c>
      <c r="I15" s="85">
        <v>235452.40891999999</v>
      </c>
      <c r="J15" s="86">
        <v>130.74185163995665</v>
      </c>
      <c r="K15" s="87">
        <v>7.521270187762423E-2</v>
      </c>
      <c r="L15" s="88">
        <v>8.9796497560968483E-2</v>
      </c>
      <c r="M15" s="85">
        <v>721757.26128999994</v>
      </c>
      <c r="N15" s="85">
        <v>928567.43347000005</v>
      </c>
      <c r="O15" s="89">
        <v>128.65370163514078</v>
      </c>
      <c r="P15" s="90">
        <v>7.5145401695019723E-2</v>
      </c>
      <c r="Q15" s="88">
        <v>8.6423126341501608E-2</v>
      </c>
    </row>
    <row r="16" spans="1:17">
      <c r="A16" s="84" t="s">
        <v>1499</v>
      </c>
      <c r="B16" s="84" t="s">
        <v>1535</v>
      </c>
      <c r="C16" s="85">
        <v>159315.20628000001</v>
      </c>
      <c r="D16" s="85">
        <v>182253.34343000001</v>
      </c>
      <c r="E16" s="86">
        <v>114.3979584156491</v>
      </c>
      <c r="F16" s="87">
        <v>2.2095178215644499E-2</v>
      </c>
      <c r="G16" s="88">
        <v>2.2438456018874991E-2</v>
      </c>
      <c r="H16" s="85">
        <v>225811.93625</v>
      </c>
      <c r="I16" s="85">
        <v>233691.95211000001</v>
      </c>
      <c r="J16" s="86">
        <v>103.48963654927255</v>
      </c>
      <c r="K16" s="87">
        <v>9.4308226568129455E-2</v>
      </c>
      <c r="L16" s="88">
        <v>8.912509710101793E-2</v>
      </c>
      <c r="M16" s="85">
        <v>385127.14252999995</v>
      </c>
      <c r="N16" s="85">
        <v>415945.29554000002</v>
      </c>
      <c r="O16" s="89">
        <v>108.00207246042115</v>
      </c>
      <c r="P16" s="90">
        <v>4.0097322716707295E-2</v>
      </c>
      <c r="Q16" s="88">
        <v>3.8712635756860223E-2</v>
      </c>
    </row>
    <row r="17" spans="1:17">
      <c r="A17" s="84" t="s">
        <v>1500</v>
      </c>
      <c r="B17" s="84" t="s">
        <v>1536</v>
      </c>
      <c r="C17" s="85">
        <v>0</v>
      </c>
      <c r="D17" s="85" t="s">
        <v>143</v>
      </c>
      <c r="E17" s="86" t="s">
        <v>143</v>
      </c>
      <c r="F17" s="87">
        <v>0</v>
      </c>
      <c r="G17" s="88" t="s">
        <v>143</v>
      </c>
      <c r="H17" s="85">
        <v>30658.098480000001</v>
      </c>
      <c r="I17" s="85">
        <v>36895.988919999996</v>
      </c>
      <c r="J17" s="86">
        <v>120.34663188282639</v>
      </c>
      <c r="K17" s="87">
        <v>1.2804065832901095E-2</v>
      </c>
      <c r="L17" s="88">
        <v>1.4071338638076993E-2</v>
      </c>
      <c r="M17" s="85">
        <v>30658.098480000001</v>
      </c>
      <c r="N17" s="85">
        <v>36895.988919999996</v>
      </c>
      <c r="O17" s="89">
        <v>120.34663188282639</v>
      </c>
      <c r="P17" s="90">
        <v>3.1919528199376261E-3</v>
      </c>
      <c r="Q17" s="88">
        <v>3.4339635410343323E-3</v>
      </c>
    </row>
    <row r="18" spans="1:17">
      <c r="A18" s="84" t="s">
        <v>1501</v>
      </c>
      <c r="B18" s="84" t="s">
        <v>1537</v>
      </c>
      <c r="C18" s="85">
        <v>219712.68393</v>
      </c>
      <c r="D18" s="85">
        <v>226556.23050000001</v>
      </c>
      <c r="E18" s="86">
        <v>103.11477082141526</v>
      </c>
      <c r="F18" s="87">
        <v>3.0471610469743043E-2</v>
      </c>
      <c r="G18" s="88">
        <v>2.7892887549845452E-2</v>
      </c>
      <c r="H18" s="85">
        <v>0</v>
      </c>
      <c r="I18" s="85">
        <v>0</v>
      </c>
      <c r="J18" s="86" t="s">
        <v>143</v>
      </c>
      <c r="K18" s="87">
        <v>0</v>
      </c>
      <c r="L18" s="88">
        <v>0</v>
      </c>
      <c r="M18" s="85">
        <v>219712.68393</v>
      </c>
      <c r="N18" s="85">
        <v>226556.23050000001</v>
      </c>
      <c r="O18" s="89">
        <v>103.11477082141526</v>
      </c>
      <c r="P18" s="90">
        <v>2.2875277848818099E-2</v>
      </c>
      <c r="Q18" s="88">
        <v>2.1085919047136643E-2</v>
      </c>
    </row>
    <row r="19" spans="1:17">
      <c r="A19" s="84" t="s">
        <v>1502</v>
      </c>
      <c r="B19" s="84" t="s">
        <v>1538</v>
      </c>
      <c r="C19" s="85">
        <v>11793.07359</v>
      </c>
      <c r="D19" s="85">
        <v>15888.99668</v>
      </c>
      <c r="E19" s="86">
        <v>134.73159951679739</v>
      </c>
      <c r="F19" s="87">
        <v>1.6355630373619376E-3</v>
      </c>
      <c r="G19" s="88">
        <v>1.9562030878471372E-3</v>
      </c>
      <c r="H19" s="85">
        <v>0</v>
      </c>
      <c r="I19" s="85">
        <v>0</v>
      </c>
      <c r="J19" s="86" t="s">
        <v>143</v>
      </c>
      <c r="K19" s="87">
        <v>0</v>
      </c>
      <c r="L19" s="88">
        <v>0</v>
      </c>
      <c r="M19" s="85">
        <v>11793.07359</v>
      </c>
      <c r="N19" s="85">
        <v>15888.99668</v>
      </c>
      <c r="O19" s="89">
        <v>134.73159951679739</v>
      </c>
      <c r="P19" s="90">
        <v>1.2278300471207973E-3</v>
      </c>
      <c r="Q19" s="88">
        <v>1.4788121120981612E-3</v>
      </c>
    </row>
    <row r="20" spans="1:17">
      <c r="A20" s="84" t="s">
        <v>1503</v>
      </c>
      <c r="B20" s="84" t="s">
        <v>1539</v>
      </c>
      <c r="C20" s="85">
        <v>28399.105159999999</v>
      </c>
      <c r="D20" s="85">
        <v>30626.342109999998</v>
      </c>
      <c r="E20" s="86">
        <v>107.84263073590449</v>
      </c>
      <c r="F20" s="87">
        <v>3.9386277325732071E-3</v>
      </c>
      <c r="G20" s="88">
        <v>3.7706185111396726E-3</v>
      </c>
      <c r="H20" s="85">
        <v>185831.49906</v>
      </c>
      <c r="I20" s="85">
        <v>184105.71617</v>
      </c>
      <c r="J20" s="86">
        <v>99.071318426246563</v>
      </c>
      <c r="K20" s="87">
        <v>7.7610773849629111E-2</v>
      </c>
      <c r="L20" s="88">
        <v>7.0213970495570002E-2</v>
      </c>
      <c r="M20" s="85">
        <v>214230.60422000001</v>
      </c>
      <c r="N20" s="85">
        <v>214732.05828</v>
      </c>
      <c r="O20" s="89">
        <v>100.23407209339943</v>
      </c>
      <c r="P20" s="90">
        <v>2.2304513820485664E-2</v>
      </c>
      <c r="Q20" s="88">
        <v>1.9985426080423363E-2</v>
      </c>
    </row>
    <row r="21" spans="1:17">
      <c r="A21" s="84" t="s">
        <v>1504</v>
      </c>
      <c r="B21" s="84" t="s">
        <v>1540</v>
      </c>
      <c r="C21" s="85">
        <v>461726.71980999998</v>
      </c>
      <c r="D21" s="85">
        <v>562897.72210000001</v>
      </c>
      <c r="E21" s="86">
        <v>121.91144630564845</v>
      </c>
      <c r="F21" s="87">
        <v>6.4036160761683836E-2</v>
      </c>
      <c r="G21" s="88">
        <v>6.9302189703405473E-2</v>
      </c>
      <c r="H21" s="85">
        <v>54346.247210000001</v>
      </c>
      <c r="I21" s="85">
        <v>55761.526819999999</v>
      </c>
      <c r="J21" s="86">
        <v>102.60419013760269</v>
      </c>
      <c r="K21" s="86">
        <v>2.269719785465173E-2</v>
      </c>
      <c r="L21" s="88">
        <v>2.1266250067500089E-2</v>
      </c>
      <c r="M21" s="85">
        <v>516072.96701999998</v>
      </c>
      <c r="N21" s="85">
        <v>618659.24891999993</v>
      </c>
      <c r="O21" s="89">
        <v>119.8782514209903</v>
      </c>
      <c r="P21" s="90">
        <v>5.3730682724751511E-2</v>
      </c>
      <c r="Q21" s="88">
        <v>5.7579519272984526E-2</v>
      </c>
    </row>
    <row r="22" spans="1:17">
      <c r="A22" s="84" t="s">
        <v>1505</v>
      </c>
      <c r="B22" s="84" t="s">
        <v>1541</v>
      </c>
      <c r="C22" s="85">
        <v>366825.20299000002</v>
      </c>
      <c r="D22" s="85">
        <v>395351.62795999995</v>
      </c>
      <c r="E22" s="86">
        <v>107.7765717124888</v>
      </c>
      <c r="F22" s="87">
        <v>5.0874416970651135E-2</v>
      </c>
      <c r="G22" s="88">
        <v>4.8674443766121074E-2</v>
      </c>
      <c r="H22" s="85">
        <v>158363.18815</v>
      </c>
      <c r="I22" s="85">
        <v>152694.44125</v>
      </c>
      <c r="J22" s="86">
        <v>96.420413755101592</v>
      </c>
      <c r="K22" s="86">
        <v>6.6138892726940665E-2</v>
      </c>
      <c r="L22" s="88">
        <v>5.8234384112578023E-2</v>
      </c>
      <c r="M22" s="85">
        <v>525188.39113999996</v>
      </c>
      <c r="N22" s="85">
        <v>548046.06920999999</v>
      </c>
      <c r="O22" s="89">
        <v>104.35228166799043</v>
      </c>
      <c r="P22" s="90">
        <v>5.4679730616411924E-2</v>
      </c>
      <c r="Q22" s="88">
        <v>5.1007447572550886E-2</v>
      </c>
    </row>
    <row r="23" spans="1:17" ht="24">
      <c r="A23" s="84" t="s">
        <v>1506</v>
      </c>
      <c r="B23" s="84" t="s">
        <v>1542</v>
      </c>
      <c r="C23" s="85">
        <v>430232.83513999998</v>
      </c>
      <c r="D23" s="85">
        <v>531293.38918000006</v>
      </c>
      <c r="E23" s="86">
        <v>123.48973527488074</v>
      </c>
      <c r="F23" s="87">
        <v>5.9668322871409822E-2</v>
      </c>
      <c r="G23" s="88">
        <v>6.5411164052599377E-2</v>
      </c>
      <c r="H23" s="85">
        <v>491325.01094000001</v>
      </c>
      <c r="I23" s="85">
        <v>576226.72479000001</v>
      </c>
      <c r="J23" s="86">
        <v>117.28015304728056</v>
      </c>
      <c r="K23" s="86">
        <v>0.20519725936461963</v>
      </c>
      <c r="L23" s="88">
        <v>0.21976051094364016</v>
      </c>
      <c r="M23" s="85">
        <v>921557.84608000005</v>
      </c>
      <c r="N23" s="85">
        <v>1107520.1139700001</v>
      </c>
      <c r="O23" s="89">
        <v>120.17912046227175</v>
      </c>
      <c r="P23" s="90">
        <v>9.5947541151309559E-2</v>
      </c>
      <c r="Q23" s="88">
        <v>0.10307851350946169</v>
      </c>
    </row>
    <row r="24" spans="1:17" s="268" customFormat="1">
      <c r="A24" s="84" t="s">
        <v>1507</v>
      </c>
      <c r="B24" s="84" t="s">
        <v>1543</v>
      </c>
      <c r="C24" s="85">
        <v>0</v>
      </c>
      <c r="D24" s="85">
        <v>0</v>
      </c>
      <c r="E24" s="86" t="s">
        <v>143</v>
      </c>
      <c r="F24" s="87">
        <v>0</v>
      </c>
      <c r="G24" s="88">
        <v>0</v>
      </c>
      <c r="H24" s="85">
        <v>39313.738360000003</v>
      </c>
      <c r="I24" s="85">
        <v>50976.63564</v>
      </c>
      <c r="J24" s="86">
        <v>129.66621279615188</v>
      </c>
      <c r="K24" s="86">
        <v>1.6419012236759217E-2</v>
      </c>
      <c r="L24" s="88">
        <v>1.944139522254347E-2</v>
      </c>
      <c r="M24" s="85">
        <v>39313.738360000003</v>
      </c>
      <c r="N24" s="85">
        <v>50976.63564</v>
      </c>
      <c r="O24" s="89">
        <v>129.66621279615188</v>
      </c>
      <c r="P24" s="90">
        <v>4.0931305019570813E-3</v>
      </c>
      <c r="Q24" s="88">
        <v>4.7444698829433455E-3</v>
      </c>
    </row>
    <row r="25" spans="1:17" ht="18.75" customHeight="1">
      <c r="A25" s="399" t="s">
        <v>556</v>
      </c>
      <c r="B25" s="399"/>
      <c r="C25" s="400">
        <v>7210406.0318100005</v>
      </c>
      <c r="D25" s="400">
        <v>8122365.6064700009</v>
      </c>
      <c r="E25" s="401">
        <v>112.64782552656156</v>
      </c>
      <c r="F25" s="402">
        <v>1</v>
      </c>
      <c r="G25" s="403">
        <v>1</v>
      </c>
      <c r="H25" s="404">
        <v>2394403.3778100004</v>
      </c>
      <c r="I25" s="400">
        <v>2622066.7321699997</v>
      </c>
      <c r="J25" s="401">
        <v>109.50814538894559</v>
      </c>
      <c r="K25" s="402">
        <v>1</v>
      </c>
      <c r="L25" s="403">
        <v>1</v>
      </c>
      <c r="M25" s="405">
        <v>9604809.4096199982</v>
      </c>
      <c r="N25" s="406">
        <v>10744432.338639997</v>
      </c>
      <c r="O25" s="407">
        <v>111.86512798347226</v>
      </c>
      <c r="P25" s="408">
        <v>1</v>
      </c>
      <c r="Q25" s="403">
        <v>1</v>
      </c>
    </row>
    <row r="26" spans="1:17" ht="12.75" customHeight="1">
      <c r="A26" s="34" t="s">
        <v>557</v>
      </c>
      <c r="B26" s="34"/>
    </row>
    <row r="27" spans="1:17" ht="12.75" customHeight="1">
      <c r="N27" s="77"/>
    </row>
    <row r="28" spans="1:17" ht="12.75" customHeight="1">
      <c r="A28" s="295" t="s">
        <v>240</v>
      </c>
      <c r="B28" s="295"/>
    </row>
    <row r="29" spans="1:17" ht="12.75" customHeight="1">
      <c r="A29" s="923" t="s">
        <v>1224</v>
      </c>
      <c r="B29" s="923"/>
    </row>
    <row r="30" spans="1:17">
      <c r="A30" s="1044"/>
      <c r="B30" s="1044"/>
    </row>
    <row r="31" spans="1:17" ht="12.75" customHeight="1">
      <c r="A31" s="563" t="s">
        <v>1081</v>
      </c>
      <c r="B31" s="563"/>
    </row>
    <row r="32" spans="1:17" ht="12.75" customHeight="1">
      <c r="A32" s="924" t="s">
        <v>1225</v>
      </c>
      <c r="B32" s="924"/>
    </row>
    <row r="33" spans="1:17" ht="12.75" customHeight="1">
      <c r="A33" s="924"/>
      <c r="B33" s="924"/>
    </row>
    <row r="34" spans="1:17" ht="12.75" customHeight="1">
      <c r="A34" s="924"/>
      <c r="B34" s="924"/>
    </row>
    <row r="35" spans="1:17" ht="12.75" customHeight="1"/>
    <row r="36" spans="1:17" ht="12.75" customHeight="1">
      <c r="A36" s="631" t="s">
        <v>83</v>
      </c>
      <c r="B36" s="631"/>
    </row>
    <row r="37" spans="1:17" ht="12.75" customHeight="1"/>
    <row r="38" spans="1:17" ht="12.75" customHeight="1"/>
    <row r="39" spans="1:17" ht="12.75" customHeight="1"/>
    <row r="40" spans="1:17" ht="12.75" customHeight="1"/>
    <row r="41" spans="1:17" ht="12.75" customHeight="1"/>
    <row r="42" spans="1:17" ht="12.75" customHeight="1"/>
    <row r="43" spans="1:17" ht="12.75" customHeight="1"/>
    <row r="44" spans="1:17" ht="12.75" customHeight="1">
      <c r="Q44" s="25" t="s">
        <v>1137</v>
      </c>
    </row>
    <row r="45" spans="1:17" ht="12.75" customHeight="1"/>
    <row r="46" spans="1:17" ht="12.75" customHeight="1"/>
    <row r="47" spans="1:17" ht="12.75" customHeight="1"/>
    <row r="48" spans="1:17" ht="12.75" customHeight="1"/>
    <row r="49" ht="12.75" customHeight="1"/>
    <row r="50" ht="12.75" customHeight="1"/>
    <row r="51" ht="12.75" customHeight="1"/>
    <row r="103" spans="1:2">
      <c r="A103" s="661"/>
      <c r="B103" s="661"/>
    </row>
    <row r="105" spans="1:2">
      <c r="A105" s="662"/>
      <c r="B105" s="662"/>
    </row>
    <row r="107" spans="1:2">
      <c r="A107" s="662"/>
      <c r="B107" s="662"/>
    </row>
    <row r="109" spans="1:2">
      <c r="A109" s="662"/>
      <c r="B109" s="662"/>
    </row>
    <row r="111" spans="1:2">
      <c r="A111" s="662"/>
      <c r="B111" s="662"/>
    </row>
    <row r="113" spans="1:2">
      <c r="A113" s="662"/>
      <c r="B113" s="662"/>
    </row>
    <row r="115" spans="1:2">
      <c r="A115" s="662"/>
      <c r="B115" s="662"/>
    </row>
  </sheetData>
  <mergeCells count="10">
    <mergeCell ref="M6:Q6"/>
    <mergeCell ref="C7:G7"/>
    <mergeCell ref="H7:L7"/>
    <mergeCell ref="M7:Q7"/>
    <mergeCell ref="C8:E8"/>
    <mergeCell ref="F8:G8"/>
    <mergeCell ref="H8:J8"/>
    <mergeCell ref="K8:L8"/>
    <mergeCell ref="M8:O8"/>
    <mergeCell ref="P8:Q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1076</v>
      </c>
    </row>
    <row r="2" spans="1:1">
      <c r="A2" s="1"/>
    </row>
    <row r="3" spans="1:1">
      <c r="A3" s="680" t="s">
        <v>654</v>
      </c>
    </row>
    <row r="4" spans="1:1">
      <c r="A4" s="648"/>
    </row>
    <row r="5" spans="1:1">
      <c r="A5" s="858" t="s">
        <v>797</v>
      </c>
    </row>
    <row r="6" spans="1:1">
      <c r="A6" s="859" t="s">
        <v>990</v>
      </c>
    </row>
    <row r="7" spans="1:1">
      <c r="A7" s="858" t="s">
        <v>675</v>
      </c>
    </row>
    <row r="8" spans="1:1">
      <c r="A8" s="859" t="s">
        <v>676</v>
      </c>
    </row>
    <row r="9" spans="1:1">
      <c r="A9" s="858" t="s">
        <v>764</v>
      </c>
    </row>
    <row r="10" spans="1:1">
      <c r="A10" s="859" t="s">
        <v>765</v>
      </c>
    </row>
    <row r="11" spans="1:1">
      <c r="A11" s="858" t="s">
        <v>677</v>
      </c>
    </row>
    <row r="12" spans="1:1" s="268" customFormat="1">
      <c r="A12" s="859" t="s">
        <v>808</v>
      </c>
    </row>
    <row r="13" spans="1:1">
      <c r="A13" s="858" t="s">
        <v>768</v>
      </c>
    </row>
    <row r="14" spans="1:1">
      <c r="A14" s="859" t="s">
        <v>991</v>
      </c>
    </row>
    <row r="15" spans="1:1">
      <c r="A15" s="858" t="s">
        <v>679</v>
      </c>
    </row>
    <row r="16" spans="1:1">
      <c r="A16" s="859" t="s">
        <v>992</v>
      </c>
    </row>
    <row r="17" spans="1:2">
      <c r="A17" s="858" t="s">
        <v>680</v>
      </c>
    </row>
    <row r="18" spans="1:2">
      <c r="A18" s="859" t="s">
        <v>681</v>
      </c>
      <c r="B18" s="153"/>
    </row>
    <row r="19" spans="1:2">
      <c r="A19" s="858" t="s">
        <v>682</v>
      </c>
      <c r="B19" s="567"/>
    </row>
    <row r="20" spans="1:2">
      <c r="A20" s="859" t="s">
        <v>683</v>
      </c>
      <c r="B20" s="350"/>
    </row>
    <row r="21" spans="1:2">
      <c r="A21" s="858" t="s">
        <v>684</v>
      </c>
      <c r="B21" s="153"/>
    </row>
    <row r="22" spans="1:2">
      <c r="A22" s="859" t="s">
        <v>972</v>
      </c>
      <c r="B22" s="567"/>
    </row>
    <row r="23" spans="1:2">
      <c r="A23" s="858" t="s">
        <v>685</v>
      </c>
      <c r="B23" s="153"/>
    </row>
    <row r="24" spans="1:2">
      <c r="A24" s="859" t="s">
        <v>973</v>
      </c>
      <c r="B24" s="567"/>
    </row>
    <row r="25" spans="1:2">
      <c r="A25" s="858" t="s">
        <v>820</v>
      </c>
      <c r="B25" s="315"/>
    </row>
    <row r="26" spans="1:2">
      <c r="A26" s="859" t="s">
        <v>993</v>
      </c>
      <c r="B26" s="574"/>
    </row>
    <row r="27" spans="1:2">
      <c r="A27" s="858" t="s">
        <v>688</v>
      </c>
      <c r="B27" s="139"/>
    </row>
    <row r="28" spans="1:2">
      <c r="A28" s="859" t="s">
        <v>687</v>
      </c>
      <c r="B28" s="543"/>
    </row>
    <row r="29" spans="1:2">
      <c r="A29" s="858" t="s">
        <v>766</v>
      </c>
      <c r="B29" s="154"/>
    </row>
    <row r="30" spans="1:2">
      <c r="A30" s="859" t="s">
        <v>994</v>
      </c>
      <c r="B30" s="571"/>
    </row>
    <row r="31" spans="1:2">
      <c r="A31" s="858" t="s">
        <v>690</v>
      </c>
      <c r="B31" s="153"/>
    </row>
    <row r="32" spans="1:2">
      <c r="A32" s="859" t="s">
        <v>976</v>
      </c>
      <c r="B32" s="567"/>
    </row>
    <row r="33" spans="1:2">
      <c r="A33" s="858" t="s">
        <v>691</v>
      </c>
      <c r="B33" s="139"/>
    </row>
    <row r="34" spans="1:2">
      <c r="A34" s="859" t="s">
        <v>977</v>
      </c>
      <c r="B34" s="543"/>
    </row>
    <row r="35" spans="1:2">
      <c r="A35" s="858" t="s">
        <v>767</v>
      </c>
      <c r="B35" s="139"/>
    </row>
    <row r="36" spans="1:2">
      <c r="A36" s="859" t="s">
        <v>995</v>
      </c>
      <c r="B36" s="543"/>
    </row>
    <row r="37" spans="1:2">
      <c r="A37" s="858" t="s">
        <v>692</v>
      </c>
      <c r="B37" s="153"/>
    </row>
    <row r="38" spans="1:2">
      <c r="A38" s="859" t="s">
        <v>978</v>
      </c>
      <c r="B38" s="570"/>
    </row>
    <row r="39" spans="1:2">
      <c r="A39" s="858" t="s">
        <v>1148</v>
      </c>
      <c r="B39" s="155"/>
    </row>
    <row r="40" spans="1:2">
      <c r="A40" s="859" t="s">
        <v>1149</v>
      </c>
      <c r="B40" s="570"/>
    </row>
    <row r="41" spans="1:2">
      <c r="A41" s="858" t="s">
        <v>1150</v>
      </c>
      <c r="B41" s="154"/>
    </row>
    <row r="42" spans="1:2">
      <c r="A42" s="859" t="s">
        <v>1151</v>
      </c>
      <c r="B42" s="543"/>
    </row>
    <row r="43" spans="1:2">
      <c r="A43" s="858" t="s">
        <v>1152</v>
      </c>
      <c r="B43" s="154"/>
    </row>
    <row r="44" spans="1:2">
      <c r="A44" s="859" t="s">
        <v>1153</v>
      </c>
      <c r="B44" s="543"/>
    </row>
    <row r="45" spans="1:2" s="268" customFormat="1">
      <c r="A45" s="858" t="s">
        <v>1154</v>
      </c>
      <c r="B45" s="543"/>
    </row>
    <row r="46" spans="1:2" s="268" customFormat="1">
      <c r="A46" s="859" t="s">
        <v>979</v>
      </c>
      <c r="B46" s="543"/>
    </row>
    <row r="47" spans="1:2" s="268" customFormat="1">
      <c r="A47" s="858" t="s">
        <v>1128</v>
      </c>
      <c r="B47" s="543"/>
    </row>
    <row r="48" spans="1:2" s="268" customFormat="1">
      <c r="A48" s="859" t="s">
        <v>1129</v>
      </c>
      <c r="B48" s="543"/>
    </row>
    <row r="49" spans="1:5" s="268" customFormat="1">
      <c r="A49" s="858" t="s">
        <v>1131</v>
      </c>
      <c r="B49" s="543"/>
    </row>
    <row r="50" spans="1:5" s="268" customFormat="1">
      <c r="A50" s="859" t="s">
        <v>1132</v>
      </c>
      <c r="B50" s="543"/>
    </row>
    <row r="51" spans="1:5" s="268" customFormat="1">
      <c r="A51" s="858" t="s">
        <v>1155</v>
      </c>
      <c r="B51" s="543"/>
    </row>
    <row r="52" spans="1:5" s="268" customFormat="1">
      <c r="A52" s="859" t="s">
        <v>1156</v>
      </c>
      <c r="B52" s="543"/>
    </row>
    <row r="53" spans="1:5">
      <c r="A53" s="650"/>
      <c r="B53" s="567"/>
    </row>
    <row r="54" spans="1:5">
      <c r="A54" s="658" t="s">
        <v>655</v>
      </c>
      <c r="B54" s="139"/>
    </row>
    <row r="55" spans="1:5">
      <c r="A55" s="649"/>
      <c r="B55" s="543"/>
    </row>
    <row r="56" spans="1:5">
      <c r="A56" s="860" t="s">
        <v>85</v>
      </c>
      <c r="B56" s="156"/>
    </row>
    <row r="57" spans="1:5">
      <c r="A57" s="861" t="s">
        <v>86</v>
      </c>
      <c r="B57" s="543"/>
    </row>
    <row r="58" spans="1:5" ht="15" customHeight="1">
      <c r="A58" s="907" t="s">
        <v>693</v>
      </c>
      <c r="C58" s="778"/>
      <c r="D58" s="59"/>
      <c r="E58" s="59"/>
    </row>
    <row r="59" spans="1:5">
      <c r="A59" s="861" t="s">
        <v>769</v>
      </c>
      <c r="C59" s="779"/>
    </row>
    <row r="60" spans="1:5">
      <c r="A60" s="907" t="s">
        <v>695</v>
      </c>
      <c r="C60" s="779"/>
    </row>
    <row r="61" spans="1:5">
      <c r="A61" s="861" t="s">
        <v>770</v>
      </c>
      <c r="C61" s="779"/>
    </row>
    <row r="62" spans="1:5">
      <c r="A62" s="907" t="s">
        <v>87</v>
      </c>
    </row>
    <row r="63" spans="1:5">
      <c r="A63" s="861" t="s">
        <v>88</v>
      </c>
    </row>
    <row r="64" spans="1:5">
      <c r="A64" s="907" t="s">
        <v>697</v>
      </c>
    </row>
    <row r="65" spans="1:1">
      <c r="A65" s="861" t="s">
        <v>771</v>
      </c>
    </row>
    <row r="66" spans="1:1">
      <c r="A66" s="907" t="s">
        <v>699</v>
      </c>
    </row>
    <row r="67" spans="1:1">
      <c r="A67" s="861" t="s">
        <v>772</v>
      </c>
    </row>
    <row r="68" spans="1:1" s="268" customFormat="1">
      <c r="A68" s="907" t="s">
        <v>1000</v>
      </c>
    </row>
    <row r="69" spans="1:1" s="268" customFormat="1">
      <c r="A69" s="861" t="s">
        <v>1001</v>
      </c>
    </row>
    <row r="70" spans="1:1" s="268" customFormat="1">
      <c r="A70" s="907" t="s">
        <v>1066</v>
      </c>
    </row>
    <row r="71" spans="1:1" s="268" customFormat="1">
      <c r="A71" s="861" t="s">
        <v>1067</v>
      </c>
    </row>
    <row r="72" spans="1:1" s="268" customFormat="1">
      <c r="A72" s="907" t="s">
        <v>1069</v>
      </c>
    </row>
    <row r="73" spans="1:1" s="268" customFormat="1">
      <c r="A73" s="861" t="s">
        <v>1070</v>
      </c>
    </row>
    <row r="74" spans="1:1" s="268" customFormat="1">
      <c r="A74" s="907" t="s">
        <v>1071</v>
      </c>
    </row>
    <row r="75" spans="1:1" s="268" customFormat="1">
      <c r="A75" s="861" t="s">
        <v>1072</v>
      </c>
    </row>
    <row r="76" spans="1:1" s="268" customFormat="1">
      <c r="A76" s="907" t="s">
        <v>1073</v>
      </c>
    </row>
    <row r="77" spans="1:1" s="268" customFormat="1">
      <c r="A77" s="861" t="s">
        <v>1074</v>
      </c>
    </row>
    <row r="78" spans="1:1">
      <c r="A78" s="649"/>
    </row>
    <row r="79" spans="1:1">
      <c r="A79" s="659" t="s">
        <v>656</v>
      </c>
    </row>
    <row r="80" spans="1:1">
      <c r="A80" s="651"/>
    </row>
    <row r="81" spans="1:1">
      <c r="A81" s="909" t="s">
        <v>773</v>
      </c>
    </row>
    <row r="82" spans="1:1">
      <c r="A82" s="910" t="s">
        <v>774</v>
      </c>
    </row>
    <row r="83" spans="1:1">
      <c r="A83" s="909" t="s">
        <v>775</v>
      </c>
    </row>
    <row r="84" spans="1:1">
      <c r="A84" s="910" t="s">
        <v>776</v>
      </c>
    </row>
    <row r="85" spans="1:1">
      <c r="A85" s="652"/>
    </row>
    <row r="86" spans="1:1">
      <c r="A86" s="660" t="s">
        <v>657</v>
      </c>
    </row>
    <row r="87" spans="1:1">
      <c r="A87" s="653"/>
    </row>
    <row r="88" spans="1:1">
      <c r="A88" s="863" t="s">
        <v>701</v>
      </c>
    </row>
    <row r="89" spans="1:1">
      <c r="A89" s="908" t="s">
        <v>702</v>
      </c>
    </row>
    <row r="90" spans="1:1" s="268" customFormat="1">
      <c r="A90" s="863" t="s">
        <v>703</v>
      </c>
    </row>
    <row r="91" spans="1:1" s="268" customFormat="1">
      <c r="A91" s="908" t="s">
        <v>704</v>
      </c>
    </row>
    <row r="92" spans="1:1">
      <c r="A92" s="863" t="s">
        <v>943</v>
      </c>
    </row>
    <row r="93" spans="1:1">
      <c r="A93" s="908" t="s">
        <v>944</v>
      </c>
    </row>
    <row r="94" spans="1:1">
      <c r="A94" s="863" t="s">
        <v>953</v>
      </c>
    </row>
    <row r="95" spans="1:1">
      <c r="A95" s="908" t="s">
        <v>954</v>
      </c>
    </row>
    <row r="96" spans="1:1">
      <c r="A96" s="863" t="s">
        <v>955</v>
      </c>
    </row>
    <row r="97" spans="1:5">
      <c r="A97" s="908" t="s">
        <v>956</v>
      </c>
    </row>
    <row r="98" spans="1:5">
      <c r="A98" s="863" t="s">
        <v>957</v>
      </c>
    </row>
    <row r="99" spans="1:5">
      <c r="A99" s="908" t="s">
        <v>958</v>
      </c>
    </row>
    <row r="100" spans="1:5">
      <c r="A100" s="863" t="s">
        <v>959</v>
      </c>
    </row>
    <row r="101" spans="1:5">
      <c r="A101" s="908" t="s">
        <v>960</v>
      </c>
    </row>
    <row r="102" spans="1:5" s="268" customFormat="1">
      <c r="A102" s="863" t="s">
        <v>1114</v>
      </c>
    </row>
    <row r="103" spans="1:5" s="268" customFormat="1">
      <c r="A103" s="908" t="s">
        <v>1115</v>
      </c>
    </row>
    <row r="104" spans="1:5">
      <c r="A104" s="654"/>
    </row>
    <row r="105" spans="1:5" s="268" customFormat="1">
      <c r="A105" s="780" t="s">
        <v>780</v>
      </c>
    </row>
    <row r="106" spans="1:5" s="268" customFormat="1">
      <c r="A106" s="654"/>
    </row>
    <row r="107" spans="1:5" s="268" customFormat="1">
      <c r="A107" s="911" t="s">
        <v>708</v>
      </c>
      <c r="E107" s="151"/>
    </row>
    <row r="108" spans="1:5" s="268" customFormat="1">
      <c r="A108" s="908" t="s">
        <v>709</v>
      </c>
      <c r="E108" s="151"/>
    </row>
    <row r="109" spans="1:5" s="268" customFormat="1">
      <c r="A109" s="911" t="s">
        <v>710</v>
      </c>
      <c r="E109" s="151"/>
    </row>
    <row r="110" spans="1:5" s="268" customFormat="1">
      <c r="A110" s="908" t="s">
        <v>711</v>
      </c>
      <c r="E110" s="151"/>
    </row>
    <row r="111" spans="1:5" s="268" customFormat="1">
      <c r="A111" s="911" t="s">
        <v>712</v>
      </c>
      <c r="E111" s="151"/>
    </row>
    <row r="112" spans="1:5" s="268" customFormat="1">
      <c r="A112" s="908" t="s">
        <v>713</v>
      </c>
      <c r="E112" s="753"/>
    </row>
    <row r="113" spans="1:5" s="268" customFormat="1">
      <c r="A113" s="911" t="s">
        <v>917</v>
      </c>
      <c r="E113" s="753"/>
    </row>
    <row r="114" spans="1:5" s="268" customFormat="1">
      <c r="A114" s="908" t="s">
        <v>918</v>
      </c>
      <c r="E114" s="753"/>
    </row>
    <row r="115" spans="1:5" s="268" customFormat="1">
      <c r="A115" s="654"/>
      <c r="E115" s="753"/>
    </row>
    <row r="116" spans="1:5">
      <c r="A116" s="679" t="s">
        <v>777</v>
      </c>
      <c r="E116" s="151"/>
    </row>
    <row r="117" spans="1:5">
      <c r="A117" s="651"/>
      <c r="E117" s="753"/>
    </row>
    <row r="118" spans="1:5">
      <c r="A118" s="912" t="s">
        <v>781</v>
      </c>
    </row>
    <row r="119" spans="1:5">
      <c r="A119" s="908" t="s">
        <v>782</v>
      </c>
    </row>
    <row r="120" spans="1:5">
      <c r="A120" s="912" t="s">
        <v>783</v>
      </c>
    </row>
    <row r="121" spans="1:5">
      <c r="A121" s="908" t="s">
        <v>784</v>
      </c>
      <c r="C121" s="663"/>
    </row>
    <row r="122" spans="1:5">
      <c r="A122" s="912" t="s">
        <v>747</v>
      </c>
    </row>
    <row r="123" spans="1:5">
      <c r="A123" s="908" t="s">
        <v>748</v>
      </c>
    </row>
    <row r="124" spans="1:5">
      <c r="A124" s="912" t="s">
        <v>785</v>
      </c>
    </row>
    <row r="125" spans="1:5">
      <c r="A125" s="908" t="s">
        <v>786</v>
      </c>
    </row>
    <row r="126" spans="1:5">
      <c r="A126" s="912" t="s">
        <v>787</v>
      </c>
    </row>
    <row r="127" spans="1:5">
      <c r="A127" s="908" t="s">
        <v>788</v>
      </c>
    </row>
    <row r="128" spans="1:5">
      <c r="A128" s="912" t="s">
        <v>789</v>
      </c>
    </row>
    <row r="129" spans="1:1">
      <c r="A129" s="908" t="s">
        <v>861</v>
      </c>
    </row>
    <row r="130" spans="1:1">
      <c r="A130" s="912" t="s">
        <v>754</v>
      </c>
    </row>
    <row r="131" spans="1:1">
      <c r="A131" s="908" t="s">
        <v>857</v>
      </c>
    </row>
    <row r="132" spans="1:1">
      <c r="A132" s="912" t="s">
        <v>755</v>
      </c>
    </row>
    <row r="133" spans="1:1">
      <c r="A133" s="908" t="s">
        <v>859</v>
      </c>
    </row>
    <row r="134" spans="1:1">
      <c r="A134" s="912" t="s">
        <v>756</v>
      </c>
    </row>
    <row r="135" spans="1:1">
      <c r="A135" s="908" t="s">
        <v>790</v>
      </c>
    </row>
    <row r="136" spans="1:1">
      <c r="A136" s="912" t="s">
        <v>791</v>
      </c>
    </row>
    <row r="137" spans="1:1">
      <c r="A137" s="908" t="s">
        <v>792</v>
      </c>
    </row>
    <row r="138" spans="1:1">
      <c r="A138" s="912" t="s">
        <v>793</v>
      </c>
    </row>
    <row r="139" spans="1:1">
      <c r="A139" s="908" t="s">
        <v>794</v>
      </c>
    </row>
    <row r="140" spans="1:1">
      <c r="A140" s="912" t="s">
        <v>795</v>
      </c>
    </row>
    <row r="141" spans="1:1">
      <c r="A141" s="908" t="s">
        <v>796</v>
      </c>
    </row>
    <row r="142" spans="1:1">
      <c r="A142" s="664"/>
    </row>
    <row r="143" spans="1:1">
      <c r="A143" s="665" t="s">
        <v>778</v>
      </c>
    </row>
    <row r="144" spans="1:1">
      <c r="A144" s="654"/>
    </row>
    <row r="145" spans="1:1">
      <c r="A145" s="913" t="s">
        <v>722</v>
      </c>
    </row>
    <row r="146" spans="1:1">
      <c r="A146" s="908" t="s">
        <v>723</v>
      </c>
    </row>
    <row r="147" spans="1:1">
      <c r="A147" s="913" t="s">
        <v>724</v>
      </c>
    </row>
    <row r="148" spans="1:1">
      <c r="A148" s="908" t="s">
        <v>725</v>
      </c>
    </row>
    <row r="149" spans="1:1">
      <c r="A149" s="913" t="s">
        <v>726</v>
      </c>
    </row>
    <row r="150" spans="1:1">
      <c r="A150" s="908" t="s">
        <v>727</v>
      </c>
    </row>
    <row r="151" spans="1:1">
      <c r="A151" s="913" t="s">
        <v>728</v>
      </c>
    </row>
    <row r="152" spans="1:1">
      <c r="A152" s="908" t="s">
        <v>1075</v>
      </c>
    </row>
    <row r="153" spans="1:1">
      <c r="A153" s="913" t="s">
        <v>729</v>
      </c>
    </row>
    <row r="154" spans="1:1">
      <c r="A154" s="908" t="s">
        <v>730</v>
      </c>
    </row>
    <row r="155" spans="1:1">
      <c r="A155" s="913" t="s">
        <v>731</v>
      </c>
    </row>
    <row r="156" spans="1:1">
      <c r="A156" s="908" t="s">
        <v>732</v>
      </c>
    </row>
    <row r="157" spans="1:1">
      <c r="A157" s="913" t="s">
        <v>733</v>
      </c>
    </row>
    <row r="158" spans="1:1">
      <c r="A158" s="908" t="s">
        <v>734</v>
      </c>
    </row>
    <row r="159" spans="1:1" s="268" customFormat="1">
      <c r="A159" s="913" t="s">
        <v>872</v>
      </c>
    </row>
    <row r="160" spans="1:1" s="268" customFormat="1">
      <c r="A160" s="908" t="s">
        <v>873</v>
      </c>
    </row>
    <row r="161" spans="1:8">
      <c r="A161" s="666"/>
    </row>
    <row r="162" spans="1:8">
      <c r="A162" s="647" t="s">
        <v>779</v>
      </c>
    </row>
    <row r="163" spans="1:8">
      <c r="A163" s="193"/>
      <c r="B163" s="193"/>
      <c r="C163" s="193"/>
      <c r="D163" s="193"/>
      <c r="E163" s="193"/>
    </row>
    <row r="164" spans="1:8">
      <c r="A164" s="63" t="s">
        <v>737</v>
      </c>
    </row>
    <row r="165" spans="1:8">
      <c r="A165" s="908" t="s">
        <v>738</v>
      </c>
    </row>
    <row r="166" spans="1:8">
      <c r="A166" s="63" t="s">
        <v>739</v>
      </c>
    </row>
    <row r="167" spans="1:8">
      <c r="A167" s="908" t="s">
        <v>740</v>
      </c>
      <c r="H167" s="241"/>
    </row>
    <row r="168" spans="1:8">
      <c r="A168" s="63" t="s">
        <v>741</v>
      </c>
    </row>
    <row r="169" spans="1:8">
      <c r="A169" s="908" t="s">
        <v>742</v>
      </c>
      <c r="F169" s="63"/>
    </row>
    <row r="170" spans="1:8">
      <c r="A170" s="63" t="s">
        <v>743</v>
      </c>
    </row>
    <row r="171" spans="1:8">
      <c r="A171" s="908" t="s">
        <v>744</v>
      </c>
    </row>
    <row r="172" spans="1:8">
      <c r="A172" s="63" t="s">
        <v>745</v>
      </c>
    </row>
    <row r="173" spans="1:8" s="268" customFormat="1">
      <c r="A173" s="908" t="s">
        <v>746</v>
      </c>
    </row>
    <row r="174" spans="1:8">
      <c r="A174" s="63" t="s">
        <v>877</v>
      </c>
    </row>
    <row r="175" spans="1:8" s="268" customFormat="1">
      <c r="A175" s="908" t="s">
        <v>878</v>
      </c>
    </row>
    <row r="176" spans="1:8" s="268" customFormat="1">
      <c r="A176" s="655"/>
    </row>
    <row r="177" spans="1:1">
      <c r="A177" s="656"/>
    </row>
    <row r="178" spans="1:1">
      <c r="A178" s="26" t="s">
        <v>4</v>
      </c>
    </row>
    <row r="179" spans="1:1">
      <c r="A179" s="657" t="s">
        <v>5</v>
      </c>
    </row>
    <row r="180" spans="1:1">
      <c r="A180" s="655"/>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6" customWidth="1"/>
    <col min="2" max="2" width="41.140625" customWidth="1"/>
    <col min="3" max="3" width="13.140625" bestFit="1" customWidth="1"/>
    <col min="4" max="4" width="13.85546875" customWidth="1"/>
    <col min="5" max="5" width="12.42578125" bestFit="1" customWidth="1"/>
    <col min="6" max="6" width="12.140625" customWidth="1"/>
  </cols>
  <sheetData>
    <row r="1" spans="1:8">
      <c r="A1" s="150" t="s">
        <v>1592</v>
      </c>
    </row>
    <row r="2" spans="1:8">
      <c r="A2" s="560" t="s">
        <v>1593</v>
      </c>
    </row>
    <row r="3" spans="1:8" ht="12.75" customHeight="1"/>
    <row r="4" spans="1:8" ht="12.75" customHeight="1">
      <c r="B4" s="846"/>
      <c r="C4" s="845"/>
      <c r="D4" s="845"/>
      <c r="E4" s="845"/>
      <c r="F4" s="25" t="s">
        <v>514</v>
      </c>
    </row>
    <row r="5" spans="1:8">
      <c r="A5" s="1144" t="s">
        <v>515</v>
      </c>
      <c r="B5" s="1144" t="s">
        <v>516</v>
      </c>
      <c r="C5" s="1145" t="s">
        <v>920</v>
      </c>
      <c r="D5" s="1145"/>
      <c r="E5" s="1146" t="s">
        <v>921</v>
      </c>
      <c r="F5" s="1146"/>
    </row>
    <row r="6" spans="1:8" ht="65.25">
      <c r="A6" s="1144"/>
      <c r="B6" s="1144"/>
      <c r="C6" s="409" t="s">
        <v>517</v>
      </c>
      <c r="D6" s="409" t="s">
        <v>518</v>
      </c>
      <c r="E6" s="409" t="s">
        <v>519</v>
      </c>
      <c r="F6" s="409" t="s">
        <v>520</v>
      </c>
    </row>
    <row r="7" spans="1:8" ht="22.5">
      <c r="A7" s="91">
        <v>1</v>
      </c>
      <c r="B7" s="92" t="s">
        <v>521</v>
      </c>
      <c r="C7" s="931" vm="1">
        <v>2631794</v>
      </c>
      <c r="D7" s="931">
        <v>434530.61712000007</v>
      </c>
      <c r="E7" s="931" vm="2">
        <v>11276</v>
      </c>
      <c r="F7" s="931">
        <v>83488.347090000025</v>
      </c>
      <c r="G7" s="53"/>
    </row>
    <row r="8" spans="1:8" ht="22.5">
      <c r="A8" s="91">
        <v>2</v>
      </c>
      <c r="B8" s="92" t="s">
        <v>523</v>
      </c>
      <c r="C8" s="931" vm="3">
        <v>564947</v>
      </c>
      <c r="D8" s="931">
        <v>656915.61710000003</v>
      </c>
      <c r="E8" s="931" vm="4">
        <v>4509050</v>
      </c>
      <c r="F8" s="931">
        <v>325404.47561000002</v>
      </c>
      <c r="G8" s="53"/>
    </row>
    <row r="9" spans="1:8" ht="22.5">
      <c r="A9" s="91">
        <v>3</v>
      </c>
      <c r="B9" s="92" t="s">
        <v>522</v>
      </c>
      <c r="C9" s="931" vm="5">
        <v>636457</v>
      </c>
      <c r="D9" s="931">
        <v>1294193.2067499997</v>
      </c>
      <c r="E9" s="931" vm="6">
        <v>99466</v>
      </c>
      <c r="F9" s="931">
        <v>716017.11979000003</v>
      </c>
      <c r="G9" s="53"/>
    </row>
    <row r="10" spans="1:8" ht="22.5">
      <c r="A10" s="91">
        <v>4</v>
      </c>
      <c r="B10" s="92" t="s">
        <v>524</v>
      </c>
      <c r="C10" s="931" vm="7">
        <v>61</v>
      </c>
      <c r="D10" s="931">
        <v>3196.1929499999997</v>
      </c>
      <c r="E10" s="931" vm="8">
        <v>165</v>
      </c>
      <c r="F10" s="931">
        <v>2337.2435500000001</v>
      </c>
    </row>
    <row r="11" spans="1:8" ht="22.5">
      <c r="A11" s="91">
        <v>5</v>
      </c>
      <c r="B11" s="92" t="s">
        <v>525</v>
      </c>
      <c r="C11" s="931" vm="9">
        <v>199</v>
      </c>
      <c r="D11" s="931">
        <v>10764.63185</v>
      </c>
      <c r="E11" s="931" vm="10">
        <v>16</v>
      </c>
      <c r="F11" s="190">
        <v>3809.8204700000001</v>
      </c>
    </row>
    <row r="12" spans="1:8" ht="22.5">
      <c r="A12" s="91">
        <v>6</v>
      </c>
      <c r="B12" s="92" t="s">
        <v>526</v>
      </c>
      <c r="C12" s="931" vm="11">
        <v>24838</v>
      </c>
      <c r="D12" s="931">
        <v>186244.23162999999</v>
      </c>
      <c r="E12" s="931" vm="12">
        <v>1487</v>
      </c>
      <c r="F12" s="931">
        <v>130926.48237</v>
      </c>
    </row>
    <row r="13" spans="1:8" ht="22.5">
      <c r="A13" s="91">
        <v>7</v>
      </c>
      <c r="B13" s="92" t="s">
        <v>527</v>
      </c>
      <c r="C13" s="931" vm="13">
        <v>8863</v>
      </c>
      <c r="D13" s="931">
        <v>31156.919230000003</v>
      </c>
      <c r="E13" s="931" vm="14">
        <v>2506</v>
      </c>
      <c r="F13" s="931">
        <v>10002.603999999999</v>
      </c>
    </row>
    <row r="14" spans="1:8" ht="22.5">
      <c r="A14" s="91">
        <v>8</v>
      </c>
      <c r="B14" s="92" t="s">
        <v>528</v>
      </c>
      <c r="C14" s="931" vm="15">
        <v>696319</v>
      </c>
      <c r="D14" s="931">
        <v>745435.68077999994</v>
      </c>
      <c r="E14" s="931" vm="16">
        <v>33323</v>
      </c>
      <c r="F14" s="931">
        <v>529443.55520000006</v>
      </c>
      <c r="H14" s="268"/>
    </row>
    <row r="15" spans="1:8" ht="22.5">
      <c r="A15" s="91">
        <v>9</v>
      </c>
      <c r="B15" s="92" t="s">
        <v>529</v>
      </c>
      <c r="C15" s="931" vm="17">
        <v>696438</v>
      </c>
      <c r="D15" s="931">
        <v>868262.78800000018</v>
      </c>
      <c r="E15" s="931" vm="18">
        <v>70377</v>
      </c>
      <c r="F15" s="931">
        <v>479179.00978000002</v>
      </c>
    </row>
    <row r="16" spans="1:8" ht="22.5">
      <c r="A16" s="91">
        <v>10</v>
      </c>
      <c r="B16" s="92" t="s">
        <v>530</v>
      </c>
      <c r="C16" s="931" vm="19">
        <v>3112063</v>
      </c>
      <c r="D16" s="931">
        <v>2734628.8218999999</v>
      </c>
      <c r="E16" s="931" vm="20">
        <v>90711</v>
      </c>
      <c r="F16" s="931">
        <v>1300532.9798100002</v>
      </c>
    </row>
    <row r="17" spans="1:6" ht="22.5">
      <c r="A17" s="91">
        <v>11</v>
      </c>
      <c r="B17" s="92" t="s">
        <v>531</v>
      </c>
      <c r="C17" s="931" vm="21">
        <v>1521</v>
      </c>
      <c r="D17" s="931">
        <v>4584.0280400000001</v>
      </c>
      <c r="E17" s="931" vm="22">
        <v>7</v>
      </c>
      <c r="F17" s="931">
        <v>1441.9648399999999</v>
      </c>
    </row>
    <row r="18" spans="1:6" ht="22.5">
      <c r="A18" s="91">
        <v>12</v>
      </c>
      <c r="B18" s="92" t="s">
        <v>532</v>
      </c>
      <c r="C18" s="931" vm="23">
        <v>61609</v>
      </c>
      <c r="D18" s="931">
        <v>38878.773420000005</v>
      </c>
      <c r="E18" s="931" vm="24">
        <v>363</v>
      </c>
      <c r="F18" s="931">
        <v>11227.84467</v>
      </c>
    </row>
    <row r="19" spans="1:6" ht="22.5">
      <c r="A19" s="91">
        <v>13</v>
      </c>
      <c r="B19" s="92" t="s">
        <v>533</v>
      </c>
      <c r="C19" s="931" vm="25">
        <v>254347</v>
      </c>
      <c r="D19" s="931">
        <v>473637.17647000001</v>
      </c>
      <c r="E19" s="931" vm="26">
        <v>12775</v>
      </c>
      <c r="F19" s="931">
        <v>191655.10208999997</v>
      </c>
    </row>
    <row r="20" spans="1:6" ht="22.5">
      <c r="A20" s="91">
        <v>14</v>
      </c>
      <c r="B20" s="92" t="s">
        <v>534</v>
      </c>
      <c r="C20" s="931" vm="27">
        <v>86328</v>
      </c>
      <c r="D20" s="931">
        <v>359444.61424999998</v>
      </c>
      <c r="E20" s="931" vm="28">
        <v>1195</v>
      </c>
      <c r="F20" s="931">
        <v>-25953.767580000011</v>
      </c>
    </row>
    <row r="21" spans="1:6" ht="22.5">
      <c r="A21" s="91">
        <v>15</v>
      </c>
      <c r="B21" s="92" t="s">
        <v>535</v>
      </c>
      <c r="C21" s="931" vm="29">
        <v>3230</v>
      </c>
      <c r="D21" s="931">
        <v>15192.226070000001</v>
      </c>
      <c r="E21" s="931" vm="30">
        <v>641</v>
      </c>
      <c r="F21" s="931">
        <v>4109.7661399999997</v>
      </c>
    </row>
    <row r="22" spans="1:6" ht="22.5">
      <c r="A22" s="91">
        <v>16</v>
      </c>
      <c r="B22" s="92" t="s">
        <v>536</v>
      </c>
      <c r="C22" s="931" vm="31">
        <v>286453</v>
      </c>
      <c r="D22" s="931">
        <v>158114.80218</v>
      </c>
      <c r="E22" s="931" vm="32">
        <v>1555</v>
      </c>
      <c r="F22" s="931">
        <v>37978.75189</v>
      </c>
    </row>
    <row r="23" spans="1:6" ht="22.5">
      <c r="A23" s="91">
        <v>17</v>
      </c>
      <c r="B23" s="92" t="s">
        <v>537</v>
      </c>
      <c r="C23" s="931" vm="33">
        <v>53169</v>
      </c>
      <c r="D23" s="931">
        <v>4001.9310399999995</v>
      </c>
      <c r="E23" s="931" vm="34">
        <v>29</v>
      </c>
      <c r="F23" s="931">
        <v>323.58999</v>
      </c>
    </row>
    <row r="24" spans="1:6" ht="22.5">
      <c r="A24" s="91">
        <v>18</v>
      </c>
      <c r="B24" s="92" t="s">
        <v>538</v>
      </c>
      <c r="C24" s="931" vm="35">
        <v>743980</v>
      </c>
      <c r="D24" s="931">
        <v>103183.34767999999</v>
      </c>
      <c r="E24" s="931" vm="36">
        <v>328572</v>
      </c>
      <c r="F24" s="931">
        <v>45260.324429999993</v>
      </c>
    </row>
    <row r="25" spans="1:6" ht="22.5">
      <c r="A25" s="91">
        <v>19</v>
      </c>
      <c r="B25" s="92" t="s">
        <v>539</v>
      </c>
      <c r="C25" s="931" vm="37">
        <v>692209</v>
      </c>
      <c r="D25" s="931">
        <v>2139417.5772900004</v>
      </c>
      <c r="E25" s="931" vm="38">
        <v>56150</v>
      </c>
      <c r="F25" s="931">
        <v>2345009.4857299998</v>
      </c>
    </row>
    <row r="26" spans="1:6" ht="22.5">
      <c r="A26" s="91">
        <v>20</v>
      </c>
      <c r="B26" s="92" t="s">
        <v>540</v>
      </c>
      <c r="C26" s="931" vm="39">
        <v>3454</v>
      </c>
      <c r="D26" s="931">
        <v>9873.9201599999978</v>
      </c>
      <c r="E26" s="931" vm="40">
        <v>2316</v>
      </c>
      <c r="F26" s="931">
        <v>21969.559920000003</v>
      </c>
    </row>
    <row r="27" spans="1:6" ht="33.75">
      <c r="A27" s="91">
        <v>21</v>
      </c>
      <c r="B27" s="92" t="s">
        <v>541</v>
      </c>
      <c r="C27" s="931" vm="41">
        <v>586182</v>
      </c>
      <c r="D27" s="931">
        <v>110332.77399</v>
      </c>
      <c r="E27" s="931" vm="42">
        <v>1970</v>
      </c>
      <c r="F27" s="931">
        <v>12516.063739999998</v>
      </c>
    </row>
    <row r="28" spans="1:6" ht="22.5">
      <c r="A28" s="91">
        <v>22</v>
      </c>
      <c r="B28" s="92" t="s">
        <v>542</v>
      </c>
      <c r="C28" s="931" vm="43">
        <v>2053</v>
      </c>
      <c r="D28" s="931">
        <v>3015.0653400000001</v>
      </c>
      <c r="E28" s="931" vm="44">
        <v>196</v>
      </c>
      <c r="F28" s="931">
        <v>7040.8102799999997</v>
      </c>
    </row>
    <row r="29" spans="1:6" ht="45">
      <c r="A29" s="91">
        <v>23</v>
      </c>
      <c r="B29" s="92" t="s">
        <v>543</v>
      </c>
      <c r="C29" s="931" vm="45">
        <v>72182</v>
      </c>
      <c r="D29" s="931">
        <v>359427.39538999996</v>
      </c>
      <c r="E29" s="931" vm="46">
        <v>5821</v>
      </c>
      <c r="F29" s="931">
        <v>242316.77384000004</v>
      </c>
    </row>
    <row r="30" spans="1:6" ht="22.5">
      <c r="A30" s="91">
        <v>24</v>
      </c>
      <c r="B30" s="92" t="s">
        <v>544</v>
      </c>
      <c r="C30" s="931" vm="47">
        <v>0</v>
      </c>
      <c r="D30" s="931">
        <v>0</v>
      </c>
      <c r="E30" s="931" vm="48">
        <v>0</v>
      </c>
      <c r="F30" s="931">
        <v>0</v>
      </c>
    </row>
    <row r="31" spans="1:6" ht="22.5">
      <c r="A31" s="91">
        <v>25</v>
      </c>
      <c r="B31" s="92" t="s">
        <v>545</v>
      </c>
      <c r="C31" s="931" vm="49">
        <v>0</v>
      </c>
      <c r="D31" s="931">
        <v>0</v>
      </c>
      <c r="E31" s="931" vm="50">
        <v>0</v>
      </c>
      <c r="F31" s="931">
        <v>0</v>
      </c>
    </row>
    <row r="32" spans="1:6" ht="22.5">
      <c r="A32" s="412"/>
      <c r="B32" s="413" t="s">
        <v>546</v>
      </c>
      <c r="C32" s="932">
        <v>9862616</v>
      </c>
      <c r="D32" s="932">
        <v>8122365.6064600004</v>
      </c>
      <c r="E32" s="932">
        <v>5163514</v>
      </c>
      <c r="F32" s="932">
        <v>3847185.2141399998</v>
      </c>
    </row>
    <row r="33" spans="1:7" ht="22.5">
      <c r="A33" s="412"/>
      <c r="B33" s="413" t="s">
        <v>547</v>
      </c>
      <c r="C33" s="932">
        <v>1356080</v>
      </c>
      <c r="D33" s="932">
        <v>2622066.7321700002</v>
      </c>
      <c r="E33" s="932">
        <v>66453</v>
      </c>
      <c r="F33" s="932">
        <v>2628852.6935100001</v>
      </c>
    </row>
    <row r="34" spans="1:7">
      <c r="A34" s="410"/>
      <c r="B34" s="411" t="s">
        <v>292</v>
      </c>
      <c r="C34" s="933">
        <v>11218696</v>
      </c>
      <c r="D34" s="933">
        <v>10744432.338630002</v>
      </c>
      <c r="E34" s="933">
        <v>5229967</v>
      </c>
      <c r="F34" s="933">
        <v>6476037.9076499995</v>
      </c>
    </row>
    <row r="35" spans="1:7" ht="12.75" customHeight="1">
      <c r="A35" s="34" t="s">
        <v>513</v>
      </c>
      <c r="F35" s="268"/>
    </row>
    <row r="36" spans="1:7" ht="12.75" customHeight="1">
      <c r="G36" s="77"/>
    </row>
    <row r="37" spans="1:7" ht="12.75" customHeight="1">
      <c r="A37" s="631" t="s">
        <v>83</v>
      </c>
    </row>
    <row r="38" spans="1:7" ht="12.75" customHeight="1">
      <c r="F38" s="35" t="s">
        <v>1138</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16" t="s">
        <v>91</v>
      </c>
      <c r="B1" s="204"/>
      <c r="C1" s="204"/>
      <c r="D1" s="204"/>
      <c r="E1" s="204"/>
      <c r="F1" s="204"/>
      <c r="G1" s="204"/>
    </row>
    <row r="2" spans="1:9">
      <c r="A2" s="617" t="s">
        <v>92</v>
      </c>
      <c r="B2" s="204"/>
      <c r="C2" s="204"/>
      <c r="D2" s="204"/>
      <c r="E2" s="204"/>
      <c r="F2" s="204"/>
      <c r="G2" s="204"/>
    </row>
    <row r="3" spans="1:9" s="268" customFormat="1">
      <c r="A3" s="559"/>
      <c r="B3" s="204"/>
      <c r="C3" s="204"/>
      <c r="D3" s="204"/>
      <c r="E3" s="204"/>
      <c r="F3" s="204"/>
      <c r="G3" s="204"/>
    </row>
    <row r="4" spans="1:9" ht="12.75" customHeight="1">
      <c r="A4" s="24" t="s">
        <v>701</v>
      </c>
    </row>
    <row r="5" spans="1:9" ht="12.75" customHeight="1">
      <c r="A5" s="541" t="s">
        <v>702</v>
      </c>
      <c r="B5" s="204"/>
    </row>
    <row r="6" spans="1:9" ht="53.25" customHeight="1">
      <c r="A6" s="852" t="s">
        <v>885</v>
      </c>
      <c r="B6" s="1147" t="s">
        <v>493</v>
      </c>
      <c r="C6" s="1148"/>
      <c r="D6" s="1149"/>
      <c r="E6" s="1147" t="s">
        <v>891</v>
      </c>
      <c r="F6" s="1148"/>
      <c r="G6" s="1149"/>
      <c r="I6" s="195"/>
    </row>
    <row r="7" spans="1:9" s="268" customFormat="1">
      <c r="A7" s="1150" t="s">
        <v>902</v>
      </c>
      <c r="B7" s="421" t="str">
        <f>Naslovnica!A20</f>
        <v>Studeni 2021.</v>
      </c>
      <c r="C7" s="1151" t="s">
        <v>903</v>
      </c>
      <c r="D7" s="1153" t="s">
        <v>898</v>
      </c>
      <c r="E7" s="421" t="str">
        <f>$B$7</f>
        <v>Studeni 2021.</v>
      </c>
      <c r="F7" s="1151" t="s">
        <v>903</v>
      </c>
      <c r="G7" s="1153" t="s">
        <v>898</v>
      </c>
    </row>
    <row r="8" spans="1:9" s="268" customFormat="1">
      <c r="A8" s="1150"/>
      <c r="B8" s="836" t="str">
        <f>Naslovnica!A24</f>
        <v>November 2021</v>
      </c>
      <c r="C8" s="1152"/>
      <c r="D8" s="1150"/>
      <c r="E8" s="836" t="str">
        <f>$B$8</f>
        <v>November 2021</v>
      </c>
      <c r="F8" s="1152"/>
      <c r="G8" s="1150"/>
    </row>
    <row r="9" spans="1:9" ht="25.5">
      <c r="A9" s="248" t="s">
        <v>499</v>
      </c>
      <c r="B9" s="256">
        <v>133748269.79000001</v>
      </c>
      <c r="C9" s="252">
        <v>1792749260.5500002</v>
      </c>
      <c r="D9" s="259">
        <v>-0.43117405837942024</v>
      </c>
      <c r="E9" s="256">
        <v>399985</v>
      </c>
      <c r="F9" s="251">
        <v>1790425</v>
      </c>
      <c r="G9" s="262">
        <v>3.9307815581854042</v>
      </c>
    </row>
    <row r="10" spans="1:9">
      <c r="A10" s="93" t="s">
        <v>501</v>
      </c>
      <c r="B10" s="257">
        <v>130323671.15000001</v>
      </c>
      <c r="C10" s="196">
        <v>1603930991.8800001</v>
      </c>
      <c r="D10" s="260">
        <v>-0.36241538961573372</v>
      </c>
      <c r="E10" s="257">
        <v>399985</v>
      </c>
      <c r="F10" s="197">
        <v>1790425</v>
      </c>
      <c r="G10" s="260">
        <v>3.9307815581854042</v>
      </c>
    </row>
    <row r="11" spans="1:9">
      <c r="A11" s="93" t="s">
        <v>500</v>
      </c>
      <c r="B11" s="257" t="s">
        <v>143</v>
      </c>
      <c r="C11" s="196">
        <v>145526353.77000001</v>
      </c>
      <c r="D11" s="260">
        <v>-1</v>
      </c>
      <c r="E11" s="257" t="s">
        <v>143</v>
      </c>
      <c r="F11" s="197" t="s">
        <v>143</v>
      </c>
      <c r="G11" s="260" t="s">
        <v>143</v>
      </c>
    </row>
    <row r="12" spans="1:9">
      <c r="A12" s="93" t="s">
        <v>502</v>
      </c>
      <c r="B12" s="257" t="s">
        <v>143</v>
      </c>
      <c r="C12" s="197" t="s">
        <v>143</v>
      </c>
      <c r="D12" s="261" t="s">
        <v>143</v>
      </c>
      <c r="E12" s="257" t="s">
        <v>143</v>
      </c>
      <c r="F12" s="197" t="s">
        <v>143</v>
      </c>
      <c r="G12" s="260" t="s">
        <v>143</v>
      </c>
    </row>
    <row r="13" spans="1:9">
      <c r="A13" s="93" t="s">
        <v>892</v>
      </c>
      <c r="B13" s="257" t="s">
        <v>143</v>
      </c>
      <c r="C13" s="197" t="s">
        <v>143</v>
      </c>
      <c r="D13" s="261" t="s">
        <v>143</v>
      </c>
      <c r="E13" s="257" t="s">
        <v>143</v>
      </c>
      <c r="F13" s="197" t="s">
        <v>143</v>
      </c>
      <c r="G13" s="260" t="s">
        <v>143</v>
      </c>
    </row>
    <row r="14" spans="1:9">
      <c r="A14" s="93" t="s">
        <v>503</v>
      </c>
      <c r="B14" s="257" t="s">
        <v>143</v>
      </c>
      <c r="C14" s="197" t="s">
        <v>143</v>
      </c>
      <c r="D14" s="261" t="s">
        <v>143</v>
      </c>
      <c r="E14" s="257" t="s">
        <v>143</v>
      </c>
      <c r="F14" s="197" t="s">
        <v>143</v>
      </c>
      <c r="G14" s="260" t="s">
        <v>143</v>
      </c>
    </row>
    <row r="15" spans="1:9" s="268" customFormat="1">
      <c r="A15" s="93" t="s">
        <v>1110</v>
      </c>
      <c r="B15" s="257">
        <v>3424598.64</v>
      </c>
      <c r="C15" s="197">
        <v>43291914.899999999</v>
      </c>
      <c r="D15" s="261">
        <v>0.8327456603443677</v>
      </c>
      <c r="E15" s="257" t="s">
        <v>143</v>
      </c>
      <c r="F15" s="197" t="s">
        <v>143</v>
      </c>
      <c r="G15" s="260" t="s">
        <v>143</v>
      </c>
    </row>
    <row r="16" spans="1:9">
      <c r="A16" s="934" t="s">
        <v>1106</v>
      </c>
      <c r="B16" s="935">
        <v>15685580</v>
      </c>
      <c r="C16" s="936">
        <v>502525702</v>
      </c>
      <c r="D16" s="937">
        <v>-0.86662224590649173</v>
      </c>
      <c r="E16" s="257" t="s">
        <v>143</v>
      </c>
      <c r="F16" s="197" t="s">
        <v>143</v>
      </c>
      <c r="G16" s="260" t="s">
        <v>143</v>
      </c>
    </row>
    <row r="17" spans="1:9">
      <c r="A17" s="934" t="s">
        <v>1107</v>
      </c>
      <c r="B17" s="935" t="s">
        <v>143</v>
      </c>
      <c r="C17" s="936">
        <v>50344900.700000003</v>
      </c>
      <c r="D17" s="937">
        <v>-1</v>
      </c>
      <c r="E17" s="257" t="s">
        <v>143</v>
      </c>
      <c r="F17" s="197" t="s">
        <v>143</v>
      </c>
      <c r="G17" s="260" t="e">
        <f>-B23</f>
        <v>#VALUE!</v>
      </c>
    </row>
    <row r="18" spans="1:9" ht="18.75" customHeight="1">
      <c r="A18" s="414" t="s">
        <v>504</v>
      </c>
      <c r="B18" s="415">
        <v>149433849.79000002</v>
      </c>
      <c r="C18" s="416">
        <v>2345619863.25</v>
      </c>
      <c r="D18" s="417">
        <v>-0.62926812785431863</v>
      </c>
      <c r="E18" s="415">
        <v>399985</v>
      </c>
      <c r="F18" s="806">
        <v>1790425</v>
      </c>
      <c r="G18" s="417">
        <v>3.9307815581854042</v>
      </c>
      <c r="I18" s="45"/>
    </row>
    <row r="19" spans="1:9" ht="15" customHeight="1">
      <c r="A19" s="1154" t="s">
        <v>901</v>
      </c>
      <c r="B19" s="418" t="str">
        <f>B7</f>
        <v>Studeni 2021.</v>
      </c>
      <c r="C19" s="1152" t="s">
        <v>903</v>
      </c>
      <c r="D19" s="1150" t="s">
        <v>898</v>
      </c>
      <c r="E19" s="837" t="str">
        <f>E7</f>
        <v>Studeni 2021.</v>
      </c>
      <c r="F19" s="1152" t="s">
        <v>903</v>
      </c>
      <c r="G19" s="1150" t="s">
        <v>898</v>
      </c>
    </row>
    <row r="20" spans="1:9" s="268" customFormat="1">
      <c r="A20" s="1154"/>
      <c r="B20" s="836" t="str">
        <f>B8</f>
        <v>November 2021</v>
      </c>
      <c r="C20" s="1152"/>
      <c r="D20" s="1150"/>
      <c r="E20" s="839" t="str">
        <f>E8</f>
        <v>November 2021</v>
      </c>
      <c r="F20" s="1152"/>
      <c r="G20" s="1150"/>
    </row>
    <row r="21" spans="1:9" ht="25.5">
      <c r="A21" s="249" t="s">
        <v>505</v>
      </c>
      <c r="B21" s="256">
        <v>2100995</v>
      </c>
      <c r="C21" s="251">
        <v>162919835.02000001</v>
      </c>
      <c r="D21" s="262">
        <v>-0.91008942814336025</v>
      </c>
      <c r="E21" s="256">
        <v>785</v>
      </c>
      <c r="F21" s="251">
        <v>2984</v>
      </c>
      <c r="G21" s="262">
        <v>4.9022556390977448</v>
      </c>
    </row>
    <row r="22" spans="1:9">
      <c r="A22" s="93" t="s">
        <v>501</v>
      </c>
      <c r="B22" s="257">
        <v>2076292</v>
      </c>
      <c r="C22" s="197">
        <v>31627595.02</v>
      </c>
      <c r="D22" s="260">
        <v>-0.20271469569015999</v>
      </c>
      <c r="E22" s="257">
        <v>785</v>
      </c>
      <c r="F22" s="197">
        <v>2984</v>
      </c>
      <c r="G22" s="260">
        <v>4.9022556390977448</v>
      </c>
    </row>
    <row r="23" spans="1:9">
      <c r="A23" s="93" t="s">
        <v>500</v>
      </c>
      <c r="B23" s="257" t="s">
        <v>143</v>
      </c>
      <c r="C23" s="197">
        <v>130941877</v>
      </c>
      <c r="D23" s="260">
        <v>-1</v>
      </c>
      <c r="E23" s="257" t="s">
        <v>143</v>
      </c>
      <c r="F23" s="197" t="s">
        <v>143</v>
      </c>
      <c r="G23" s="260" t="s">
        <v>143</v>
      </c>
    </row>
    <row r="24" spans="1:9">
      <c r="A24" s="93" t="s">
        <v>502</v>
      </c>
      <c r="B24" s="257" t="s">
        <v>143</v>
      </c>
      <c r="C24" s="197" t="s">
        <v>143</v>
      </c>
      <c r="D24" s="261" t="s">
        <v>143</v>
      </c>
      <c r="E24" s="257" t="s">
        <v>143</v>
      </c>
      <c r="F24" s="197" t="s">
        <v>143</v>
      </c>
      <c r="G24" s="260" t="s">
        <v>143</v>
      </c>
    </row>
    <row r="25" spans="1:9">
      <c r="A25" s="93" t="s">
        <v>892</v>
      </c>
      <c r="B25" s="257" t="s">
        <v>143</v>
      </c>
      <c r="C25" s="197" t="s">
        <v>143</v>
      </c>
      <c r="D25" s="261" t="s">
        <v>143</v>
      </c>
      <c r="E25" s="257" t="s">
        <v>143</v>
      </c>
      <c r="F25" s="197" t="s">
        <v>143</v>
      </c>
      <c r="G25" s="260" t="s">
        <v>143</v>
      </c>
    </row>
    <row r="26" spans="1:9">
      <c r="A26" s="93" t="s">
        <v>503</v>
      </c>
      <c r="B26" s="257" t="s">
        <v>143</v>
      </c>
      <c r="C26" s="197" t="s">
        <v>143</v>
      </c>
      <c r="D26" s="261" t="s">
        <v>143</v>
      </c>
      <c r="E26" s="257" t="s">
        <v>143</v>
      </c>
      <c r="F26" s="197" t="s">
        <v>143</v>
      </c>
      <c r="G26" s="260" t="s">
        <v>143</v>
      </c>
    </row>
    <row r="27" spans="1:9" s="268" customFormat="1">
      <c r="A27" s="93" t="s">
        <v>1110</v>
      </c>
      <c r="B27" s="257">
        <v>24703</v>
      </c>
      <c r="C27" s="197">
        <v>350363</v>
      </c>
      <c r="D27" s="261">
        <v>0.85041198501872661</v>
      </c>
      <c r="E27" s="257" t="s">
        <v>143</v>
      </c>
      <c r="F27" s="197" t="s">
        <v>143</v>
      </c>
      <c r="G27" s="260" t="s">
        <v>143</v>
      </c>
    </row>
    <row r="28" spans="1:9">
      <c r="A28" s="934" t="s">
        <v>1108</v>
      </c>
      <c r="B28" s="935">
        <v>26851</v>
      </c>
      <c r="C28" s="936">
        <v>2997266</v>
      </c>
      <c r="D28" s="1020">
        <v>-0.93657254083064434</v>
      </c>
      <c r="E28" s="257" t="s">
        <v>143</v>
      </c>
      <c r="F28" s="197" t="s">
        <v>143</v>
      </c>
      <c r="G28" s="260" t="s">
        <v>143</v>
      </c>
    </row>
    <row r="29" spans="1:9">
      <c r="A29" s="934" t="s">
        <v>1109</v>
      </c>
      <c r="B29" s="935" t="s">
        <v>143</v>
      </c>
      <c r="C29" s="936">
        <v>50000000</v>
      </c>
      <c r="D29" s="937">
        <v>-1</v>
      </c>
      <c r="E29" s="257" t="s">
        <v>143</v>
      </c>
      <c r="F29" s="197" t="s">
        <v>143</v>
      </c>
      <c r="G29" s="260" t="s">
        <v>143</v>
      </c>
    </row>
    <row r="30" spans="1:9" ht="18.75" customHeight="1">
      <c r="A30" s="414" t="s">
        <v>506</v>
      </c>
      <c r="B30" s="415">
        <v>2127846</v>
      </c>
      <c r="C30" s="419">
        <v>215917101.02000001</v>
      </c>
      <c r="D30" s="417">
        <v>-0.97116385911670189</v>
      </c>
      <c r="E30" s="415">
        <v>785</v>
      </c>
      <c r="F30" s="419">
        <v>2984</v>
      </c>
      <c r="G30" s="417">
        <v>4.9022556390977448</v>
      </c>
    </row>
    <row r="31" spans="1:9" ht="18.75" customHeight="1">
      <c r="A31" s="422" t="s">
        <v>507</v>
      </c>
      <c r="B31" s="256">
        <v>7616</v>
      </c>
      <c r="C31" s="423">
        <v>85816</v>
      </c>
      <c r="D31" s="424">
        <v>-0.23938879456706286</v>
      </c>
      <c r="E31" s="256">
        <v>24</v>
      </c>
      <c r="F31" s="423">
        <v>26</v>
      </c>
      <c r="G31" s="424">
        <v>0.41176470588235303</v>
      </c>
    </row>
    <row r="32" spans="1:9" ht="15" customHeight="1">
      <c r="A32" s="1154" t="s">
        <v>900</v>
      </c>
      <c r="B32" s="418" t="str">
        <f>B7</f>
        <v>Studeni 2021.</v>
      </c>
      <c r="C32" s="1152" t="s">
        <v>903</v>
      </c>
      <c r="D32" s="1150" t="s">
        <v>898</v>
      </c>
      <c r="E32" s="418" t="str">
        <f>E7</f>
        <v>Studeni 2021.</v>
      </c>
      <c r="F32" s="1152" t="s">
        <v>903</v>
      </c>
      <c r="G32" s="1150" t="s">
        <v>898</v>
      </c>
    </row>
    <row r="33" spans="1:7" s="268" customFormat="1">
      <c r="A33" s="1154"/>
      <c r="B33" s="836" t="str">
        <f>B8</f>
        <v>November 2021</v>
      </c>
      <c r="C33" s="1152"/>
      <c r="D33" s="1150"/>
      <c r="E33" s="836" t="str">
        <f>E8</f>
        <v>November 2021</v>
      </c>
      <c r="F33" s="1152"/>
      <c r="G33" s="1150"/>
    </row>
    <row r="34" spans="1:7" ht="17.25" customHeight="1">
      <c r="A34" s="250" t="s">
        <v>508</v>
      </c>
      <c r="B34" s="257">
        <v>417903679.87</v>
      </c>
      <c r="C34" s="197">
        <v>6092333360.7099991</v>
      </c>
      <c r="D34" s="260">
        <v>-0.58766152126011684</v>
      </c>
      <c r="E34" s="257" t="s">
        <v>143</v>
      </c>
      <c r="F34" s="197" t="s">
        <v>143</v>
      </c>
      <c r="G34" s="260" t="s">
        <v>143</v>
      </c>
    </row>
    <row r="35" spans="1:7" ht="17.25" customHeight="1">
      <c r="A35" s="250" t="s">
        <v>509</v>
      </c>
      <c r="B35" s="257">
        <v>224242570</v>
      </c>
      <c r="C35" s="266">
        <v>4108459084</v>
      </c>
      <c r="D35" s="260">
        <v>-0.63982753950380367</v>
      </c>
      <c r="E35" s="257" t="s">
        <v>143</v>
      </c>
      <c r="F35" s="197" t="s">
        <v>143</v>
      </c>
      <c r="G35" s="260" t="s">
        <v>143</v>
      </c>
    </row>
    <row r="36" spans="1:7">
      <c r="A36" s="1154" t="s">
        <v>896</v>
      </c>
      <c r="B36" s="838" t="str">
        <f>B7</f>
        <v>Studeni 2021.</v>
      </c>
      <c r="C36" s="1155" t="s">
        <v>897</v>
      </c>
      <c r="D36" s="1150" t="s">
        <v>898</v>
      </c>
      <c r="E36" s="420"/>
      <c r="F36" s="1155"/>
      <c r="G36" s="1150"/>
    </row>
    <row r="37" spans="1:7" s="268" customFormat="1" ht="21" customHeight="1">
      <c r="A37" s="1154"/>
      <c r="B37" s="836" t="str">
        <f>B8</f>
        <v>November 2021</v>
      </c>
      <c r="C37" s="1155"/>
      <c r="D37" s="1150"/>
      <c r="E37" s="420"/>
      <c r="F37" s="1155"/>
      <c r="G37" s="1150"/>
    </row>
    <row r="38" spans="1:7">
      <c r="A38" s="198" t="s">
        <v>63</v>
      </c>
      <c r="B38" s="258">
        <v>1981</v>
      </c>
      <c r="C38" s="94">
        <v>0.13897049945667495</v>
      </c>
      <c r="D38" s="260">
        <v>-2.5343048742687557E-2</v>
      </c>
      <c r="E38" s="258"/>
      <c r="F38" s="94"/>
      <c r="G38" s="260"/>
    </row>
    <row r="39" spans="1:7">
      <c r="A39" s="95" t="s">
        <v>113</v>
      </c>
      <c r="B39" s="258">
        <v>1372.89</v>
      </c>
      <c r="C39" s="94">
        <v>0.16357457051081026</v>
      </c>
      <c r="D39" s="260">
        <v>-2.5344493429599657E-2</v>
      </c>
      <c r="E39" s="258"/>
      <c r="F39" s="94"/>
      <c r="G39" s="260"/>
    </row>
    <row r="40" spans="1:7">
      <c r="A40" s="95" t="s">
        <v>64</v>
      </c>
      <c r="B40" s="258">
        <v>1213.4000000000001</v>
      </c>
      <c r="C40" s="94">
        <v>0.11545214697419603</v>
      </c>
      <c r="D40" s="260">
        <v>-2.9085817163432615E-2</v>
      </c>
      <c r="E40" s="258"/>
      <c r="F40" s="94"/>
      <c r="G40" s="260"/>
    </row>
    <row r="41" spans="1:7" s="268" customFormat="1">
      <c r="A41" s="95" t="s">
        <v>1088</v>
      </c>
      <c r="B41" s="258">
        <v>1243.22</v>
      </c>
      <c r="C41" s="94">
        <v>0.14336953822666532</v>
      </c>
      <c r="D41" s="260">
        <v>-2.9075715568745331E-2</v>
      </c>
      <c r="E41" s="258"/>
      <c r="F41" s="94"/>
      <c r="G41" s="260"/>
    </row>
    <row r="42" spans="1:7">
      <c r="A42" s="95" t="s">
        <v>855</v>
      </c>
      <c r="B42" s="258">
        <v>1178.7</v>
      </c>
      <c r="C42" s="94">
        <v>0.12459570083292792</v>
      </c>
      <c r="D42" s="260">
        <v>-2.9293320266497558E-2</v>
      </c>
      <c r="E42" s="258"/>
      <c r="F42" s="94"/>
      <c r="G42" s="260"/>
    </row>
    <row r="43" spans="1:7" s="268" customFormat="1">
      <c r="A43" s="95" t="s">
        <v>93</v>
      </c>
      <c r="B43" s="258">
        <v>1196.29</v>
      </c>
      <c r="C43" s="94">
        <v>8.3301639047360432E-2</v>
      </c>
      <c r="D43" s="260">
        <v>-1.8992168600598713E-2</v>
      </c>
      <c r="E43" s="258"/>
      <c r="F43" s="94"/>
      <c r="G43" s="260"/>
    </row>
    <row r="44" spans="1:7">
      <c r="A44" s="95" t="s">
        <v>94</v>
      </c>
      <c r="B44" s="258">
        <v>1114.8</v>
      </c>
      <c r="C44" s="94">
        <v>0.17291809143037495</v>
      </c>
      <c r="D44" s="260">
        <v>-1.8938327231765695E-2</v>
      </c>
      <c r="E44" s="258"/>
      <c r="F44" s="94"/>
      <c r="G44" s="260"/>
    </row>
    <row r="45" spans="1:7">
      <c r="A45" s="95" t="s">
        <v>95</v>
      </c>
      <c r="B45" s="258">
        <v>417.71</v>
      </c>
      <c r="C45" s="94">
        <v>-0.40236644061006677</v>
      </c>
      <c r="D45" s="260">
        <v>-3.8044354374410005E-2</v>
      </c>
      <c r="E45" s="258"/>
      <c r="F45" s="94"/>
      <c r="G45" s="260"/>
    </row>
    <row r="46" spans="1:7">
      <c r="A46" s="95" t="s">
        <v>96</v>
      </c>
      <c r="B46" s="258">
        <v>752.01</v>
      </c>
      <c r="C46" s="94">
        <v>0.20638154517453788</v>
      </c>
      <c r="D46" s="260">
        <v>-2.4693599636858798E-2</v>
      </c>
      <c r="E46" s="258"/>
      <c r="F46" s="94"/>
      <c r="G46" s="260"/>
    </row>
    <row r="47" spans="1:7">
      <c r="A47" s="95" t="s">
        <v>97</v>
      </c>
      <c r="B47" s="258">
        <v>847.65</v>
      </c>
      <c r="C47" s="94">
        <v>0.12735905518094404</v>
      </c>
      <c r="D47" s="260">
        <v>-4.4653825780202161E-2</v>
      </c>
      <c r="E47" s="258"/>
      <c r="F47" s="94"/>
      <c r="G47" s="260"/>
    </row>
    <row r="48" spans="1:7">
      <c r="A48" s="95" t="s">
        <v>98</v>
      </c>
      <c r="B48" s="258">
        <v>3523.63</v>
      </c>
      <c r="C48" s="94">
        <v>1.3128347858089695E-2</v>
      </c>
      <c r="D48" s="260">
        <v>-2.5310293129154449E-2</v>
      </c>
      <c r="E48" s="258"/>
      <c r="F48" s="94"/>
      <c r="G48" s="260"/>
    </row>
    <row r="49" spans="1:7">
      <c r="A49" s="198" t="s">
        <v>65</v>
      </c>
      <c r="B49" s="258">
        <v>111.16970000000001</v>
      </c>
      <c r="C49" s="94">
        <v>-1.059098591398866E-2</v>
      </c>
      <c r="D49" s="260">
        <v>-1.5304459040363927E-3</v>
      </c>
      <c r="E49" s="258"/>
      <c r="F49" s="94"/>
      <c r="G49" s="260"/>
    </row>
    <row r="50" spans="1:7">
      <c r="A50" s="198" t="s">
        <v>84</v>
      </c>
      <c r="B50" s="258">
        <v>188.9006</v>
      </c>
      <c r="C50" s="94">
        <v>1.0775506884381336E-2</v>
      </c>
      <c r="D50" s="260">
        <v>1.6625262350866699E-4</v>
      </c>
      <c r="E50" s="258"/>
      <c r="F50" s="94"/>
      <c r="G50" s="260"/>
    </row>
    <row r="51" spans="1:7" ht="15" customHeight="1">
      <c r="A51" s="1154" t="s">
        <v>899</v>
      </c>
      <c r="B51" s="418" t="str">
        <f>B7</f>
        <v>Studeni 2021.</v>
      </c>
      <c r="C51" s="1156"/>
      <c r="D51" s="1150" t="s">
        <v>898</v>
      </c>
      <c r="E51" s="418" t="str">
        <f>E7</f>
        <v>Studeni 2021.</v>
      </c>
      <c r="F51" s="1156"/>
      <c r="G51" s="1150" t="s">
        <v>898</v>
      </c>
    </row>
    <row r="52" spans="1:7" s="268" customFormat="1">
      <c r="A52" s="1154"/>
      <c r="B52" s="836" t="str">
        <f>B8</f>
        <v>November 2021</v>
      </c>
      <c r="C52" s="1156"/>
      <c r="D52" s="1150"/>
      <c r="E52" s="836" t="str">
        <f>E8</f>
        <v>November 2021</v>
      </c>
      <c r="F52" s="1156"/>
      <c r="G52" s="1150"/>
    </row>
    <row r="53" spans="1:7">
      <c r="A53" s="93" t="s">
        <v>501</v>
      </c>
      <c r="B53" s="257">
        <v>136091.33976924</v>
      </c>
      <c r="C53" s="197"/>
      <c r="D53" s="260">
        <v>-1.1872650936504137E-3</v>
      </c>
      <c r="E53" s="257">
        <v>288.29969999999997</v>
      </c>
      <c r="F53" s="197"/>
      <c r="G53" s="260">
        <v>8.8040023002013967E-3</v>
      </c>
    </row>
    <row r="54" spans="1:7">
      <c r="A54" s="93" t="s">
        <v>500</v>
      </c>
      <c r="B54" s="257">
        <v>135471.02667660001</v>
      </c>
      <c r="C54" s="197"/>
      <c r="D54" s="260">
        <v>-1.1367236468209363E-3</v>
      </c>
      <c r="E54" s="257" t="s">
        <v>143</v>
      </c>
      <c r="F54" s="197"/>
      <c r="G54" s="260" t="s">
        <v>143</v>
      </c>
    </row>
    <row r="55" spans="1:7">
      <c r="A55" s="93" t="s">
        <v>502</v>
      </c>
      <c r="B55" s="257" t="s">
        <v>143</v>
      </c>
      <c r="C55" s="197"/>
      <c r="D55" s="261" t="s">
        <v>143</v>
      </c>
      <c r="E55" s="257" t="s">
        <v>143</v>
      </c>
      <c r="F55" s="197"/>
      <c r="G55" s="260" t="s">
        <v>143</v>
      </c>
    </row>
    <row r="56" spans="1:7">
      <c r="A56" s="93" t="s">
        <v>510</v>
      </c>
      <c r="B56" s="257" t="s">
        <v>143</v>
      </c>
      <c r="C56" s="197"/>
      <c r="D56" s="261" t="s">
        <v>143</v>
      </c>
      <c r="E56" s="257" t="s">
        <v>143</v>
      </c>
      <c r="F56" s="197"/>
      <c r="G56" s="260" t="s">
        <v>143</v>
      </c>
    </row>
    <row r="57" spans="1:7" s="268" customFormat="1">
      <c r="A57" s="93" t="s">
        <v>1110</v>
      </c>
      <c r="B57" s="257">
        <v>61.265432400000002</v>
      </c>
      <c r="C57" s="197"/>
      <c r="D57" s="260">
        <v>2.514807951588427E-2</v>
      </c>
      <c r="E57" s="257" t="s">
        <v>143</v>
      </c>
      <c r="F57" s="197"/>
      <c r="G57" s="260" t="s">
        <v>143</v>
      </c>
    </row>
    <row r="58" spans="1:7" ht="18.75" customHeight="1">
      <c r="A58" s="414" t="s">
        <v>511</v>
      </c>
      <c r="B58" s="415">
        <v>271623.63187823998</v>
      </c>
      <c r="C58" s="419"/>
      <c r="D58" s="417">
        <v>-1.1562706828089908E-3</v>
      </c>
      <c r="E58" s="415">
        <v>288.29969999999997</v>
      </c>
      <c r="F58" s="419"/>
      <c r="G58" s="417">
        <v>8.8040023002013967E-3</v>
      </c>
    </row>
    <row r="59" spans="1:7" s="204" customFormat="1">
      <c r="A59" s="20" t="s">
        <v>512</v>
      </c>
      <c r="B59" s="263"/>
      <c r="C59" s="244"/>
      <c r="D59" s="244"/>
    </row>
    <row r="60" spans="1:7" s="204" customFormat="1">
      <c r="A60" s="296"/>
      <c r="B60" s="264"/>
      <c r="C60" s="246"/>
      <c r="D60" s="247"/>
    </row>
    <row r="61" spans="1:7" s="204" customFormat="1">
      <c r="B61" s="245"/>
      <c r="C61" s="246"/>
      <c r="D61" s="247"/>
    </row>
    <row r="62" spans="1:7" s="204" customFormat="1">
      <c r="A62" s="631" t="s">
        <v>83</v>
      </c>
      <c r="B62" s="245"/>
      <c r="C62" s="246"/>
      <c r="D62" s="247"/>
    </row>
    <row r="63" spans="1:7" ht="12.75" customHeight="1">
      <c r="B63" s="36"/>
      <c r="C63" s="36"/>
      <c r="D63" s="36"/>
    </row>
    <row r="64" spans="1:7" ht="12.75" customHeight="1">
      <c r="B64" s="52"/>
      <c r="C64" s="52"/>
      <c r="G64" s="14" t="s">
        <v>1139</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61"/>
    </row>
    <row r="118" spans="1:1">
      <c r="A118" s="662"/>
    </row>
    <row r="120" spans="1:1">
      <c r="A120" s="662"/>
    </row>
    <row r="122" spans="1:1">
      <c r="A122" s="662"/>
    </row>
    <row r="124" spans="1:1">
      <c r="A124" s="662"/>
    </row>
    <row r="126" spans="1:1">
      <c r="A126" s="662"/>
    </row>
    <row r="128" spans="1:1">
      <c r="A128" s="662"/>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703</v>
      </c>
      <c r="E1" s="140" t="str">
        <f>Naslovnica!A20</f>
        <v>Studeni 2021.</v>
      </c>
      <c r="G1" s="142" t="s">
        <v>943</v>
      </c>
      <c r="H1" s="268"/>
      <c r="I1" s="268"/>
      <c r="J1" s="268"/>
      <c r="K1" s="140" t="str">
        <f>E1</f>
        <v>Studeni 2021.</v>
      </c>
    </row>
    <row r="2" spans="1:18" ht="12.75" customHeight="1">
      <c r="A2" s="547" t="s">
        <v>704</v>
      </c>
      <c r="E2" s="557" t="str">
        <f>Naslovnica!A24</f>
        <v>November 2021</v>
      </c>
      <c r="G2" s="547" t="s">
        <v>944</v>
      </c>
      <c r="H2" s="268"/>
      <c r="I2" s="268"/>
      <c r="J2" s="268"/>
      <c r="K2" s="545" t="str">
        <f>E2</f>
        <v>November 2021</v>
      </c>
    </row>
    <row r="3" spans="1:18" ht="12.75" customHeight="1">
      <c r="A3" s="39" t="s">
        <v>477</v>
      </c>
      <c r="G3" s="39" t="s">
        <v>486</v>
      </c>
      <c r="H3" s="268"/>
      <c r="I3" s="268"/>
      <c r="J3" s="268"/>
      <c r="K3" s="268"/>
    </row>
    <row r="4" spans="1:18" ht="45" customHeight="1">
      <c r="A4" s="425" t="s">
        <v>478</v>
      </c>
      <c r="B4" s="425" t="s">
        <v>479</v>
      </c>
      <c r="C4" s="425" t="s">
        <v>480</v>
      </c>
      <c r="D4" s="425" t="s">
        <v>481</v>
      </c>
      <c r="E4" s="425" t="s">
        <v>482</v>
      </c>
      <c r="G4" s="425" t="s">
        <v>478</v>
      </c>
      <c r="H4" s="425" t="s">
        <v>479</v>
      </c>
      <c r="I4" s="425" t="s">
        <v>480</v>
      </c>
      <c r="J4" s="425" t="s">
        <v>481</v>
      </c>
      <c r="K4" s="425" t="s">
        <v>487</v>
      </c>
    </row>
    <row r="5" spans="1:18" ht="12.75" customHeight="1">
      <c r="A5" s="96" t="s">
        <v>1549</v>
      </c>
      <c r="B5" s="97">
        <v>23674616</v>
      </c>
      <c r="C5" s="98">
        <v>0.18166013734182623</v>
      </c>
      <c r="D5" s="99">
        <v>417</v>
      </c>
      <c r="E5" s="253">
        <v>-13.84</v>
      </c>
      <c r="F5" s="53"/>
      <c r="G5" s="96" t="s">
        <v>1568</v>
      </c>
      <c r="H5" s="97">
        <v>293255</v>
      </c>
      <c r="I5" s="98">
        <v>0.73316499368726329</v>
      </c>
      <c r="J5" s="99">
        <v>775</v>
      </c>
      <c r="K5" s="253">
        <v>-1.9</v>
      </c>
      <c r="P5" s="77"/>
      <c r="R5" s="835"/>
    </row>
    <row r="6" spans="1:18" ht="12.75" customHeight="1">
      <c r="A6" s="96" t="s">
        <v>1550</v>
      </c>
      <c r="B6" s="97">
        <v>17120950.199999999</v>
      </c>
      <c r="C6" s="98">
        <v>0.1313725284817531</v>
      </c>
      <c r="D6" s="99">
        <v>30.8</v>
      </c>
      <c r="E6" s="253">
        <v>-3.1399999999999997</v>
      </c>
      <c r="F6" s="53"/>
      <c r="G6" s="96" t="s">
        <v>1569</v>
      </c>
      <c r="H6" s="97">
        <v>106730</v>
      </c>
      <c r="I6" s="98">
        <v>0.26683500631273671</v>
      </c>
      <c r="J6" s="99">
        <v>250</v>
      </c>
      <c r="K6" s="253">
        <v>8.6999999999999993</v>
      </c>
      <c r="P6" s="77"/>
      <c r="R6" s="835"/>
    </row>
    <row r="7" spans="1:18" ht="12.75" customHeight="1">
      <c r="A7" s="96" t="s">
        <v>1551</v>
      </c>
      <c r="B7" s="97">
        <v>12697403.5</v>
      </c>
      <c r="C7" s="98">
        <v>9.7429756144496088E-2</v>
      </c>
      <c r="D7" s="99">
        <v>183</v>
      </c>
      <c r="E7" s="253">
        <v>-1.6099999999999999</v>
      </c>
      <c r="F7" s="53"/>
      <c r="G7" s="96" t="s">
        <v>1570</v>
      </c>
      <c r="H7" s="97">
        <v>0</v>
      </c>
      <c r="I7" s="98">
        <v>0</v>
      </c>
      <c r="J7" s="99">
        <v>15100</v>
      </c>
      <c r="K7" s="97">
        <v>0</v>
      </c>
      <c r="P7" s="77"/>
      <c r="R7" s="835"/>
    </row>
    <row r="8" spans="1:18" ht="12.75" customHeight="1">
      <c r="A8" s="96" t="s">
        <v>1552</v>
      </c>
      <c r="B8" s="97">
        <v>10116440</v>
      </c>
      <c r="C8" s="98">
        <v>7.7625498965235365E-2</v>
      </c>
      <c r="D8" s="99">
        <v>415</v>
      </c>
      <c r="E8" s="253">
        <v>-3.26</v>
      </c>
      <c r="G8" s="96"/>
      <c r="H8" s="97"/>
      <c r="I8" s="98"/>
      <c r="J8" s="99"/>
      <c r="K8" s="253"/>
      <c r="P8" s="77"/>
      <c r="R8" s="835"/>
    </row>
    <row r="9" spans="1:18" ht="12.75" customHeight="1">
      <c r="A9" s="96" t="s">
        <v>1553</v>
      </c>
      <c r="B9" s="97">
        <v>7703848</v>
      </c>
      <c r="C9" s="98">
        <v>5.9113190504992918E-2</v>
      </c>
      <c r="D9" s="99">
        <v>235</v>
      </c>
      <c r="E9" s="253">
        <v>14.63</v>
      </c>
      <c r="G9" s="96"/>
      <c r="H9" s="97"/>
      <c r="I9" s="98"/>
      <c r="J9" s="99"/>
      <c r="K9" s="253"/>
      <c r="P9" s="77"/>
      <c r="R9" s="835"/>
    </row>
    <row r="10" spans="1:18" ht="12.75" customHeight="1">
      <c r="A10" s="96" t="s">
        <v>1554</v>
      </c>
      <c r="B10" s="97">
        <v>6248185</v>
      </c>
      <c r="C10" s="98">
        <v>4.7943592632595969E-2</v>
      </c>
      <c r="D10" s="99">
        <v>610</v>
      </c>
      <c r="E10" s="254">
        <v>5.17</v>
      </c>
      <c r="G10" s="96"/>
      <c r="H10" s="97"/>
      <c r="I10" s="98"/>
      <c r="J10" s="99"/>
      <c r="K10" s="254"/>
    </row>
    <row r="11" spans="1:18" ht="12.75" customHeight="1">
      <c r="A11" s="96" t="s">
        <v>1555</v>
      </c>
      <c r="B11" s="97">
        <v>4406639.68</v>
      </c>
      <c r="C11" s="98">
        <v>3.3813041338653232E-2</v>
      </c>
      <c r="D11" s="99">
        <v>5.08</v>
      </c>
      <c r="E11" s="253">
        <v>-0.38999999999999996</v>
      </c>
      <c r="G11" s="96"/>
      <c r="H11" s="97"/>
      <c r="I11" s="98"/>
      <c r="J11" s="99"/>
      <c r="K11" s="253"/>
    </row>
    <row r="12" spans="1:18" ht="12.75" customHeight="1">
      <c r="A12" s="96" t="s">
        <v>1556</v>
      </c>
      <c r="B12" s="97">
        <v>4259114</v>
      </c>
      <c r="C12" s="98">
        <v>3.2681046830685449E-2</v>
      </c>
      <c r="D12" s="99">
        <v>464</v>
      </c>
      <c r="E12" s="253">
        <v>-1.28</v>
      </c>
      <c r="G12" s="96"/>
      <c r="H12" s="97"/>
      <c r="I12" s="98"/>
      <c r="J12" s="99"/>
      <c r="K12" s="253"/>
    </row>
    <row r="13" spans="1:18" ht="12.75" customHeight="1">
      <c r="A13" s="96" t="s">
        <v>1557</v>
      </c>
      <c r="B13" s="97">
        <v>4068445</v>
      </c>
      <c r="C13" s="98">
        <v>3.1218004865112333E-2</v>
      </c>
      <c r="D13" s="99">
        <v>1785</v>
      </c>
      <c r="E13" s="253">
        <v>-0.83</v>
      </c>
      <c r="G13" s="96"/>
      <c r="H13" s="97"/>
      <c r="I13" s="98"/>
      <c r="J13" s="99"/>
      <c r="K13" s="253"/>
    </row>
    <row r="14" spans="1:18" ht="12.75" customHeight="1">
      <c r="A14" s="96" t="s">
        <v>1558</v>
      </c>
      <c r="B14" s="97">
        <v>4065962</v>
      </c>
      <c r="C14" s="98">
        <v>3.119895230176686E-2</v>
      </c>
      <c r="D14" s="99">
        <v>610</v>
      </c>
      <c r="E14" s="253">
        <v>-4.9799999999999995</v>
      </c>
      <c r="G14" s="96"/>
      <c r="H14" s="97"/>
      <c r="I14" s="98"/>
      <c r="J14" s="99"/>
      <c r="K14" s="253"/>
    </row>
    <row r="15" spans="1:18" ht="12.75" customHeight="1">
      <c r="A15" s="96" t="s">
        <v>483</v>
      </c>
      <c r="B15" s="97">
        <v>35962067.770000011</v>
      </c>
      <c r="C15" s="98">
        <v>0.27594425059288247</v>
      </c>
      <c r="D15" s="100"/>
      <c r="E15" s="255"/>
      <c r="G15" s="96" t="s">
        <v>488</v>
      </c>
      <c r="H15" s="97"/>
      <c r="I15" s="98"/>
      <c r="J15" s="100"/>
      <c r="K15" s="255"/>
    </row>
    <row r="16" spans="1:18" ht="15.75" customHeight="1">
      <c r="A16" s="427" t="s">
        <v>484</v>
      </c>
      <c r="B16" s="428">
        <f>SUM(B5:B15)</f>
        <v>130323671.15000001</v>
      </c>
      <c r="C16" s="429"/>
      <c r="D16" s="430"/>
      <c r="E16" s="430"/>
      <c r="G16" s="427" t="s">
        <v>484</v>
      </c>
      <c r="H16" s="428">
        <f>SUM(H5:H15)</f>
        <v>399985</v>
      </c>
      <c r="I16" s="429"/>
      <c r="J16" s="430"/>
      <c r="K16" s="430"/>
    </row>
    <row r="17" spans="1:11" ht="12.75" customHeight="1">
      <c r="A17" s="38" t="s">
        <v>485</v>
      </c>
      <c r="G17" s="38" t="s">
        <v>485</v>
      </c>
      <c r="H17" s="268"/>
      <c r="I17" s="268"/>
      <c r="J17" s="268"/>
      <c r="K17" s="268"/>
    </row>
    <row r="18" spans="1:11" ht="12.75" customHeight="1"/>
    <row r="19" spans="1:11" ht="12.75" customHeight="1">
      <c r="A19" s="142" t="s">
        <v>945</v>
      </c>
    </row>
    <row r="20" spans="1:11" ht="12.75" customHeight="1">
      <c r="A20" s="547" t="s">
        <v>946</v>
      </c>
    </row>
    <row r="21" spans="1:11" ht="12.75" customHeight="1">
      <c r="A21" s="39" t="s">
        <v>489</v>
      </c>
    </row>
    <row r="22" spans="1:11" ht="43.5">
      <c r="A22" s="425" t="s">
        <v>490</v>
      </c>
      <c r="B22" s="425" t="s">
        <v>479</v>
      </c>
      <c r="C22" s="425" t="s">
        <v>480</v>
      </c>
      <c r="D22" s="425" t="s">
        <v>491</v>
      </c>
    </row>
    <row r="23" spans="1:11" ht="15" customHeight="1">
      <c r="A23" s="102" t="s">
        <v>1559</v>
      </c>
      <c r="B23" s="97">
        <v>211898126.72</v>
      </c>
      <c r="C23" s="103">
        <v>0.50705015755285165</v>
      </c>
      <c r="D23" s="137">
        <v>0</v>
      </c>
      <c r="E23" s="53"/>
      <c r="F23" s="53"/>
      <c r="H23" s="45"/>
    </row>
    <row r="24" spans="1:11" ht="12.75" customHeight="1">
      <c r="A24" s="102" t="s">
        <v>1560</v>
      </c>
      <c r="B24" s="97">
        <v>163605160.47999999</v>
      </c>
      <c r="C24" s="103">
        <v>0.39149011688744567</v>
      </c>
      <c r="D24" s="137">
        <v>0</v>
      </c>
      <c r="E24" s="53"/>
      <c r="F24" s="53"/>
    </row>
    <row r="25" spans="1:11" ht="12.75" customHeight="1">
      <c r="A25" s="102" t="s">
        <v>1561</v>
      </c>
      <c r="B25" s="97">
        <v>18347038.5</v>
      </c>
      <c r="C25" s="103">
        <v>4.3902553109145467E-2</v>
      </c>
      <c r="D25" s="137">
        <v>0</v>
      </c>
      <c r="E25" s="53"/>
      <c r="F25" s="53"/>
    </row>
    <row r="26" spans="1:11" ht="12.75" customHeight="1">
      <c r="A26" s="102" t="s">
        <v>1562</v>
      </c>
      <c r="B26" s="97">
        <v>7191453.0599999996</v>
      </c>
      <c r="C26" s="103">
        <v>1.7208398505217975E-2</v>
      </c>
      <c r="D26" s="137">
        <v>0</v>
      </c>
      <c r="E26" s="53"/>
    </row>
    <row r="27" spans="1:11" ht="12.75" customHeight="1">
      <c r="A27" s="102" t="s">
        <v>1563</v>
      </c>
      <c r="B27" s="97">
        <v>6839424.5</v>
      </c>
      <c r="C27" s="103">
        <v>1.6366030809127078E-2</v>
      </c>
      <c r="D27" s="137">
        <v>0</v>
      </c>
    </row>
    <row r="28" spans="1:11" ht="12.75" customHeight="1">
      <c r="A28" s="102" t="s">
        <v>1564</v>
      </c>
      <c r="B28" s="97">
        <v>5755000</v>
      </c>
      <c r="C28" s="103">
        <v>1.3771115874811739E-2</v>
      </c>
      <c r="D28" s="137">
        <v>0</v>
      </c>
    </row>
    <row r="29" spans="1:11" ht="12.75" customHeight="1">
      <c r="A29" s="102" t="s">
        <v>1565</v>
      </c>
      <c r="B29" s="97">
        <v>1723673.11</v>
      </c>
      <c r="C29" s="103">
        <v>4.1245703089673536E-3</v>
      </c>
      <c r="D29" s="138">
        <v>0</v>
      </c>
    </row>
    <row r="30" spans="1:11" ht="12.75" customHeight="1">
      <c r="A30" s="102" t="s">
        <v>1566</v>
      </c>
      <c r="B30" s="97">
        <v>1521803.5</v>
      </c>
      <c r="C30" s="103">
        <v>3.6415173479051374E-3</v>
      </c>
      <c r="D30" s="137">
        <v>0</v>
      </c>
    </row>
    <row r="31" spans="1:11" ht="12.75" customHeight="1">
      <c r="A31" s="102" t="s">
        <v>1567</v>
      </c>
      <c r="B31" s="97">
        <v>1022000</v>
      </c>
      <c r="C31" s="103">
        <v>2.4455396045278189E-3</v>
      </c>
      <c r="D31" s="137">
        <v>0</v>
      </c>
    </row>
    <row r="32" spans="1:11" ht="12.75" customHeight="1">
      <c r="A32" s="102"/>
      <c r="B32" s="97"/>
      <c r="C32" s="103"/>
      <c r="D32" s="137"/>
    </row>
    <row r="33" spans="1:10" ht="15" customHeight="1">
      <c r="A33" s="96" t="s">
        <v>488</v>
      </c>
      <c r="B33" s="272">
        <v>0</v>
      </c>
      <c r="C33" s="103"/>
      <c r="D33" s="104"/>
    </row>
    <row r="34" spans="1:10" ht="15" customHeight="1">
      <c r="A34" s="435" t="s">
        <v>484</v>
      </c>
      <c r="B34" s="436">
        <f>SUM(B23:B33)</f>
        <v>417903679.87</v>
      </c>
      <c r="C34" s="437"/>
      <c r="D34" s="438"/>
    </row>
    <row r="35" spans="1:10" ht="15" customHeight="1">
      <c r="A35" s="101" t="s">
        <v>492</v>
      </c>
      <c r="B35" s="97"/>
      <c r="C35" s="103"/>
      <c r="D35" s="104"/>
    </row>
    <row r="36" spans="1:10" ht="12.75" customHeight="1">
      <c r="A36" s="192"/>
      <c r="B36" s="272"/>
      <c r="C36" s="103"/>
      <c r="D36" s="104"/>
    </row>
    <row r="37" spans="1:10" ht="12.75" customHeight="1">
      <c r="A37" s="96" t="s">
        <v>488</v>
      </c>
      <c r="B37" s="273">
        <v>0</v>
      </c>
      <c r="C37" s="103"/>
      <c r="D37" s="104"/>
    </row>
    <row r="38" spans="1:10" ht="15" customHeight="1">
      <c r="A38" s="105" t="s">
        <v>484</v>
      </c>
      <c r="B38" s="97"/>
      <c r="C38" s="103"/>
      <c r="D38" s="104"/>
    </row>
    <row r="39" spans="1:10" ht="26.25" customHeight="1">
      <c r="A39" s="431" t="s">
        <v>493</v>
      </c>
      <c r="B39" s="432">
        <f>B34+B38</f>
        <v>417903679.87</v>
      </c>
      <c r="C39" s="433"/>
      <c r="D39" s="434"/>
    </row>
    <row r="40" spans="1:10" ht="12.75" customHeight="1"/>
    <row r="41" spans="1:10" ht="12.75" customHeight="1">
      <c r="A41" s="142" t="s">
        <v>947</v>
      </c>
      <c r="G41" s="147"/>
      <c r="H41" s="204"/>
      <c r="I41" s="204"/>
      <c r="J41" s="204"/>
    </row>
    <row r="42" spans="1:10" ht="12.75" customHeight="1">
      <c r="A42" s="547" t="s">
        <v>948</v>
      </c>
      <c r="B42" s="45"/>
      <c r="G42" s="166"/>
      <c r="H42" s="204"/>
      <c r="I42" s="204"/>
      <c r="J42" s="204"/>
    </row>
    <row r="43" spans="1:10" ht="12.75" customHeight="1">
      <c r="A43" s="39" t="s">
        <v>489</v>
      </c>
      <c r="G43" s="217"/>
      <c r="H43" s="204"/>
      <c r="I43" s="204"/>
      <c r="J43" s="204"/>
    </row>
    <row r="44" spans="1:10" ht="43.5">
      <c r="A44" s="425" t="s">
        <v>998</v>
      </c>
      <c r="B44" s="425" t="s">
        <v>479</v>
      </c>
      <c r="C44" s="425" t="s">
        <v>480</v>
      </c>
      <c r="D44" s="207"/>
      <c r="G44" s="207"/>
      <c r="H44" s="218"/>
      <c r="I44" s="207"/>
      <c r="J44" s="207"/>
    </row>
    <row r="45" spans="1:10" ht="12.75" customHeight="1">
      <c r="A45" s="102" t="s">
        <v>1559</v>
      </c>
      <c r="B45" s="97">
        <v>211898126.72</v>
      </c>
      <c r="C45" s="103">
        <v>0.50705015755285165</v>
      </c>
      <c r="D45" s="209"/>
      <c r="E45" s="53"/>
      <c r="F45" s="53"/>
      <c r="G45" s="206"/>
      <c r="H45" s="203"/>
      <c r="I45" s="208"/>
      <c r="J45" s="209"/>
    </row>
    <row r="46" spans="1:10" ht="12.75" customHeight="1">
      <c r="A46" s="102" t="s">
        <v>1560</v>
      </c>
      <c r="B46" s="97">
        <v>163605160.47999999</v>
      </c>
      <c r="C46" s="103">
        <v>0.39149011688744567</v>
      </c>
      <c r="D46" s="209"/>
      <c r="E46" s="53"/>
      <c r="F46" s="53"/>
      <c r="G46" s="214"/>
      <c r="H46" s="215"/>
      <c r="I46" s="208"/>
      <c r="J46" s="209"/>
    </row>
    <row r="47" spans="1:10" ht="12.75" customHeight="1">
      <c r="A47" s="102" t="s">
        <v>1561</v>
      </c>
      <c r="B47" s="97">
        <v>18347038.5</v>
      </c>
      <c r="C47" s="103">
        <v>4.3902553109145467E-2</v>
      </c>
      <c r="D47" s="209"/>
      <c r="E47" s="53"/>
      <c r="G47" s="214"/>
      <c r="H47" s="215"/>
      <c r="I47" s="208"/>
      <c r="J47" s="209"/>
    </row>
    <row r="48" spans="1:10" ht="12.75" customHeight="1">
      <c r="A48" s="102" t="s">
        <v>1562</v>
      </c>
      <c r="B48" s="97">
        <v>7191453.0599999996</v>
      </c>
      <c r="C48" s="103">
        <v>1.7208398505217975E-2</v>
      </c>
      <c r="D48" s="209"/>
      <c r="G48" s="214"/>
      <c r="H48" s="215"/>
      <c r="I48" s="208"/>
      <c r="J48" s="209"/>
    </row>
    <row r="49" spans="1:10" ht="12.75" customHeight="1">
      <c r="A49" s="102" t="s">
        <v>1563</v>
      </c>
      <c r="B49" s="97">
        <v>6839424.5</v>
      </c>
      <c r="C49" s="103">
        <v>1.6366030809127078E-2</v>
      </c>
      <c r="D49" s="209"/>
      <c r="G49" s="214"/>
      <c r="H49" s="215"/>
      <c r="I49" s="208"/>
      <c r="J49" s="209"/>
    </row>
    <row r="50" spans="1:10" ht="12.75" customHeight="1">
      <c r="A50" s="102" t="s">
        <v>1564</v>
      </c>
      <c r="B50" s="97">
        <v>5755000</v>
      </c>
      <c r="C50" s="103">
        <v>1.3771115874811739E-2</v>
      </c>
      <c r="D50" s="210"/>
      <c r="G50" s="214"/>
      <c r="H50" s="215"/>
      <c r="I50" s="208"/>
      <c r="J50" s="210"/>
    </row>
    <row r="51" spans="1:10" ht="12.75" customHeight="1">
      <c r="A51" s="102" t="s">
        <v>1565</v>
      </c>
      <c r="B51" s="97">
        <v>1723673.11</v>
      </c>
      <c r="C51" s="103">
        <v>4.1245703089673536E-3</v>
      </c>
      <c r="D51" s="209"/>
      <c r="G51" s="214"/>
      <c r="H51" s="215"/>
      <c r="I51" s="208"/>
      <c r="J51" s="209"/>
    </row>
    <row r="52" spans="1:10" ht="12.75" customHeight="1">
      <c r="A52" s="102" t="s">
        <v>1566</v>
      </c>
      <c r="B52" s="97">
        <v>1521803.5</v>
      </c>
      <c r="C52" s="103">
        <v>3.6415173479051374E-3</v>
      </c>
      <c r="D52" s="209"/>
      <c r="G52" s="214"/>
      <c r="H52" s="215"/>
      <c r="I52" s="208"/>
      <c r="J52" s="209"/>
    </row>
    <row r="53" spans="1:10" ht="12.75" customHeight="1">
      <c r="A53" s="102" t="s">
        <v>1567</v>
      </c>
      <c r="B53" s="97">
        <v>1022000</v>
      </c>
      <c r="C53" s="103">
        <v>2.4455396045278189E-3</v>
      </c>
      <c r="D53" s="209"/>
      <c r="G53" s="214"/>
      <c r="H53" s="215"/>
      <c r="I53" s="208"/>
      <c r="J53" s="209"/>
    </row>
    <row r="54" spans="1:10" ht="12.75" customHeight="1">
      <c r="A54" s="106"/>
      <c r="B54" s="97"/>
      <c r="C54" s="103"/>
      <c r="D54" s="209"/>
      <c r="G54" s="214"/>
      <c r="H54" s="215"/>
      <c r="I54" s="208"/>
      <c r="J54" s="209"/>
    </row>
    <row r="55" spans="1:10" ht="24">
      <c r="A55" s="107" t="s">
        <v>494</v>
      </c>
      <c r="B55" s="97"/>
      <c r="C55" s="103"/>
      <c r="D55" s="211"/>
      <c r="G55" s="216"/>
      <c r="H55" s="215"/>
      <c r="I55" s="208"/>
      <c r="J55" s="211"/>
    </row>
    <row r="56" spans="1:10" ht="26.25" customHeight="1">
      <c r="A56" s="431" t="s">
        <v>495</v>
      </c>
      <c r="B56" s="432">
        <f>SUM(B45:B55)</f>
        <v>417903679.87</v>
      </c>
      <c r="C56" s="433"/>
      <c r="D56" s="213"/>
      <c r="G56" s="206"/>
      <c r="H56" s="203"/>
      <c r="I56" s="212"/>
      <c r="J56" s="213"/>
    </row>
    <row r="57" spans="1:10" ht="12.75" customHeight="1">
      <c r="G57" s="204"/>
      <c r="H57" s="204"/>
      <c r="I57" s="204"/>
      <c r="J57" s="204"/>
    </row>
    <row r="58" spans="1:10" ht="12.75" customHeight="1">
      <c r="A58" s="143" t="s">
        <v>949</v>
      </c>
      <c r="G58" s="219"/>
      <c r="H58" s="204"/>
      <c r="I58" s="204"/>
      <c r="J58" s="204"/>
    </row>
    <row r="59" spans="1:10" ht="12.75" customHeight="1">
      <c r="A59" s="558" t="s">
        <v>950</v>
      </c>
      <c r="G59" s="220"/>
      <c r="H59" s="204"/>
      <c r="I59" s="204"/>
      <c r="J59" s="204"/>
    </row>
    <row r="60" spans="1:10" ht="12.75" customHeight="1">
      <c r="A60" s="39" t="s">
        <v>496</v>
      </c>
      <c r="G60" s="217"/>
      <c r="H60" s="204"/>
      <c r="I60" s="204"/>
      <c r="J60" s="204"/>
    </row>
    <row r="61" spans="1:10" ht="12.75" customHeight="1">
      <c r="A61" s="426"/>
      <c r="B61" s="938" t="s">
        <v>66</v>
      </c>
      <c r="C61" s="938" t="s">
        <v>67</v>
      </c>
      <c r="D61" s="938" t="s">
        <v>68</v>
      </c>
      <c r="E61" s="938" t="s">
        <v>69</v>
      </c>
      <c r="F61" s="938" t="s">
        <v>70</v>
      </c>
      <c r="G61" s="221"/>
      <c r="H61" s="201"/>
      <c r="I61" s="201"/>
      <c r="J61" s="201"/>
    </row>
    <row r="62" spans="1:10" ht="12.75" customHeight="1">
      <c r="A62" s="426"/>
      <c r="B62" s="939" t="s">
        <v>71</v>
      </c>
      <c r="C62" s="939" t="s">
        <v>72</v>
      </c>
      <c r="D62" s="939" t="s">
        <v>206</v>
      </c>
      <c r="E62" s="939" t="s">
        <v>73</v>
      </c>
      <c r="F62" s="939" t="s">
        <v>74</v>
      </c>
      <c r="G62" s="221"/>
      <c r="H62" s="202"/>
      <c r="I62" s="202"/>
      <c r="J62" s="202"/>
    </row>
    <row r="63" spans="1:10" ht="12.75" customHeight="1">
      <c r="A63" s="108" t="s">
        <v>143</v>
      </c>
      <c r="B63" s="109" t="s">
        <v>143</v>
      </c>
      <c r="C63" s="109" t="s">
        <v>143</v>
      </c>
      <c r="D63" s="109" t="s">
        <v>143</v>
      </c>
      <c r="E63" s="110" t="s">
        <v>143</v>
      </c>
      <c r="F63" s="110" t="s">
        <v>143</v>
      </c>
      <c r="G63" s="206"/>
      <c r="H63" s="203"/>
      <c r="I63" s="203"/>
      <c r="J63" s="205"/>
    </row>
    <row r="64" spans="1:10" ht="15" customHeight="1">
      <c r="A64" s="427" t="s">
        <v>484</v>
      </c>
      <c r="B64" s="439"/>
      <c r="C64" s="439"/>
      <c r="D64" s="439"/>
      <c r="E64" s="440" t="str">
        <f>IF(SUM(E63:E63)=0,"",SUM(E63:E63))</f>
        <v/>
      </c>
      <c r="F64" s="440" t="str">
        <f>IF(SUM(F63:F63)=0,"",SUM(F63:F63))</f>
        <v/>
      </c>
      <c r="G64" s="206"/>
      <c r="H64" s="203"/>
      <c r="I64" s="203"/>
      <c r="J64" s="205"/>
    </row>
    <row r="65" spans="1:7" ht="12.75" customHeight="1"/>
    <row r="66" spans="1:7" ht="12.75" customHeight="1">
      <c r="A66" s="143" t="s">
        <v>951</v>
      </c>
    </row>
    <row r="67" spans="1:7" ht="12.75" customHeight="1">
      <c r="A67" s="558" t="s">
        <v>952</v>
      </c>
    </row>
    <row r="68" spans="1:7" ht="12.75" customHeight="1">
      <c r="A68" s="39" t="s">
        <v>497</v>
      </c>
    </row>
    <row r="69" spans="1:7" ht="12.75" customHeight="1">
      <c r="A69" s="426"/>
      <c r="B69" s="938" t="s">
        <v>66</v>
      </c>
      <c r="C69" s="938" t="s">
        <v>67</v>
      </c>
      <c r="D69" s="938" t="s">
        <v>68</v>
      </c>
      <c r="E69" s="938" t="s">
        <v>69</v>
      </c>
      <c r="F69" s="938" t="s">
        <v>70</v>
      </c>
    </row>
    <row r="70" spans="1:7" ht="12.75" customHeight="1">
      <c r="A70" s="426"/>
      <c r="B70" s="939" t="s">
        <v>71</v>
      </c>
      <c r="C70" s="939" t="s">
        <v>72</v>
      </c>
      <c r="D70" s="939" t="s">
        <v>206</v>
      </c>
      <c r="E70" s="939" t="s">
        <v>73</v>
      </c>
      <c r="F70" s="939" t="s">
        <v>74</v>
      </c>
    </row>
    <row r="71" spans="1:7" ht="12.75" customHeight="1">
      <c r="A71" s="108" t="s">
        <v>143</v>
      </c>
      <c r="B71" s="111" t="s">
        <v>143</v>
      </c>
      <c r="C71" s="111" t="s">
        <v>143</v>
      </c>
      <c r="D71" s="111" t="s">
        <v>143</v>
      </c>
      <c r="E71" s="112" t="s">
        <v>143</v>
      </c>
      <c r="F71" s="112" t="s">
        <v>143</v>
      </c>
      <c r="G71" s="53"/>
    </row>
    <row r="72" spans="1:7" ht="15" customHeight="1">
      <c r="A72" s="427" t="s">
        <v>484</v>
      </c>
      <c r="B72" s="441"/>
      <c r="C72" s="441"/>
      <c r="D72" s="441"/>
      <c r="E72" s="440" t="str">
        <f>IF(SUM(E71)=0,"",SUM(E71))</f>
        <v/>
      </c>
      <c r="F72" s="440" t="str">
        <f>IF(SUM(F71)=0,"",SUM(F71))</f>
        <v/>
      </c>
    </row>
    <row r="73" spans="1:7" ht="12.75" customHeight="1">
      <c r="A73" s="17"/>
    </row>
    <row r="74" spans="1:7" s="268" customFormat="1" ht="12.75" customHeight="1">
      <c r="A74" s="143" t="s">
        <v>1112</v>
      </c>
    </row>
    <row r="75" spans="1:7" s="268" customFormat="1" ht="12.75" customHeight="1">
      <c r="A75" s="558" t="s">
        <v>1113</v>
      </c>
    </row>
    <row r="76" spans="1:7" ht="12.75" customHeight="1">
      <c r="A76" s="39" t="s">
        <v>497</v>
      </c>
    </row>
    <row r="77" spans="1:7" ht="43.5">
      <c r="A77" s="425" t="s">
        <v>1111</v>
      </c>
      <c r="B77" s="425" t="s">
        <v>479</v>
      </c>
      <c r="C77" s="425" t="s">
        <v>480</v>
      </c>
      <c r="D77" s="425" t="s">
        <v>481</v>
      </c>
      <c r="E77" s="425" t="s">
        <v>482</v>
      </c>
    </row>
    <row r="78" spans="1:7" ht="12.75" customHeight="1">
      <c r="A78" s="96" t="s">
        <v>1197</v>
      </c>
      <c r="B78" s="97">
        <v>2349921.44</v>
      </c>
      <c r="C78" s="98">
        <v>0.68618886095218445</v>
      </c>
      <c r="D78" s="99">
        <v>151.4</v>
      </c>
      <c r="E78" s="253">
        <v>3.9800000000000004</v>
      </c>
    </row>
    <row r="79" spans="1:7" ht="12.75" customHeight="1">
      <c r="A79" s="96" t="s">
        <v>1102</v>
      </c>
      <c r="B79" s="97">
        <v>1074677.2</v>
      </c>
      <c r="C79" s="98">
        <v>0.31381113904781555</v>
      </c>
      <c r="D79" s="99">
        <v>117.5</v>
      </c>
      <c r="E79" s="253">
        <v>-3.45</v>
      </c>
    </row>
    <row r="80" spans="1:7" ht="12.75" customHeight="1">
      <c r="A80" s="427" t="s">
        <v>484</v>
      </c>
      <c r="B80" s="428">
        <f>SUM(B78:B79)</f>
        <v>3424598.6399999997</v>
      </c>
      <c r="C80" s="429"/>
      <c r="D80" s="430"/>
      <c r="E80" s="430"/>
    </row>
    <row r="81" spans="1:11" ht="12.75" customHeight="1">
      <c r="A81" s="17" t="s">
        <v>498</v>
      </c>
      <c r="B81" s="268"/>
      <c r="C81" s="268"/>
      <c r="D81" s="268"/>
      <c r="E81" s="268"/>
    </row>
    <row r="82" spans="1:11" ht="12.75" customHeight="1">
      <c r="A82" s="268"/>
      <c r="B82" s="268"/>
      <c r="C82" s="268"/>
      <c r="D82" s="268"/>
      <c r="E82" s="268"/>
    </row>
    <row r="83" spans="1:11" ht="12.75" customHeight="1">
      <c r="A83" s="631" t="s">
        <v>83</v>
      </c>
      <c r="K83" s="35" t="s">
        <v>1140</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7"/>
  <sheetViews>
    <sheetView showGridLines="0" zoomScaleNormal="100" zoomScaleSheetLayoutView="50" workbookViewId="0"/>
  </sheetViews>
  <sheetFormatPr defaultColWidth="9.140625" defaultRowHeight="12.75"/>
  <cols>
    <col min="1" max="1" width="9.140625" style="323"/>
    <col min="2" max="2" width="13.42578125" style="323" customWidth="1"/>
    <col min="3" max="4" width="14.85546875" style="323" bestFit="1" customWidth="1"/>
    <col min="5" max="5" width="12.140625" style="323" bestFit="1" customWidth="1"/>
    <col min="6" max="6" width="10.5703125" style="323" bestFit="1" customWidth="1"/>
    <col min="7" max="7" width="11.140625" style="323" bestFit="1" customWidth="1"/>
    <col min="8" max="8" width="13.5703125" style="323" customWidth="1"/>
    <col min="9" max="9" width="12.7109375" style="323" bestFit="1" customWidth="1"/>
    <col min="10" max="10" width="12.85546875" style="323" bestFit="1" customWidth="1"/>
    <col min="11" max="16384" width="9.140625" style="323"/>
  </cols>
  <sheetData>
    <row r="1" spans="1:7" ht="15">
      <c r="A1" s="751" t="s">
        <v>705</v>
      </c>
      <c r="B1" s="750"/>
      <c r="C1" s="750"/>
      <c r="D1" s="750"/>
    </row>
    <row r="2" spans="1:7">
      <c r="A2" s="752" t="s">
        <v>706</v>
      </c>
      <c r="B2" s="750"/>
      <c r="C2" s="750"/>
      <c r="D2" s="750"/>
    </row>
    <row r="3" spans="1:7">
      <c r="A3" s="42" t="s">
        <v>893</v>
      </c>
    </row>
    <row r="4" spans="1:7">
      <c r="A4" s="1157"/>
      <c r="B4" s="1157"/>
      <c r="C4" s="1157"/>
      <c r="D4" s="1157"/>
      <c r="E4" s="1157"/>
      <c r="F4" s="1157"/>
      <c r="G4" s="1157"/>
    </row>
    <row r="5" spans="1:7">
      <c r="A5" s="151" t="s">
        <v>708</v>
      </c>
    </row>
    <row r="6" spans="1:7" s="754" customFormat="1">
      <c r="A6" s="753" t="s">
        <v>709</v>
      </c>
    </row>
    <row r="8" spans="1:7" ht="63.75">
      <c r="A8" s="777" t="s">
        <v>707</v>
      </c>
      <c r="B8" s="757" t="s">
        <v>660</v>
      </c>
      <c r="C8" s="757" t="s">
        <v>661</v>
      </c>
      <c r="D8" s="757" t="s">
        <v>662</v>
      </c>
      <c r="E8" s="749"/>
    </row>
    <row r="9" spans="1:7">
      <c r="A9" s="758" t="s">
        <v>890</v>
      </c>
      <c r="B9" s="759">
        <v>8</v>
      </c>
      <c r="C9" s="759">
        <v>13</v>
      </c>
      <c r="D9" s="759">
        <v>7</v>
      </c>
    </row>
    <row r="10" spans="1:7">
      <c r="A10" s="758" t="s">
        <v>941</v>
      </c>
      <c r="B10" s="759">
        <v>8</v>
      </c>
      <c r="C10" s="759">
        <v>13</v>
      </c>
      <c r="D10" s="759">
        <v>7</v>
      </c>
    </row>
    <row r="11" spans="1:7">
      <c r="A11" s="758" t="s">
        <v>999</v>
      </c>
      <c r="B11" s="759">
        <v>8</v>
      </c>
      <c r="C11" s="759">
        <v>13</v>
      </c>
      <c r="D11" s="759">
        <v>7</v>
      </c>
    </row>
    <row r="12" spans="1:7">
      <c r="A12" s="758" t="s">
        <v>1091</v>
      </c>
      <c r="B12" s="759">
        <v>7</v>
      </c>
      <c r="C12" s="759">
        <v>13</v>
      </c>
      <c r="D12" s="759">
        <v>7</v>
      </c>
    </row>
    <row r="13" spans="1:7">
      <c r="A13" s="758" t="s">
        <v>1099</v>
      </c>
      <c r="B13" s="759">
        <v>7</v>
      </c>
      <c r="C13" s="759">
        <v>13</v>
      </c>
      <c r="D13" s="759">
        <v>7</v>
      </c>
    </row>
    <row r="14" spans="1:7">
      <c r="A14" s="758" t="s">
        <v>1198</v>
      </c>
      <c r="B14" s="759">
        <v>7</v>
      </c>
      <c r="C14" s="759">
        <v>13</v>
      </c>
      <c r="D14" s="759">
        <v>7</v>
      </c>
    </row>
    <row r="15" spans="1:7">
      <c r="A15" s="758" t="s">
        <v>1229</v>
      </c>
      <c r="B15" s="759">
        <v>7</v>
      </c>
      <c r="C15" s="759">
        <v>13</v>
      </c>
      <c r="D15" s="759">
        <v>6</v>
      </c>
    </row>
    <row r="16" spans="1:7">
      <c r="A16" s="323" t="s">
        <v>1461</v>
      </c>
      <c r="B16" s="323">
        <v>7</v>
      </c>
      <c r="C16" s="323">
        <v>13</v>
      </c>
      <c r="D16" s="323">
        <v>6</v>
      </c>
    </row>
    <row r="17" spans="1:8">
      <c r="A17" s="851" t="s">
        <v>1492</v>
      </c>
      <c r="B17" s="323">
        <v>7</v>
      </c>
      <c r="C17" s="323">
        <v>13</v>
      </c>
      <c r="D17" s="323">
        <v>6</v>
      </c>
    </row>
    <row r="18" spans="1:8">
      <c r="A18" s="34" t="s">
        <v>513</v>
      </c>
    </row>
    <row r="19" spans="1:8">
      <c r="A19" s="34"/>
    </row>
    <row r="20" spans="1:8">
      <c r="A20" s="151" t="s">
        <v>710</v>
      </c>
    </row>
    <row r="21" spans="1:8" s="754" customFormat="1">
      <c r="A21" s="753" t="s">
        <v>711</v>
      </c>
    </row>
    <row r="23" spans="1:8" s="755" customFormat="1">
      <c r="D23" s="140" t="s">
        <v>659</v>
      </c>
    </row>
    <row r="24" spans="1:8" s="755" customFormat="1" ht="63.75">
      <c r="A24" s="777" t="s">
        <v>707</v>
      </c>
      <c r="B24" s="757" t="s">
        <v>660</v>
      </c>
      <c r="C24" s="757" t="s">
        <v>661</v>
      </c>
      <c r="D24" s="757" t="s">
        <v>662</v>
      </c>
      <c r="H24" s="632"/>
    </row>
    <row r="25" spans="1:8">
      <c r="A25" s="758" t="s">
        <v>890</v>
      </c>
      <c r="B25" s="760">
        <v>35330535.030000001</v>
      </c>
      <c r="C25" s="760">
        <v>674308740.87000012</v>
      </c>
      <c r="D25" s="760">
        <v>5051461411.3599997</v>
      </c>
      <c r="H25" s="633"/>
    </row>
    <row r="26" spans="1:8">
      <c r="A26" s="758" t="s">
        <v>941</v>
      </c>
      <c r="B26" s="760">
        <v>28523526.240000002</v>
      </c>
      <c r="C26" s="760">
        <v>689369248.30999994</v>
      </c>
      <c r="D26" s="760">
        <v>5033734212.2300005</v>
      </c>
    </row>
    <row r="27" spans="1:8">
      <c r="A27" s="758" t="s">
        <v>999</v>
      </c>
      <c r="B27" s="760">
        <v>23106079.199999999</v>
      </c>
      <c r="C27" s="760">
        <v>446254295.61000001</v>
      </c>
      <c r="D27" s="760">
        <v>4762517597.2600002</v>
      </c>
    </row>
    <row r="28" spans="1:8">
      <c r="A28" s="758" t="s">
        <v>1091</v>
      </c>
      <c r="B28" s="760">
        <v>25085759.48</v>
      </c>
      <c r="C28" s="760">
        <v>466382089.70999998</v>
      </c>
      <c r="D28" s="760">
        <v>4767162185.4899998</v>
      </c>
    </row>
    <row r="29" spans="1:8">
      <c r="A29" s="758" t="s">
        <v>1099</v>
      </c>
      <c r="B29" s="760">
        <v>24967072.579999998</v>
      </c>
      <c r="C29" s="760">
        <v>476551769.30000001</v>
      </c>
      <c r="D29" s="760">
        <v>4788638479.9700003</v>
      </c>
      <c r="E29" s="1028"/>
      <c r="F29" s="1028"/>
      <c r="G29" s="1028"/>
    </row>
    <row r="30" spans="1:8">
      <c r="A30" s="758" t="s">
        <v>1198</v>
      </c>
      <c r="B30" s="760">
        <v>26311748.579999998</v>
      </c>
      <c r="C30" s="760">
        <v>495411108.20999998</v>
      </c>
      <c r="D30" s="760">
        <v>4848513273.4499998</v>
      </c>
    </row>
    <row r="31" spans="1:8">
      <c r="A31" s="758" t="s">
        <v>1229</v>
      </c>
      <c r="B31" s="760">
        <v>20389558.68</v>
      </c>
      <c r="C31" s="760">
        <v>506920029.89999998</v>
      </c>
      <c r="D31" s="760">
        <v>4853211758.4700003</v>
      </c>
    </row>
    <row r="32" spans="1:8">
      <c r="A32" s="323" t="s">
        <v>1461</v>
      </c>
      <c r="B32" s="760">
        <v>29839912.25</v>
      </c>
      <c r="C32" s="760">
        <v>494742404.03999996</v>
      </c>
      <c r="D32" s="760">
        <v>4698968245.6599998</v>
      </c>
    </row>
    <row r="33" spans="1:10">
      <c r="A33" s="851" t="s">
        <v>1492</v>
      </c>
      <c r="B33" s="760">
        <v>30142383.050000001</v>
      </c>
      <c r="C33" s="760">
        <v>516442651.60999995</v>
      </c>
      <c r="D33" s="760">
        <v>4869458568.3299999</v>
      </c>
      <c r="E33" s="1028"/>
      <c r="F33" s="1028"/>
      <c r="G33" s="1028"/>
    </row>
    <row r="34" spans="1:10">
      <c r="A34" s="34" t="s">
        <v>513</v>
      </c>
    </row>
    <row r="35" spans="1:10">
      <c r="A35" s="573"/>
    </row>
    <row r="37" spans="1:10" s="754" customFormat="1">
      <c r="A37" s="151" t="s">
        <v>712</v>
      </c>
      <c r="B37" s="323"/>
      <c r="C37" s="323"/>
      <c r="D37" s="323"/>
      <c r="E37" s="323"/>
      <c r="F37" s="323"/>
      <c r="G37" s="323"/>
      <c r="H37" s="323"/>
      <c r="I37" s="323"/>
      <c r="J37" s="323"/>
    </row>
    <row r="38" spans="1:10">
      <c r="A38" s="753" t="s">
        <v>713</v>
      </c>
      <c r="B38" s="754"/>
      <c r="C38" s="754"/>
      <c r="D38" s="754"/>
      <c r="E38" s="754"/>
      <c r="F38" s="754"/>
      <c r="G38" s="754"/>
      <c r="H38" s="754"/>
      <c r="I38" s="754"/>
      <c r="J38" s="754"/>
    </row>
    <row r="39" spans="1:10" s="755" customFormat="1">
      <c r="A39" s="323"/>
      <c r="B39" s="323"/>
      <c r="C39" s="323"/>
      <c r="D39" s="323"/>
      <c r="E39" s="323"/>
      <c r="F39" s="323"/>
      <c r="G39" s="323"/>
      <c r="H39" s="323"/>
      <c r="I39" s="323"/>
      <c r="J39" s="323"/>
    </row>
    <row r="40" spans="1:10" s="755" customFormat="1">
      <c r="C40" s="140" t="s">
        <v>659</v>
      </c>
    </row>
    <row r="41" spans="1:10" ht="51">
      <c r="A41" s="777" t="s">
        <v>707</v>
      </c>
      <c r="B41" s="757" t="s">
        <v>660</v>
      </c>
      <c r="C41" s="757" t="s">
        <v>661</v>
      </c>
      <c r="D41" s="755"/>
      <c r="E41" s="755"/>
      <c r="F41" s="755"/>
      <c r="G41" s="755"/>
      <c r="H41" s="755"/>
      <c r="I41" s="755"/>
      <c r="J41" s="755"/>
    </row>
    <row r="42" spans="1:10">
      <c r="A42" s="758" t="s">
        <v>890</v>
      </c>
      <c r="B42" s="760">
        <v>958580449.08000004</v>
      </c>
      <c r="C42" s="760">
        <v>64060198640.399994</v>
      </c>
    </row>
    <row r="43" spans="1:10">
      <c r="A43" s="758" t="s">
        <v>941</v>
      </c>
      <c r="B43" s="760">
        <v>952430859.49999988</v>
      </c>
      <c r="C43" s="760">
        <v>71879828164.23999</v>
      </c>
    </row>
    <row r="44" spans="1:10">
      <c r="A44" s="758" t="s">
        <v>999</v>
      </c>
      <c r="B44" s="760">
        <v>1055282770.03</v>
      </c>
      <c r="C44" s="760">
        <v>64379615908.760002</v>
      </c>
    </row>
    <row r="45" spans="1:10">
      <c r="A45" s="758" t="s">
        <v>1091</v>
      </c>
      <c r="B45" s="760">
        <v>1556161632.3999999</v>
      </c>
      <c r="C45" s="760">
        <v>74137097962.550003</v>
      </c>
      <c r="D45" s="746"/>
      <c r="E45" s="746"/>
      <c r="F45" s="746"/>
      <c r="G45" s="746"/>
      <c r="H45" s="746"/>
      <c r="I45" s="746"/>
      <c r="J45" s="746"/>
    </row>
    <row r="46" spans="1:10">
      <c r="A46" s="758" t="s">
        <v>1099</v>
      </c>
      <c r="B46" s="760">
        <v>1576542951.0999999</v>
      </c>
      <c r="C46" s="760">
        <v>74376441449.460007</v>
      </c>
      <c r="H46" s="633"/>
    </row>
    <row r="47" spans="1:10">
      <c r="A47" s="758" t="s">
        <v>1198</v>
      </c>
      <c r="B47" s="760">
        <v>1822577372.0999999</v>
      </c>
      <c r="C47" s="760">
        <v>68389725441.550003</v>
      </c>
    </row>
    <row r="48" spans="1:10">
      <c r="A48" s="758" t="s">
        <v>1229</v>
      </c>
      <c r="B48" s="760">
        <v>2838499516.8299999</v>
      </c>
      <c r="C48" s="760">
        <v>73847968479.62999</v>
      </c>
    </row>
    <row r="49" spans="1:10">
      <c r="A49" s="323" t="s">
        <v>1461</v>
      </c>
      <c r="B49" s="760">
        <v>2923885266.8499999</v>
      </c>
      <c r="C49" s="760">
        <v>83705869911.970001</v>
      </c>
    </row>
    <row r="50" spans="1:10">
      <c r="A50" s="851" t="s">
        <v>1492</v>
      </c>
      <c r="B50" s="760">
        <v>3334927210.27</v>
      </c>
      <c r="C50" s="760">
        <v>82464919501.729996</v>
      </c>
    </row>
    <row r="51" spans="1:10">
      <c r="A51" s="284" t="s">
        <v>870</v>
      </c>
    </row>
    <row r="52" spans="1:10">
      <c r="A52" s="810" t="s">
        <v>871</v>
      </c>
    </row>
    <row r="53" spans="1:10">
      <c r="A53" s="34" t="s">
        <v>513</v>
      </c>
    </row>
    <row r="54" spans="1:10">
      <c r="A54" s="151" t="s">
        <v>917</v>
      </c>
    </row>
    <row r="55" spans="1:10" ht="15" customHeight="1">
      <c r="A55" s="753" t="s">
        <v>918</v>
      </c>
    </row>
    <row r="56" spans="1:10" ht="15" customHeight="1">
      <c r="J56" s="140" t="s">
        <v>659</v>
      </c>
    </row>
    <row r="57" spans="1:10" ht="15">
      <c r="A57" s="750"/>
      <c r="B57" s="1158" t="s">
        <v>932</v>
      </c>
      <c r="C57" s="1158"/>
      <c r="D57" s="1158"/>
      <c r="E57" s="1158"/>
      <c r="F57" s="1158"/>
      <c r="G57" s="1158"/>
      <c r="H57" s="1158"/>
      <c r="I57" s="1158"/>
      <c r="J57" s="1158"/>
    </row>
    <row r="58" spans="1:10" ht="84">
      <c r="A58" s="777" t="s">
        <v>707</v>
      </c>
      <c r="B58" s="842" t="s">
        <v>933</v>
      </c>
      <c r="C58" s="842" t="s">
        <v>934</v>
      </c>
      <c r="D58" s="842" t="s">
        <v>935</v>
      </c>
      <c r="E58" s="842" t="s">
        <v>936</v>
      </c>
      <c r="F58" s="842" t="s">
        <v>937</v>
      </c>
      <c r="G58" s="842" t="s">
        <v>938</v>
      </c>
      <c r="H58" s="850" t="s">
        <v>939</v>
      </c>
      <c r="I58" s="850" t="s">
        <v>940</v>
      </c>
      <c r="J58" s="842" t="s">
        <v>919</v>
      </c>
    </row>
    <row r="59" spans="1:10">
      <c r="A59" s="851" t="s">
        <v>890</v>
      </c>
      <c r="B59" s="840">
        <v>2421756293.1199999</v>
      </c>
      <c r="C59" s="840">
        <v>10326553.619999999</v>
      </c>
      <c r="D59" s="840">
        <v>0</v>
      </c>
      <c r="E59" s="840">
        <v>0</v>
      </c>
      <c r="F59" s="840">
        <v>0</v>
      </c>
      <c r="G59" s="840">
        <v>96472811.489999995</v>
      </c>
      <c r="H59" s="840">
        <v>0</v>
      </c>
      <c r="I59" s="840">
        <v>14989259</v>
      </c>
      <c r="J59" s="840">
        <v>2543544917.2299995</v>
      </c>
    </row>
    <row r="60" spans="1:10">
      <c r="A60" s="851" t="s">
        <v>941</v>
      </c>
      <c r="B60" s="840">
        <v>2053200805.8699999</v>
      </c>
      <c r="C60" s="840">
        <v>21168125.230000019</v>
      </c>
      <c r="D60" s="840">
        <v>0</v>
      </c>
      <c r="E60" s="840">
        <v>0</v>
      </c>
      <c r="F60" s="840">
        <v>0</v>
      </c>
      <c r="G60" s="840">
        <v>43779936.980000004</v>
      </c>
      <c r="H60" s="840">
        <v>0</v>
      </c>
      <c r="I60" s="840">
        <v>34833088.239999995</v>
      </c>
      <c r="J60" s="840">
        <v>2152981956.3199997</v>
      </c>
    </row>
    <row r="61" spans="1:10">
      <c r="A61" s="851" t="s">
        <v>999</v>
      </c>
      <c r="B61" s="840">
        <v>3248325997.1374593</v>
      </c>
      <c r="C61" s="840">
        <v>15779178.74418975</v>
      </c>
      <c r="D61" s="840">
        <v>0</v>
      </c>
      <c r="E61" s="840">
        <v>0</v>
      </c>
      <c r="F61" s="840">
        <v>0</v>
      </c>
      <c r="G61" s="840">
        <v>60032322.7324</v>
      </c>
      <c r="H61" s="840">
        <v>0</v>
      </c>
      <c r="I61" s="840">
        <v>8669671.3699999992</v>
      </c>
      <c r="J61" s="840">
        <v>3332807169.9840488</v>
      </c>
    </row>
    <row r="62" spans="1:10">
      <c r="A62" s="851" t="s">
        <v>1091</v>
      </c>
      <c r="B62" s="840">
        <v>1065610680.5776603</v>
      </c>
      <c r="C62" s="840">
        <v>2361570.7503999993</v>
      </c>
      <c r="D62" s="840">
        <v>0</v>
      </c>
      <c r="E62" s="840">
        <v>0</v>
      </c>
      <c r="F62" s="840">
        <v>0</v>
      </c>
      <c r="G62" s="840">
        <v>74187470.391000003</v>
      </c>
      <c r="H62" s="840">
        <v>0</v>
      </c>
      <c r="I62" s="840">
        <v>16743858.124341002</v>
      </c>
      <c r="J62" s="840">
        <v>1158903579.8434012</v>
      </c>
    </row>
    <row r="63" spans="1:10">
      <c r="A63" s="851" t="s">
        <v>1099</v>
      </c>
      <c r="B63" s="840">
        <v>1226025283.1185656</v>
      </c>
      <c r="C63" s="840">
        <v>782433.43800000008</v>
      </c>
      <c r="D63" s="840">
        <v>0</v>
      </c>
      <c r="E63" s="840">
        <v>0</v>
      </c>
      <c r="F63" s="840">
        <v>0</v>
      </c>
      <c r="G63" s="840">
        <v>1830368.923</v>
      </c>
      <c r="H63" s="840">
        <v>0</v>
      </c>
      <c r="I63" s="840">
        <v>6640210.54</v>
      </c>
      <c r="J63" s="840">
        <v>1235278296.0195656</v>
      </c>
    </row>
    <row r="64" spans="1:10">
      <c r="A64" s="851" t="s">
        <v>1198</v>
      </c>
      <c r="B64" s="840">
        <v>1217931277.6589918</v>
      </c>
      <c r="C64" s="840">
        <v>36587646.544</v>
      </c>
      <c r="D64" s="840">
        <v>48306405.590000004</v>
      </c>
      <c r="E64" s="840">
        <v>0</v>
      </c>
      <c r="F64" s="840">
        <v>0</v>
      </c>
      <c r="G64" s="840">
        <v>112100238.66600001</v>
      </c>
      <c r="H64" s="840">
        <v>0</v>
      </c>
      <c r="I64" s="840">
        <v>6456466.4500000002</v>
      </c>
      <c r="J64" s="840">
        <v>1421382034.9089916</v>
      </c>
    </row>
    <row r="65" spans="1:10">
      <c r="A65" s="851" t="s">
        <v>1229</v>
      </c>
      <c r="B65" s="840">
        <v>1730100207.7345986</v>
      </c>
      <c r="C65" s="840">
        <v>22980291.312305998</v>
      </c>
      <c r="D65" s="840">
        <v>98418138.030000001</v>
      </c>
      <c r="E65" s="840">
        <v>0</v>
      </c>
      <c r="F65" s="840">
        <v>0</v>
      </c>
      <c r="G65" s="840">
        <v>43116686.745338805</v>
      </c>
      <c r="H65" s="840">
        <v>0</v>
      </c>
      <c r="I65" s="840">
        <v>42807156.219999999</v>
      </c>
      <c r="J65" s="840">
        <v>1937422480.0422435</v>
      </c>
    </row>
    <row r="66" spans="1:10">
      <c r="A66" s="851" t="s">
        <v>1461</v>
      </c>
      <c r="B66" s="840">
        <v>1773020765.1849144</v>
      </c>
      <c r="C66" s="840">
        <v>52789384.563280001</v>
      </c>
      <c r="D66" s="840">
        <v>0</v>
      </c>
      <c r="E66" s="840">
        <v>0</v>
      </c>
      <c r="F66" s="840">
        <v>0</v>
      </c>
      <c r="G66" s="840">
        <v>122361249.82817401</v>
      </c>
      <c r="H66" s="840">
        <v>0</v>
      </c>
      <c r="I66" s="840">
        <v>24110251.68</v>
      </c>
      <c r="J66" s="840">
        <v>1972281651.2563686</v>
      </c>
    </row>
    <row r="67" spans="1:10">
      <c r="A67" s="851" t="s">
        <v>1492</v>
      </c>
      <c r="B67" s="840">
        <v>1931779269.3241148</v>
      </c>
      <c r="C67" s="840">
        <v>27816611.439200003</v>
      </c>
      <c r="D67" s="840">
        <v>0</v>
      </c>
      <c r="E67" s="840">
        <v>0</v>
      </c>
      <c r="F67" s="840">
        <v>0</v>
      </c>
      <c r="G67" s="840">
        <v>40708441.464000002</v>
      </c>
      <c r="H67" s="840">
        <v>0</v>
      </c>
      <c r="I67" s="840">
        <v>2146355.9500000002</v>
      </c>
      <c r="J67" s="840">
        <v>2002450678.1773148</v>
      </c>
    </row>
    <row r="68" spans="1:10">
      <c r="A68" s="34" t="s">
        <v>513</v>
      </c>
    </row>
    <row r="70" spans="1:10">
      <c r="A70" s="631" t="s">
        <v>83</v>
      </c>
    </row>
    <row r="75" spans="1:10">
      <c r="J75" s="35" t="s">
        <v>1141</v>
      </c>
    </row>
    <row r="106" spans="2:2">
      <c r="B106" s="756"/>
    </row>
    <row r="107" spans="2:2">
      <c r="B107" s="761"/>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2"/>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68"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18" t="s">
        <v>714</v>
      </c>
      <c r="B1" s="553"/>
      <c r="C1" s="553"/>
      <c r="D1" s="553"/>
      <c r="E1" s="554"/>
      <c r="F1" s="554"/>
      <c r="G1" s="554"/>
      <c r="H1" s="554"/>
      <c r="I1" s="554"/>
      <c r="J1" s="554"/>
      <c r="K1" s="554"/>
      <c r="L1" s="554"/>
    </row>
    <row r="2" spans="1:19" ht="15" customHeight="1">
      <c r="A2" s="619" t="s">
        <v>715</v>
      </c>
      <c r="B2" s="556"/>
      <c r="C2" s="556"/>
      <c r="D2" s="556"/>
      <c r="E2" s="556"/>
      <c r="F2" s="556"/>
      <c r="G2" s="556"/>
      <c r="H2" s="556"/>
      <c r="I2" s="556"/>
      <c r="J2" s="554"/>
      <c r="K2" s="554"/>
      <c r="L2" s="554"/>
    </row>
    <row r="3" spans="1:19" s="268" customFormat="1">
      <c r="A3" s="555"/>
      <c r="B3" s="556"/>
      <c r="C3" s="556"/>
      <c r="D3" s="556"/>
      <c r="E3" s="556"/>
      <c r="F3" s="556"/>
      <c r="G3" s="556"/>
      <c r="H3" s="556"/>
      <c r="I3" s="556"/>
      <c r="J3" s="554"/>
      <c r="K3" s="554"/>
      <c r="L3" s="554"/>
    </row>
    <row r="4" spans="1:19" ht="12.75" customHeight="1">
      <c r="A4" s="142" t="s">
        <v>716</v>
      </c>
    </row>
    <row r="5" spans="1:19" ht="12.75" customHeight="1">
      <c r="A5" s="547" t="s">
        <v>717</v>
      </c>
      <c r="H5" s="268"/>
      <c r="I5" s="268"/>
    </row>
    <row r="6" spans="1:19" ht="12.75" customHeight="1">
      <c r="F6" s="140"/>
      <c r="G6" s="140"/>
      <c r="H6" s="1160" t="str">
        <f>Naslovnica!A20</f>
        <v>Studeni 2021.</v>
      </c>
      <c r="I6" s="1160"/>
    </row>
    <row r="7" spans="1:19" ht="12.75" customHeight="1">
      <c r="F7" s="290"/>
      <c r="G7" s="290"/>
      <c r="H7" s="1161" t="str">
        <f>Naslovnica!A24</f>
        <v>November 2021</v>
      </c>
      <c r="I7" s="1161"/>
    </row>
    <row r="8" spans="1:19" ht="15" customHeight="1">
      <c r="A8" s="577"/>
      <c r="B8" s="578"/>
      <c r="C8" s="578"/>
      <c r="D8" s="578"/>
      <c r="E8" s="578"/>
      <c r="F8" s="578"/>
      <c r="G8" s="578"/>
      <c r="H8" s="782"/>
      <c r="I8" s="782"/>
      <c r="J8" s="579"/>
      <c r="K8" s="1159" t="s">
        <v>1191</v>
      </c>
      <c r="L8" s="1159"/>
    </row>
    <row r="9" spans="1:19" ht="33.75">
      <c r="A9" s="580" t="s">
        <v>75</v>
      </c>
      <c r="B9" s="581" t="s">
        <v>171</v>
      </c>
      <c r="C9" s="581" t="s">
        <v>172</v>
      </c>
      <c r="D9" s="582" t="s">
        <v>76</v>
      </c>
      <c r="E9" s="581" t="s">
        <v>106</v>
      </c>
      <c r="F9" s="581" t="s">
        <v>145</v>
      </c>
      <c r="G9" s="581" t="s">
        <v>671</v>
      </c>
      <c r="H9" s="581" t="s">
        <v>817</v>
      </c>
      <c r="I9" s="581" t="s">
        <v>1471</v>
      </c>
      <c r="J9" s="581" t="s">
        <v>665</v>
      </c>
      <c r="K9" s="581" t="s">
        <v>669</v>
      </c>
      <c r="L9" s="581" t="s">
        <v>60</v>
      </c>
    </row>
    <row r="10" spans="1:19" ht="31.5">
      <c r="A10" s="583" t="s">
        <v>207</v>
      </c>
      <c r="B10" s="584" t="s">
        <v>174</v>
      </c>
      <c r="C10" s="584" t="s">
        <v>173</v>
      </c>
      <c r="D10" s="585" t="s">
        <v>77</v>
      </c>
      <c r="E10" s="584" t="s">
        <v>472</v>
      </c>
      <c r="F10" s="584" t="s">
        <v>146</v>
      </c>
      <c r="G10" s="586" t="s">
        <v>672</v>
      </c>
      <c r="H10" s="586" t="s">
        <v>818</v>
      </c>
      <c r="I10" s="586" t="s">
        <v>819</v>
      </c>
      <c r="J10" s="586" t="s">
        <v>812</v>
      </c>
      <c r="K10" s="586" t="s">
        <v>253</v>
      </c>
      <c r="L10" s="586" t="s">
        <v>254</v>
      </c>
    </row>
    <row r="11" spans="1:19" ht="12.75" customHeight="1">
      <c r="A11" s="136" t="s">
        <v>1239</v>
      </c>
      <c r="B11" s="194">
        <v>28508707379</v>
      </c>
      <c r="C11" s="442" t="s">
        <v>1240</v>
      </c>
      <c r="D11" s="442" t="s">
        <v>1241</v>
      </c>
      <c r="E11" s="443" t="s">
        <v>1242</v>
      </c>
      <c r="F11" s="443" t="s">
        <v>1238</v>
      </c>
      <c r="G11" s="443" t="s">
        <v>1243</v>
      </c>
      <c r="H11" s="444">
        <v>37453983.340000004</v>
      </c>
      <c r="I11" s="445">
        <v>1522.0818205130765</v>
      </c>
      <c r="J11" s="446">
        <v>-2.0278753058268317E-2</v>
      </c>
      <c r="K11" s="446">
        <v>-2.1771833912247129E-2</v>
      </c>
      <c r="L11" s="446">
        <v>0.16272401421735005</v>
      </c>
      <c r="M11" s="297"/>
      <c r="N11" s="297"/>
      <c r="O11" s="297"/>
      <c r="P11" s="167"/>
      <c r="Q11" s="200"/>
      <c r="R11" s="77"/>
      <c r="S11" s="77"/>
    </row>
    <row r="12" spans="1:19" ht="12.75" customHeight="1">
      <c r="A12" s="136" t="s">
        <v>1244</v>
      </c>
      <c r="B12" s="194">
        <v>26655747081</v>
      </c>
      <c r="C12" s="442" t="s">
        <v>1245</v>
      </c>
      <c r="D12" s="442" t="s">
        <v>1241</v>
      </c>
      <c r="E12" s="443" t="s">
        <v>1246</v>
      </c>
      <c r="F12" s="443" t="s">
        <v>1238</v>
      </c>
      <c r="G12" s="443" t="s">
        <v>1247</v>
      </c>
      <c r="H12" s="444">
        <v>119909797.03</v>
      </c>
      <c r="I12" s="445">
        <v>190.69530993929047</v>
      </c>
      <c r="J12" s="446">
        <v>-1.8289077435298506E-2</v>
      </c>
      <c r="K12" s="446">
        <v>-1.6812602978276803E-2</v>
      </c>
      <c r="L12" s="446">
        <v>4.1963793310380693E-2</v>
      </c>
      <c r="M12" s="297"/>
      <c r="N12" s="297"/>
      <c r="O12" s="297"/>
      <c r="P12" s="167"/>
      <c r="Q12" s="200"/>
      <c r="R12" s="77"/>
      <c r="S12" s="77"/>
    </row>
    <row r="13" spans="1:19" ht="12.75" customHeight="1">
      <c r="A13" s="136" t="s">
        <v>1248</v>
      </c>
      <c r="B13" s="194">
        <v>12916294683</v>
      </c>
      <c r="C13" s="442" t="s">
        <v>1249</v>
      </c>
      <c r="D13" s="442" t="s">
        <v>1241</v>
      </c>
      <c r="E13" s="114" t="s">
        <v>1250</v>
      </c>
      <c r="F13" s="114" t="s">
        <v>1238</v>
      </c>
      <c r="G13" s="114" t="s">
        <v>1247</v>
      </c>
      <c r="H13" s="444">
        <v>138483565.56</v>
      </c>
      <c r="I13" s="445">
        <v>120.20900949205422</v>
      </c>
      <c r="J13" s="446">
        <v>-4.4416689291388978E-2</v>
      </c>
      <c r="K13" s="446">
        <v>3.6367919207935806E-4</v>
      </c>
      <c r="L13" s="446">
        <v>2.9640875982632764E-3</v>
      </c>
      <c r="M13" s="297"/>
      <c r="N13" s="297"/>
      <c r="O13" s="297"/>
      <c r="P13" s="167"/>
      <c r="Q13" s="200"/>
      <c r="R13" s="77"/>
      <c r="S13" s="77"/>
    </row>
    <row r="14" spans="1:19" s="268" customFormat="1" ht="12.75" customHeight="1">
      <c r="A14" s="136" t="s">
        <v>1251</v>
      </c>
      <c r="B14" s="194">
        <v>37695515978</v>
      </c>
      <c r="C14" s="442" t="s">
        <v>1252</v>
      </c>
      <c r="D14" s="442" t="s">
        <v>78</v>
      </c>
      <c r="E14" s="114" t="s">
        <v>1242</v>
      </c>
      <c r="F14" s="114" t="s">
        <v>1238</v>
      </c>
      <c r="G14" s="114" t="s">
        <v>1247</v>
      </c>
      <c r="H14" s="444">
        <v>8082747.7999999998</v>
      </c>
      <c r="I14" s="445">
        <v>91.318057756172621</v>
      </c>
      <c r="J14" s="446">
        <v>-7.6952789834505708E-4</v>
      </c>
      <c r="K14" s="446">
        <v>-1.2528089775809548E-5</v>
      </c>
      <c r="L14" s="446">
        <v>0.24699073026352836</v>
      </c>
      <c r="M14" s="297"/>
      <c r="N14" s="297"/>
      <c r="O14" s="297"/>
      <c r="P14" s="167"/>
      <c r="Q14" s="200"/>
      <c r="R14" s="77"/>
      <c r="S14" s="77"/>
    </row>
    <row r="15" spans="1:19" s="268" customFormat="1" ht="12.75" customHeight="1">
      <c r="A15" s="136" t="s">
        <v>1253</v>
      </c>
      <c r="B15" s="194">
        <v>56499633647</v>
      </c>
      <c r="C15" s="442" t="s">
        <v>1254</v>
      </c>
      <c r="D15" s="442" t="s">
        <v>105</v>
      </c>
      <c r="E15" s="114" t="s">
        <v>1250</v>
      </c>
      <c r="F15" s="114" t="s">
        <v>1238</v>
      </c>
      <c r="G15" s="114" t="s">
        <v>1243</v>
      </c>
      <c r="H15" s="444">
        <v>1585386696.47</v>
      </c>
      <c r="I15" s="445">
        <v>939.24053509564294</v>
      </c>
      <c r="J15" s="446">
        <v>-3.8189670027537592E-2</v>
      </c>
      <c r="K15" s="446">
        <v>-2.1034823260034474E-2</v>
      </c>
      <c r="L15" s="446">
        <v>-5.273157543118423E-2</v>
      </c>
      <c r="M15" s="297"/>
      <c r="N15" s="297"/>
      <c r="O15" s="297"/>
      <c r="P15" s="167"/>
      <c r="Q15" s="200"/>
      <c r="R15" s="77"/>
      <c r="S15" s="77"/>
    </row>
    <row r="16" spans="1:19" s="268" customFormat="1" ht="12.75" customHeight="1">
      <c r="A16" s="136" t="s">
        <v>1255</v>
      </c>
      <c r="B16" s="194">
        <v>29300390100</v>
      </c>
      <c r="C16" s="442" t="s">
        <v>1256</v>
      </c>
      <c r="D16" s="442" t="s">
        <v>105</v>
      </c>
      <c r="E16" s="114" t="s">
        <v>1242</v>
      </c>
      <c r="F16" s="114" t="s">
        <v>1238</v>
      </c>
      <c r="G16" s="114" t="s">
        <v>1243</v>
      </c>
      <c r="H16" s="444">
        <v>129205761.67</v>
      </c>
      <c r="I16" s="445">
        <v>714.56343920664733</v>
      </c>
      <c r="J16" s="446">
        <v>-2.35963530187977E-3</v>
      </c>
      <c r="K16" s="446">
        <v>-1.3089993162607505E-2</v>
      </c>
      <c r="L16" s="446">
        <v>0.13758740856466822</v>
      </c>
      <c r="M16" s="297"/>
      <c r="N16" s="297"/>
      <c r="O16" s="297"/>
      <c r="P16" s="167"/>
      <c r="Q16" s="200"/>
      <c r="R16" s="77"/>
      <c r="S16" s="77"/>
    </row>
    <row r="17" spans="1:19" s="268" customFormat="1" ht="12.75" customHeight="1">
      <c r="A17" s="136" t="s">
        <v>1257</v>
      </c>
      <c r="B17" s="194" t="s">
        <v>1258</v>
      </c>
      <c r="C17" s="442" t="s">
        <v>1259</v>
      </c>
      <c r="D17" s="442" t="s">
        <v>105</v>
      </c>
      <c r="E17" s="114" t="s">
        <v>1260</v>
      </c>
      <c r="F17" s="114" t="s">
        <v>1238</v>
      </c>
      <c r="G17" s="114" t="s">
        <v>1243</v>
      </c>
      <c r="H17" s="444">
        <v>175495203.27000001</v>
      </c>
      <c r="I17" s="445">
        <v>754.20812014336514</v>
      </c>
      <c r="J17" s="446">
        <v>8.4047202003923793E-2</v>
      </c>
      <c r="K17" s="446">
        <v>-1.95813991055106E-2</v>
      </c>
      <c r="L17" s="446">
        <v>-2.8410637423397667E-2</v>
      </c>
      <c r="M17" s="297"/>
      <c r="N17" s="297"/>
      <c r="O17" s="297"/>
      <c r="P17" s="167"/>
      <c r="Q17" s="200"/>
      <c r="R17" s="77"/>
      <c r="S17" s="77"/>
    </row>
    <row r="18" spans="1:19" s="268" customFormat="1" ht="12.75" customHeight="1">
      <c r="A18" s="136" t="s">
        <v>1261</v>
      </c>
      <c r="B18" s="194">
        <v>96069213114</v>
      </c>
      <c r="C18" s="442" t="s">
        <v>1262</v>
      </c>
      <c r="D18" s="442" t="s">
        <v>105</v>
      </c>
      <c r="E18" s="114" t="s">
        <v>1250</v>
      </c>
      <c r="F18" s="114" t="s">
        <v>1238</v>
      </c>
      <c r="G18" s="114" t="s">
        <v>1247</v>
      </c>
      <c r="H18" s="444">
        <v>420439676.95999998</v>
      </c>
      <c r="I18" s="445">
        <v>154.66558150782407</v>
      </c>
      <c r="J18" s="446">
        <v>-4.9799696726073761E-2</v>
      </c>
      <c r="K18" s="446">
        <v>-6.3126152451632445E-3</v>
      </c>
      <c r="L18" s="446">
        <v>-5.7329470369195112E-3</v>
      </c>
      <c r="M18" s="297"/>
      <c r="N18" s="297"/>
      <c r="O18" s="297"/>
      <c r="P18" s="167"/>
      <c r="Q18" s="200"/>
      <c r="R18" s="77"/>
      <c r="S18" s="77"/>
    </row>
    <row r="19" spans="1:19" s="268" customFormat="1" ht="12.75" customHeight="1">
      <c r="A19" s="136" t="s">
        <v>1263</v>
      </c>
      <c r="B19" s="194">
        <v>15448763136</v>
      </c>
      <c r="C19" s="442" t="s">
        <v>1264</v>
      </c>
      <c r="D19" s="442" t="s">
        <v>105</v>
      </c>
      <c r="E19" s="114" t="s">
        <v>1250</v>
      </c>
      <c r="F19" s="114" t="s">
        <v>1238</v>
      </c>
      <c r="G19" s="114" t="s">
        <v>1243</v>
      </c>
      <c r="H19" s="444">
        <v>442872646.88999999</v>
      </c>
      <c r="I19" s="445">
        <v>889.5442009926403</v>
      </c>
      <c r="J19" s="446">
        <v>-7.1871801704179727E-3</v>
      </c>
      <c r="K19" s="446">
        <v>-7.261748405140378E-3</v>
      </c>
      <c r="L19" s="446">
        <v>-1.6831318582545718E-2</v>
      </c>
      <c r="M19" s="297"/>
      <c r="N19" s="297"/>
      <c r="O19" s="297"/>
      <c r="P19" s="167"/>
      <c r="Q19" s="200"/>
      <c r="R19" s="77"/>
      <c r="S19" s="77"/>
    </row>
    <row r="20" spans="1:19" s="268" customFormat="1" ht="12.75" customHeight="1">
      <c r="A20" s="136" t="s">
        <v>1265</v>
      </c>
      <c r="B20" s="194" t="s">
        <v>1454</v>
      </c>
      <c r="C20" s="442" t="s">
        <v>1455</v>
      </c>
      <c r="D20" s="442" t="s">
        <v>105</v>
      </c>
      <c r="E20" s="114" t="s">
        <v>1266</v>
      </c>
      <c r="F20" s="114" t="s">
        <v>1238</v>
      </c>
      <c r="G20" s="114" t="s">
        <v>1243</v>
      </c>
      <c r="H20" s="444">
        <v>60083947.280000001</v>
      </c>
      <c r="I20" s="445">
        <v>822.3623609174706</v>
      </c>
      <c r="J20" s="446">
        <v>0.24506538110352416</v>
      </c>
      <c r="K20" s="446">
        <v>4.4429842099347194E-3</v>
      </c>
      <c r="L20" s="446" t="s">
        <v>1238</v>
      </c>
      <c r="M20" s="297"/>
      <c r="N20" s="297"/>
      <c r="O20" s="297"/>
      <c r="P20" s="167"/>
      <c r="Q20" s="200"/>
      <c r="R20" s="77"/>
      <c r="S20" s="77"/>
    </row>
    <row r="21" spans="1:19" s="268" customFormat="1" ht="12.75" customHeight="1">
      <c r="A21" s="136" t="s">
        <v>1267</v>
      </c>
      <c r="B21" s="194" t="s">
        <v>1456</v>
      </c>
      <c r="C21" s="442" t="s">
        <v>1457</v>
      </c>
      <c r="D21" s="442" t="s">
        <v>105</v>
      </c>
      <c r="E21" s="114" t="s">
        <v>1266</v>
      </c>
      <c r="F21" s="114" t="s">
        <v>1238</v>
      </c>
      <c r="G21" s="114" t="s">
        <v>1243</v>
      </c>
      <c r="H21" s="444">
        <v>46470912.469999999</v>
      </c>
      <c r="I21" s="445">
        <v>896.39127404861631</v>
      </c>
      <c r="J21" s="446">
        <v>0.33343923402896114</v>
      </c>
      <c r="K21" s="446">
        <v>4.7478396677104406E-2</v>
      </c>
      <c r="L21" s="446" t="s">
        <v>1238</v>
      </c>
      <c r="M21" s="297"/>
      <c r="N21" s="297"/>
      <c r="O21" s="297"/>
      <c r="P21" s="167"/>
      <c r="Q21" s="200"/>
      <c r="R21" s="77"/>
      <c r="S21" s="77"/>
    </row>
    <row r="22" spans="1:19" s="268" customFormat="1" ht="12.75" customHeight="1">
      <c r="A22" s="136" t="s">
        <v>1573</v>
      </c>
      <c r="B22" s="194" t="s">
        <v>1360</v>
      </c>
      <c r="C22" s="442" t="s">
        <v>1361</v>
      </c>
      <c r="D22" s="442" t="s">
        <v>1574</v>
      </c>
      <c r="E22" s="114" t="s">
        <v>1250</v>
      </c>
      <c r="F22" s="114" t="s">
        <v>1238</v>
      </c>
      <c r="G22" s="114" t="s">
        <v>1243</v>
      </c>
      <c r="H22" s="444">
        <v>1067405022.63</v>
      </c>
      <c r="I22" s="445">
        <v>1049.8309532562614</v>
      </c>
      <c r="J22" s="446">
        <v>-3.7738300266090041E-2</v>
      </c>
      <c r="K22" s="446">
        <v>-9.2868529022960278E-3</v>
      </c>
      <c r="L22" s="446">
        <v>-3.0036930517668758E-2</v>
      </c>
      <c r="M22" s="297"/>
      <c r="N22" s="297"/>
      <c r="O22" s="297"/>
      <c r="P22" s="167"/>
      <c r="Q22" s="200"/>
      <c r="R22" s="77"/>
      <c r="S22" s="77"/>
    </row>
    <row r="23" spans="1:19" s="268" customFormat="1" ht="12.75" customHeight="1">
      <c r="A23" s="136" t="s">
        <v>1575</v>
      </c>
      <c r="B23" s="194">
        <v>97407922886</v>
      </c>
      <c r="C23" s="442" t="s">
        <v>1362</v>
      </c>
      <c r="D23" s="442" t="s">
        <v>1574</v>
      </c>
      <c r="E23" s="114" t="s">
        <v>1250</v>
      </c>
      <c r="F23" s="114" t="s">
        <v>1238</v>
      </c>
      <c r="G23" s="114" t="s">
        <v>1243</v>
      </c>
      <c r="H23" s="444">
        <v>796729003.97000003</v>
      </c>
      <c r="I23" s="445">
        <v>912.94154761248251</v>
      </c>
      <c r="J23" s="446">
        <v>-1.9296150482775776E-2</v>
      </c>
      <c r="K23" s="446">
        <v>-1.1276209560061923E-2</v>
      </c>
      <c r="L23" s="446">
        <v>-1.3778159465075657E-2</v>
      </c>
      <c r="M23" s="297"/>
      <c r="N23" s="297"/>
      <c r="O23" s="297"/>
      <c r="P23" s="167"/>
      <c r="Q23" s="200"/>
      <c r="R23" s="77"/>
      <c r="S23" s="77"/>
    </row>
    <row r="24" spans="1:19" s="268" customFormat="1" ht="12.75" customHeight="1">
      <c r="A24" s="136" t="s">
        <v>1576</v>
      </c>
      <c r="B24" s="194" t="s">
        <v>1363</v>
      </c>
      <c r="C24" s="442" t="s">
        <v>1364</v>
      </c>
      <c r="D24" s="442" t="s">
        <v>1574</v>
      </c>
      <c r="E24" s="114" t="s">
        <v>1260</v>
      </c>
      <c r="F24" s="114" t="s">
        <v>1238</v>
      </c>
      <c r="G24" s="114" t="s">
        <v>1293</v>
      </c>
      <c r="H24" s="444">
        <v>38333733.409999996</v>
      </c>
      <c r="I24" s="445">
        <v>661.34874576582638</v>
      </c>
      <c r="J24" s="446">
        <v>5.7306764708908942E-2</v>
      </c>
      <c r="K24" s="446">
        <v>-3.2165388099016923E-3</v>
      </c>
      <c r="L24" s="446" t="s">
        <v>1238</v>
      </c>
      <c r="M24" s="297"/>
      <c r="N24" s="297"/>
      <c r="O24" s="297"/>
      <c r="P24" s="167"/>
      <c r="Q24" s="200"/>
      <c r="R24" s="77"/>
      <c r="S24" s="77"/>
    </row>
    <row r="25" spans="1:19" s="268" customFormat="1" ht="12.75" customHeight="1">
      <c r="A25" s="136" t="s">
        <v>1577</v>
      </c>
      <c r="B25" s="194">
        <v>30096106301</v>
      </c>
      <c r="C25" s="442" t="s">
        <v>1365</v>
      </c>
      <c r="D25" s="442" t="s">
        <v>1574</v>
      </c>
      <c r="E25" s="114" t="s">
        <v>1250</v>
      </c>
      <c r="F25" s="114" t="s">
        <v>1238</v>
      </c>
      <c r="G25" s="114" t="s">
        <v>1293</v>
      </c>
      <c r="H25" s="444">
        <v>463919004.56999999</v>
      </c>
      <c r="I25" s="445">
        <v>935.30004181966649</v>
      </c>
      <c r="J25" s="446">
        <v>-5.0286276543323183E-3</v>
      </c>
      <c r="K25" s="446">
        <v>-1.8468049141675547E-3</v>
      </c>
      <c r="L25" s="446">
        <v>-4.000845880060111E-3</v>
      </c>
      <c r="M25" s="297"/>
      <c r="N25" s="297"/>
      <c r="O25" s="297"/>
      <c r="P25" s="167"/>
      <c r="Q25" s="200"/>
      <c r="R25" s="77"/>
      <c r="S25" s="77"/>
    </row>
    <row r="26" spans="1:19" ht="12.75" customHeight="1">
      <c r="A26" s="136" t="s">
        <v>1578</v>
      </c>
      <c r="B26" s="194">
        <v>18911840764</v>
      </c>
      <c r="C26" s="442" t="s">
        <v>1366</v>
      </c>
      <c r="D26" s="442" t="s">
        <v>1574</v>
      </c>
      <c r="E26" s="443" t="s">
        <v>1242</v>
      </c>
      <c r="F26" s="443" t="s">
        <v>1238</v>
      </c>
      <c r="G26" s="443" t="s">
        <v>1243</v>
      </c>
      <c r="H26" s="444">
        <v>346725811.01999998</v>
      </c>
      <c r="I26" s="445">
        <v>110.80139261613719</v>
      </c>
      <c r="J26" s="446">
        <v>1.3541660992380189E-2</v>
      </c>
      <c r="K26" s="446">
        <v>-8.3934019695727224E-3</v>
      </c>
      <c r="L26" s="446">
        <v>0.1667205910071814</v>
      </c>
      <c r="M26" s="297"/>
      <c r="N26" s="297"/>
      <c r="O26" s="297"/>
      <c r="P26" s="167"/>
      <c r="Q26" s="200"/>
      <c r="R26" s="77"/>
      <c r="S26" s="77"/>
    </row>
    <row r="27" spans="1:19" s="268" customFormat="1" ht="12.75" customHeight="1">
      <c r="A27" s="136" t="s">
        <v>1579</v>
      </c>
      <c r="B27" s="194" t="s">
        <v>1469</v>
      </c>
      <c r="C27" s="442" t="s">
        <v>1470</v>
      </c>
      <c r="D27" s="442" t="s">
        <v>1574</v>
      </c>
      <c r="E27" s="443" t="s">
        <v>1260</v>
      </c>
      <c r="F27" s="443" t="s">
        <v>1238</v>
      </c>
      <c r="G27" s="443" t="s">
        <v>1243</v>
      </c>
      <c r="H27" s="444">
        <v>40544323.689999998</v>
      </c>
      <c r="I27" s="445">
        <v>781.04782265393555</v>
      </c>
      <c r="J27" s="446">
        <v>0.53247415123717556</v>
      </c>
      <c r="K27" s="446">
        <v>6.7867458287806937E-3</v>
      </c>
      <c r="L27" s="446" t="s">
        <v>1238</v>
      </c>
      <c r="M27" s="297"/>
      <c r="N27" s="297"/>
      <c r="O27" s="297"/>
      <c r="P27" s="167"/>
      <c r="Q27" s="200"/>
      <c r="R27" s="77"/>
      <c r="S27" s="77"/>
    </row>
    <row r="28" spans="1:19" s="268" customFormat="1" ht="12.75" customHeight="1">
      <c r="A28" s="136" t="s">
        <v>1580</v>
      </c>
      <c r="B28" s="194" t="s">
        <v>1367</v>
      </c>
      <c r="C28" s="442" t="s">
        <v>1368</v>
      </c>
      <c r="D28" s="442" t="s">
        <v>1574</v>
      </c>
      <c r="E28" s="443" t="s">
        <v>1250</v>
      </c>
      <c r="F28" s="443" t="s">
        <v>1238</v>
      </c>
      <c r="G28" s="443" t="s">
        <v>1243</v>
      </c>
      <c r="H28" s="444">
        <v>337943630.62</v>
      </c>
      <c r="I28" s="445">
        <v>759.73015640540837</v>
      </c>
      <c r="J28" s="446">
        <v>-2.6382153164647537E-2</v>
      </c>
      <c r="K28" s="446">
        <v>-4.5099546302829197E-3</v>
      </c>
      <c r="L28" s="446">
        <v>-4.7823440990041322E-3</v>
      </c>
      <c r="M28" s="297"/>
      <c r="N28" s="297"/>
      <c r="O28" s="297"/>
      <c r="P28" s="167"/>
      <c r="Q28" s="200"/>
      <c r="R28" s="77"/>
      <c r="S28" s="77"/>
    </row>
    <row r="29" spans="1:19" s="268" customFormat="1" ht="12.75" customHeight="1">
      <c r="A29" s="136" t="s">
        <v>1581</v>
      </c>
      <c r="B29" s="194">
        <v>62937824927</v>
      </c>
      <c r="C29" s="442" t="s">
        <v>1369</v>
      </c>
      <c r="D29" s="442" t="s">
        <v>1574</v>
      </c>
      <c r="E29" s="443" t="s">
        <v>1260</v>
      </c>
      <c r="F29" s="443" t="s">
        <v>1238</v>
      </c>
      <c r="G29" s="443" t="s">
        <v>1243</v>
      </c>
      <c r="H29" s="444">
        <v>160144753.46000001</v>
      </c>
      <c r="I29" s="445">
        <v>841.92960074295195</v>
      </c>
      <c r="J29" s="446">
        <v>8.5252102167019395E-2</v>
      </c>
      <c r="K29" s="446">
        <v>-7.6832492741090164E-3</v>
      </c>
      <c r="L29" s="446">
        <v>2.2710132241808179E-2</v>
      </c>
      <c r="M29" s="297"/>
      <c r="N29" s="297"/>
      <c r="O29" s="297"/>
      <c r="P29" s="167"/>
      <c r="Q29" s="200"/>
      <c r="R29" s="77"/>
      <c r="S29" s="77"/>
    </row>
    <row r="30" spans="1:19" s="268" customFormat="1" ht="12.75" customHeight="1">
      <c r="A30" s="136" t="s">
        <v>1582</v>
      </c>
      <c r="B30" s="194">
        <v>52772437018</v>
      </c>
      <c r="C30" s="442" t="s">
        <v>1370</v>
      </c>
      <c r="D30" s="442" t="s">
        <v>1574</v>
      </c>
      <c r="E30" s="443" t="s">
        <v>1246</v>
      </c>
      <c r="F30" s="443" t="s">
        <v>1238</v>
      </c>
      <c r="G30" s="443" t="s">
        <v>1243</v>
      </c>
      <c r="H30" s="444">
        <v>494757904.24000001</v>
      </c>
      <c r="I30" s="445">
        <v>145.73299298978466</v>
      </c>
      <c r="J30" s="446">
        <v>6.9499951732827858E-2</v>
      </c>
      <c r="K30" s="446">
        <v>-5.1884489511656584E-3</v>
      </c>
      <c r="L30" s="446">
        <v>8.1540310861230259E-2</v>
      </c>
      <c r="M30" s="297"/>
      <c r="N30" s="297"/>
      <c r="O30" s="297"/>
      <c r="P30" s="167"/>
      <c r="Q30" s="200"/>
      <c r="R30" s="77"/>
      <c r="S30" s="77"/>
    </row>
    <row r="31" spans="1:19" s="268" customFormat="1" ht="12.75" customHeight="1">
      <c r="A31" s="136" t="s">
        <v>1583</v>
      </c>
      <c r="B31" s="194" t="s">
        <v>1371</v>
      </c>
      <c r="C31" s="442" t="s">
        <v>1372</v>
      </c>
      <c r="D31" s="442" t="s">
        <v>1574</v>
      </c>
      <c r="E31" s="443" t="s">
        <v>1260</v>
      </c>
      <c r="F31" s="443" t="s">
        <v>1238</v>
      </c>
      <c r="G31" s="443" t="s">
        <v>1243</v>
      </c>
      <c r="H31" s="444">
        <v>26317346.32</v>
      </c>
      <c r="I31" s="445">
        <v>764.8497479606649</v>
      </c>
      <c r="J31" s="446">
        <v>0.11980295594271051</v>
      </c>
      <c r="K31" s="446">
        <v>-1.9490632550859255E-3</v>
      </c>
      <c r="L31" s="446">
        <v>1.176141685942711E-2</v>
      </c>
      <c r="M31" s="297"/>
      <c r="N31" s="297"/>
      <c r="O31" s="297"/>
      <c r="P31" s="167"/>
      <c r="Q31" s="200"/>
      <c r="R31" s="77"/>
      <c r="S31" s="77"/>
    </row>
    <row r="32" spans="1:19" ht="12.75" customHeight="1">
      <c r="A32" s="113" t="s">
        <v>1584</v>
      </c>
      <c r="B32" s="447" t="s">
        <v>1373</v>
      </c>
      <c r="C32" s="448" t="s">
        <v>1374</v>
      </c>
      <c r="D32" s="448" t="s">
        <v>1574</v>
      </c>
      <c r="E32" s="114" t="s">
        <v>1260</v>
      </c>
      <c r="F32" s="114" t="s">
        <v>1238</v>
      </c>
      <c r="G32" s="114" t="s">
        <v>1243</v>
      </c>
      <c r="H32" s="444">
        <v>40979758.409999996</v>
      </c>
      <c r="I32" s="445">
        <v>765.09803257204328</v>
      </c>
      <c r="J32" s="446">
        <v>2.885893466302103E-2</v>
      </c>
      <c r="K32" s="446">
        <v>-3.4302554294329823E-3</v>
      </c>
      <c r="L32" s="446">
        <v>-1.1845249291298376E-2</v>
      </c>
      <c r="M32" s="297"/>
      <c r="N32" s="297"/>
      <c r="O32" s="297"/>
      <c r="P32" s="167"/>
      <c r="Q32" s="200"/>
      <c r="R32" s="77"/>
      <c r="S32" s="77"/>
    </row>
    <row r="33" spans="1:19" s="268" customFormat="1" ht="12.75" customHeight="1">
      <c r="A33" s="113" t="s">
        <v>1585</v>
      </c>
      <c r="B33" s="447">
        <v>31076456551</v>
      </c>
      <c r="C33" s="448" t="s">
        <v>1375</v>
      </c>
      <c r="D33" s="448" t="s">
        <v>1574</v>
      </c>
      <c r="E33" s="114" t="s">
        <v>1250</v>
      </c>
      <c r="F33" s="114" t="s">
        <v>1238</v>
      </c>
      <c r="G33" s="114" t="s">
        <v>1247</v>
      </c>
      <c r="H33" s="444">
        <v>491183342.30000001</v>
      </c>
      <c r="I33" s="445">
        <v>106.11917892335408</v>
      </c>
      <c r="J33" s="446">
        <v>-2.3879271969149629E-2</v>
      </c>
      <c r="K33" s="446">
        <v>-7.1816870782526188E-4</v>
      </c>
      <c r="L33" s="446">
        <v>2.209190319181209E-3</v>
      </c>
      <c r="M33" s="297"/>
      <c r="N33" s="297"/>
      <c r="O33" s="297"/>
      <c r="P33" s="167"/>
      <c r="Q33" s="200"/>
      <c r="R33" s="77"/>
      <c r="S33" s="77"/>
    </row>
    <row r="34" spans="1:19" s="268" customFormat="1" ht="12.75" customHeight="1">
      <c r="A34" s="113" t="s">
        <v>1586</v>
      </c>
      <c r="B34" s="447">
        <v>66324185184</v>
      </c>
      <c r="C34" s="448" t="s">
        <v>1376</v>
      </c>
      <c r="D34" s="448" t="s">
        <v>1574</v>
      </c>
      <c r="E34" s="114" t="s">
        <v>1250</v>
      </c>
      <c r="F34" s="114" t="s">
        <v>1238</v>
      </c>
      <c r="G34" s="114" t="s">
        <v>1247</v>
      </c>
      <c r="H34" s="444">
        <v>859220485.33000004</v>
      </c>
      <c r="I34" s="445">
        <v>144.49108493561715</v>
      </c>
      <c r="J34" s="446">
        <v>-1.9737654546438943E-3</v>
      </c>
      <c r="K34" s="446">
        <v>-4.4612166723134727E-4</v>
      </c>
      <c r="L34" s="446">
        <v>2.7778553508228665E-3</v>
      </c>
      <c r="M34" s="297"/>
      <c r="N34" s="297"/>
      <c r="O34" s="297"/>
      <c r="P34" s="167"/>
      <c r="Q34" s="200"/>
      <c r="R34" s="77"/>
      <c r="S34" s="77"/>
    </row>
    <row r="35" spans="1:19" s="268" customFormat="1" ht="12.75" customHeight="1">
      <c r="A35" s="455" t="s">
        <v>1268</v>
      </c>
      <c r="B35" s="447">
        <v>66973781540</v>
      </c>
      <c r="C35" s="448" t="s">
        <v>1269</v>
      </c>
      <c r="D35" s="448" t="s">
        <v>889</v>
      </c>
      <c r="E35" s="114" t="s">
        <v>1246</v>
      </c>
      <c r="F35" s="114" t="s">
        <v>1238</v>
      </c>
      <c r="G35" s="114" t="s">
        <v>1247</v>
      </c>
      <c r="H35" s="444">
        <v>11206090.5112</v>
      </c>
      <c r="I35" s="445">
        <v>140.11358988254514</v>
      </c>
      <c r="J35" s="446">
        <v>-5.9311529951082687E-3</v>
      </c>
      <c r="K35" s="446">
        <v>-2.3024628296218763E-3</v>
      </c>
      <c r="L35" s="446">
        <v>0.11921697824595157</v>
      </c>
      <c r="M35" s="297"/>
      <c r="N35" s="297"/>
      <c r="O35" s="297"/>
      <c r="P35" s="167"/>
      <c r="Q35" s="200"/>
      <c r="R35" s="77"/>
      <c r="S35" s="77"/>
    </row>
    <row r="36" spans="1:19" s="268" customFormat="1" ht="12.75" customHeight="1">
      <c r="A36" s="455" t="s">
        <v>1270</v>
      </c>
      <c r="B36" s="447">
        <v>16642777540</v>
      </c>
      <c r="C36" s="448" t="s">
        <v>1271</v>
      </c>
      <c r="D36" s="448" t="s">
        <v>889</v>
      </c>
      <c r="E36" s="114" t="s">
        <v>1242</v>
      </c>
      <c r="F36" s="114" t="s">
        <v>1238</v>
      </c>
      <c r="G36" s="114" t="s">
        <v>1243</v>
      </c>
      <c r="H36" s="444">
        <v>6027595.7400000002</v>
      </c>
      <c r="I36" s="445">
        <v>705.50153708523021</v>
      </c>
      <c r="J36" s="446">
        <v>-2.1982028970361389E-2</v>
      </c>
      <c r="K36" s="446">
        <v>-2.8797751788886661E-2</v>
      </c>
      <c r="L36" s="446">
        <v>-4.9326928643676382E-2</v>
      </c>
      <c r="M36" s="297"/>
      <c r="N36" s="297"/>
      <c r="O36" s="297"/>
      <c r="P36" s="167"/>
      <c r="Q36" s="200"/>
      <c r="R36" s="77"/>
      <c r="S36" s="77"/>
    </row>
    <row r="37" spans="1:19" s="268" customFormat="1" ht="12.75" customHeight="1">
      <c r="A37" s="455" t="s">
        <v>1272</v>
      </c>
      <c r="B37" s="447">
        <v>30082084002</v>
      </c>
      <c r="C37" s="448" t="s">
        <v>1273</v>
      </c>
      <c r="D37" s="448" t="s">
        <v>889</v>
      </c>
      <c r="E37" s="114" t="s">
        <v>1260</v>
      </c>
      <c r="F37" s="114" t="s">
        <v>1238</v>
      </c>
      <c r="G37" s="114" t="s">
        <v>1247</v>
      </c>
      <c r="H37" s="444">
        <v>8740069.2200000007</v>
      </c>
      <c r="I37" s="445">
        <v>9.5228855984973233</v>
      </c>
      <c r="J37" s="446">
        <v>-3.1763471172251201E-2</v>
      </c>
      <c r="K37" s="446">
        <v>-1.9764476047974933E-2</v>
      </c>
      <c r="L37" s="446">
        <v>0.28774126854140536</v>
      </c>
      <c r="M37" s="297"/>
      <c r="N37" s="297"/>
      <c r="O37" s="297"/>
      <c r="P37" s="167"/>
      <c r="Q37" s="200"/>
      <c r="R37" s="77"/>
      <c r="S37" s="77"/>
    </row>
    <row r="38" spans="1:19" s="268" customFormat="1" ht="12.75" customHeight="1">
      <c r="A38" s="455" t="s">
        <v>1274</v>
      </c>
      <c r="B38" s="447">
        <v>44832307529</v>
      </c>
      <c r="C38" s="448" t="s">
        <v>1275</v>
      </c>
      <c r="D38" s="448" t="s">
        <v>889</v>
      </c>
      <c r="E38" s="114" t="s">
        <v>1242</v>
      </c>
      <c r="F38" s="114" t="s">
        <v>1238</v>
      </c>
      <c r="G38" s="114" t="s">
        <v>1243</v>
      </c>
      <c r="H38" s="444">
        <v>20498731.030000001</v>
      </c>
      <c r="I38" s="445">
        <v>1007.2945380996159</v>
      </c>
      <c r="J38" s="446">
        <v>-3.0853586778180397E-2</v>
      </c>
      <c r="K38" s="446">
        <v>-3.4949717984247286E-2</v>
      </c>
      <c r="L38" s="446">
        <v>9.8013500449346092E-2</v>
      </c>
      <c r="M38" s="297"/>
      <c r="N38" s="297"/>
      <c r="O38" s="297"/>
      <c r="P38" s="167"/>
      <c r="Q38" s="200"/>
      <c r="R38" s="77"/>
      <c r="S38" s="77"/>
    </row>
    <row r="39" spans="1:19" s="268" customFormat="1" ht="12.75" customHeight="1">
      <c r="A39" s="455" t="s">
        <v>1276</v>
      </c>
      <c r="B39" s="447" t="s">
        <v>1277</v>
      </c>
      <c r="C39" s="448" t="s">
        <v>1278</v>
      </c>
      <c r="D39" s="448" t="s">
        <v>889</v>
      </c>
      <c r="E39" s="114" t="s">
        <v>1250</v>
      </c>
      <c r="F39" s="114" t="s">
        <v>1238</v>
      </c>
      <c r="G39" s="114" t="s">
        <v>1247</v>
      </c>
      <c r="H39" s="444">
        <v>5739090.2699999996</v>
      </c>
      <c r="I39" s="445">
        <v>1012.8461372378399</v>
      </c>
      <c r="J39" s="446">
        <v>-1.7787365653233467E-3</v>
      </c>
      <c r="K39" s="446">
        <v>-1.7787365653232357E-3</v>
      </c>
      <c r="L39" s="446">
        <v>-4.2554536228116557E-3</v>
      </c>
      <c r="M39" s="297"/>
      <c r="N39" s="297"/>
      <c r="O39" s="297"/>
      <c r="P39" s="167"/>
      <c r="Q39" s="200"/>
      <c r="R39" s="77"/>
      <c r="S39" s="77"/>
    </row>
    <row r="40" spans="1:19" s="268" customFormat="1" ht="12.75" customHeight="1">
      <c r="A40" s="455" t="s">
        <v>1279</v>
      </c>
      <c r="B40" s="447">
        <v>30290598804</v>
      </c>
      <c r="C40" s="448" t="s">
        <v>1280</v>
      </c>
      <c r="D40" s="448" t="s">
        <v>889</v>
      </c>
      <c r="E40" s="114" t="s">
        <v>1242</v>
      </c>
      <c r="F40" s="114" t="s">
        <v>1238</v>
      </c>
      <c r="G40" s="114" t="s">
        <v>1247</v>
      </c>
      <c r="H40" s="444">
        <v>39990102.340000004</v>
      </c>
      <c r="I40" s="445">
        <v>7.0681349732943781</v>
      </c>
      <c r="J40" s="446">
        <v>-8.8569304894179246E-2</v>
      </c>
      <c r="K40" s="446">
        <v>-8.5535121744768072E-2</v>
      </c>
      <c r="L40" s="446">
        <v>0.17157229606416613</v>
      </c>
      <c r="M40" s="297"/>
      <c r="N40" s="297"/>
      <c r="O40" s="297"/>
      <c r="P40" s="167"/>
      <c r="Q40" s="200"/>
      <c r="R40" s="77"/>
      <c r="S40" s="77"/>
    </row>
    <row r="41" spans="1:19" s="268" customFormat="1" ht="12.75" customHeight="1">
      <c r="A41" s="455" t="s">
        <v>1281</v>
      </c>
      <c r="B41" s="447">
        <v>10423796399</v>
      </c>
      <c r="C41" s="448" t="s">
        <v>1282</v>
      </c>
      <c r="D41" s="448" t="s">
        <v>889</v>
      </c>
      <c r="E41" s="114" t="s">
        <v>1250</v>
      </c>
      <c r="F41" s="114" t="s">
        <v>1238</v>
      </c>
      <c r="G41" s="114" t="s">
        <v>1247</v>
      </c>
      <c r="H41" s="444">
        <v>81681412.760000005</v>
      </c>
      <c r="I41" s="445">
        <v>1428.425434005431</v>
      </c>
      <c r="J41" s="446">
        <v>-4.7311527889591032E-2</v>
      </c>
      <c r="K41" s="446">
        <v>1.0936214939771816E-3</v>
      </c>
      <c r="L41" s="446">
        <v>6.9298939972013418E-3</v>
      </c>
      <c r="M41" s="297"/>
      <c r="N41" s="297"/>
      <c r="O41" s="297"/>
      <c r="P41" s="167"/>
      <c r="Q41" s="200"/>
      <c r="R41" s="77"/>
      <c r="S41" s="77"/>
    </row>
    <row r="42" spans="1:19" s="268" customFormat="1" ht="12.75" customHeight="1">
      <c r="A42" s="455" t="s">
        <v>1283</v>
      </c>
      <c r="B42" s="447">
        <v>86292133603</v>
      </c>
      <c r="C42" s="448" t="s">
        <v>1284</v>
      </c>
      <c r="D42" s="448" t="s">
        <v>889</v>
      </c>
      <c r="E42" s="114" t="s">
        <v>1260</v>
      </c>
      <c r="F42" s="114" t="s">
        <v>1238</v>
      </c>
      <c r="G42" s="114" t="s">
        <v>1247</v>
      </c>
      <c r="H42" s="444">
        <v>16727746.119999999</v>
      </c>
      <c r="I42" s="445">
        <v>22.55769249915096</v>
      </c>
      <c r="J42" s="446">
        <v>3.8292502016169516E-2</v>
      </c>
      <c r="K42" s="446">
        <v>8.2278008847920248E-3</v>
      </c>
      <c r="L42" s="446">
        <v>0.19581797330528827</v>
      </c>
      <c r="M42" s="297"/>
      <c r="N42" s="297"/>
      <c r="O42" s="297"/>
      <c r="P42" s="167"/>
      <c r="Q42" s="200"/>
      <c r="R42" s="77"/>
      <c r="S42" s="77"/>
    </row>
    <row r="43" spans="1:19" s="268" customFormat="1" ht="12.75" customHeight="1">
      <c r="A43" s="455" t="s">
        <v>1285</v>
      </c>
      <c r="B43" s="447" t="s">
        <v>1286</v>
      </c>
      <c r="C43" s="448" t="s">
        <v>1287</v>
      </c>
      <c r="D43" s="448" t="s">
        <v>889</v>
      </c>
      <c r="E43" s="114" t="s">
        <v>1242</v>
      </c>
      <c r="F43" s="114" t="s">
        <v>1238</v>
      </c>
      <c r="G43" s="114" t="s">
        <v>1247</v>
      </c>
      <c r="H43" s="444">
        <v>63927219.560000002</v>
      </c>
      <c r="I43" s="445">
        <v>22.524025873990229</v>
      </c>
      <c r="J43" s="446">
        <v>-6.7915559634329492E-3</v>
      </c>
      <c r="K43" s="446">
        <v>-3.2714597983170002E-3</v>
      </c>
      <c r="L43" s="446">
        <v>0.1596553766637927</v>
      </c>
      <c r="M43" s="297"/>
      <c r="N43" s="297"/>
      <c r="O43" s="297"/>
      <c r="P43" s="167"/>
      <c r="Q43" s="200"/>
      <c r="R43" s="77"/>
      <c r="S43" s="77"/>
    </row>
    <row r="44" spans="1:19" s="268" customFormat="1" ht="12.75" customHeight="1">
      <c r="A44" s="455" t="s">
        <v>1288</v>
      </c>
      <c r="B44" s="447">
        <v>84300431782</v>
      </c>
      <c r="C44" s="448" t="s">
        <v>1289</v>
      </c>
      <c r="D44" s="448" t="s">
        <v>144</v>
      </c>
      <c r="E44" s="114" t="s">
        <v>1242</v>
      </c>
      <c r="F44" s="114" t="s">
        <v>1238</v>
      </c>
      <c r="G44" s="114" t="s">
        <v>1247</v>
      </c>
      <c r="H44" s="444">
        <v>34774516.596799999</v>
      </c>
      <c r="I44" s="445">
        <v>143.76671476631049</v>
      </c>
      <c r="J44" s="446">
        <v>3.4375386762881543E-3</v>
      </c>
      <c r="K44" s="446">
        <v>1.4483814479127055E-4</v>
      </c>
      <c r="L44" s="446">
        <v>0.27831884939003571</v>
      </c>
      <c r="M44" s="297"/>
      <c r="N44" s="297"/>
      <c r="O44" s="297"/>
      <c r="P44" s="167"/>
      <c r="Q44" s="200"/>
      <c r="R44" s="77"/>
      <c r="S44" s="77"/>
    </row>
    <row r="45" spans="1:19" s="268" customFormat="1" ht="12.75" customHeight="1">
      <c r="A45" s="455" t="s">
        <v>1290</v>
      </c>
      <c r="B45" s="447" t="s">
        <v>1291</v>
      </c>
      <c r="C45" s="448" t="s">
        <v>1292</v>
      </c>
      <c r="D45" s="448" t="s">
        <v>144</v>
      </c>
      <c r="E45" s="114" t="s">
        <v>1242</v>
      </c>
      <c r="F45" s="114" t="s">
        <v>1238</v>
      </c>
      <c r="G45" s="114" t="s">
        <v>1293</v>
      </c>
      <c r="H45" s="444">
        <v>6980635.3783999998</v>
      </c>
      <c r="I45" s="445">
        <v>178.72272474196407</v>
      </c>
      <c r="J45" s="446">
        <v>3.2228678817198375E-2</v>
      </c>
      <c r="K45" s="446">
        <v>-2.4054118261235269E-3</v>
      </c>
      <c r="L45" s="446">
        <v>0.12649034880249732</v>
      </c>
      <c r="M45" s="297"/>
      <c r="N45" s="297"/>
      <c r="O45" s="297"/>
      <c r="P45" s="167"/>
      <c r="Q45" s="200"/>
      <c r="R45" s="77"/>
      <c r="S45" s="77"/>
    </row>
    <row r="46" spans="1:19" s="268" customFormat="1" ht="12.75" customHeight="1">
      <c r="A46" s="455" t="s">
        <v>1294</v>
      </c>
      <c r="B46" s="447" t="s">
        <v>1295</v>
      </c>
      <c r="C46" s="448" t="s">
        <v>1296</v>
      </c>
      <c r="D46" s="448" t="s">
        <v>1297</v>
      </c>
      <c r="E46" s="114" t="s">
        <v>1246</v>
      </c>
      <c r="F46" s="114" t="s">
        <v>1238</v>
      </c>
      <c r="G46" s="114" t="s">
        <v>1243</v>
      </c>
      <c r="H46" s="444">
        <v>108379581.45</v>
      </c>
      <c r="I46" s="445">
        <v>801.14971215669254</v>
      </c>
      <c r="J46" s="446">
        <v>1.0779431823733532E-2</v>
      </c>
      <c r="K46" s="446">
        <v>-1.598622853249565E-2</v>
      </c>
      <c r="L46" s="446">
        <v>-1.2309397529900012E-2</v>
      </c>
      <c r="M46" s="297"/>
      <c r="N46" s="297"/>
      <c r="O46" s="297"/>
      <c r="P46" s="167"/>
      <c r="Q46" s="200"/>
      <c r="R46" s="77"/>
      <c r="S46" s="77"/>
    </row>
    <row r="47" spans="1:19" s="268" customFormat="1" ht="12.75" customHeight="1">
      <c r="A47" s="455" t="s">
        <v>1298</v>
      </c>
      <c r="B47" s="447">
        <v>80921653541</v>
      </c>
      <c r="C47" s="448" t="s">
        <v>1299</v>
      </c>
      <c r="D47" s="448" t="s">
        <v>1297</v>
      </c>
      <c r="E47" s="114" t="s">
        <v>1242</v>
      </c>
      <c r="F47" s="114" t="s">
        <v>1238</v>
      </c>
      <c r="G47" s="114" t="s">
        <v>1247</v>
      </c>
      <c r="H47" s="444">
        <v>40186999.390000001</v>
      </c>
      <c r="I47" s="445">
        <v>141.19366014506232</v>
      </c>
      <c r="J47" s="446">
        <v>-1.2461859164692002E-2</v>
      </c>
      <c r="K47" s="446">
        <v>-3.1892468444244648E-2</v>
      </c>
      <c r="L47" s="446">
        <v>0.13232747049907334</v>
      </c>
      <c r="M47" s="297"/>
      <c r="N47" s="297"/>
      <c r="O47" s="297"/>
      <c r="P47" s="167"/>
      <c r="Q47" s="200"/>
      <c r="R47" s="77"/>
      <c r="S47" s="77"/>
    </row>
    <row r="48" spans="1:19" s="268" customFormat="1" ht="12.75" customHeight="1">
      <c r="A48" s="455" t="s">
        <v>1300</v>
      </c>
      <c r="B48" s="447">
        <v>43449016606</v>
      </c>
      <c r="C48" s="448" t="s">
        <v>1301</v>
      </c>
      <c r="D48" s="448" t="s">
        <v>1297</v>
      </c>
      <c r="E48" s="114" t="s">
        <v>1246</v>
      </c>
      <c r="F48" s="114" t="s">
        <v>1238</v>
      </c>
      <c r="G48" s="114" t="s">
        <v>1247</v>
      </c>
      <c r="H48" s="444">
        <v>98252196.319999993</v>
      </c>
      <c r="I48" s="445">
        <v>129.21579638154574</v>
      </c>
      <c r="J48" s="446">
        <v>-1.605056398892668E-2</v>
      </c>
      <c r="K48" s="446">
        <v>-2.6509490654665124E-2</v>
      </c>
      <c r="L48" s="446">
        <v>0.12787186341444778</v>
      </c>
      <c r="M48" s="297"/>
      <c r="N48" s="297"/>
      <c r="O48" s="297"/>
      <c r="P48" s="167"/>
      <c r="Q48" s="200"/>
      <c r="R48" s="77"/>
      <c r="S48" s="77"/>
    </row>
    <row r="49" spans="1:19" s="268" customFormat="1" ht="12.75" customHeight="1">
      <c r="A49" s="455" t="s">
        <v>1302</v>
      </c>
      <c r="B49" s="447">
        <v>70498146370</v>
      </c>
      <c r="C49" s="448" t="s">
        <v>1303</v>
      </c>
      <c r="D49" s="448" t="s">
        <v>1297</v>
      </c>
      <c r="E49" s="114" t="s">
        <v>1250</v>
      </c>
      <c r="F49" s="114" t="s">
        <v>1238</v>
      </c>
      <c r="G49" s="114" t="s">
        <v>1243</v>
      </c>
      <c r="H49" s="444">
        <v>21604611.870000001</v>
      </c>
      <c r="I49" s="445">
        <v>807.03410903062695</v>
      </c>
      <c r="J49" s="446">
        <v>6.7481474902243654E-2</v>
      </c>
      <c r="K49" s="446">
        <v>6.3501523385411929E-5</v>
      </c>
      <c r="L49" s="446">
        <v>5.8248641309919247E-3</v>
      </c>
      <c r="M49" s="297"/>
      <c r="N49" s="297"/>
      <c r="O49" s="297"/>
      <c r="P49" s="167"/>
      <c r="Q49" s="200"/>
      <c r="R49" s="77"/>
      <c r="S49" s="77"/>
    </row>
    <row r="50" spans="1:19" s="268" customFormat="1" ht="12.75" customHeight="1">
      <c r="A50" s="455" t="s">
        <v>1304</v>
      </c>
      <c r="B50" s="447" t="s">
        <v>1305</v>
      </c>
      <c r="C50" s="448" t="s">
        <v>1306</v>
      </c>
      <c r="D50" s="448" t="s">
        <v>1297</v>
      </c>
      <c r="E50" s="114" t="s">
        <v>1250</v>
      </c>
      <c r="F50" s="114" t="s">
        <v>1238</v>
      </c>
      <c r="G50" s="114" t="s">
        <v>1247</v>
      </c>
      <c r="H50" s="444">
        <v>311340514.70999998</v>
      </c>
      <c r="I50" s="445">
        <v>144.98793436751168</v>
      </c>
      <c r="J50" s="446">
        <v>7.0502061817860229E-2</v>
      </c>
      <c r="K50" s="446">
        <v>1.1528639493652015E-4</v>
      </c>
      <c r="L50" s="446">
        <v>1.6794861622972945E-3</v>
      </c>
      <c r="M50" s="297"/>
      <c r="N50" s="297"/>
      <c r="O50" s="297"/>
      <c r="P50" s="167"/>
      <c r="Q50" s="200"/>
      <c r="R50" s="77"/>
      <c r="S50" s="77"/>
    </row>
    <row r="51" spans="1:19" ht="12.75" customHeight="1">
      <c r="A51" s="113" t="s">
        <v>1307</v>
      </c>
      <c r="B51" s="447" t="s">
        <v>1308</v>
      </c>
      <c r="C51" s="448" t="s">
        <v>1309</v>
      </c>
      <c r="D51" s="448" t="s">
        <v>1297</v>
      </c>
      <c r="E51" s="114" t="s">
        <v>1250</v>
      </c>
      <c r="F51" s="114" t="s">
        <v>1238</v>
      </c>
      <c r="G51" s="114" t="s">
        <v>1243</v>
      </c>
      <c r="H51" s="444">
        <v>332077698.75999999</v>
      </c>
      <c r="I51" s="445">
        <v>1277.6263469966761</v>
      </c>
      <c r="J51" s="446">
        <v>-3.6309285992444429E-2</v>
      </c>
      <c r="K51" s="446">
        <v>-1.3363952840778737E-2</v>
      </c>
      <c r="L51" s="446">
        <v>-3.433493441245683E-2</v>
      </c>
      <c r="M51" s="297"/>
      <c r="N51" s="297"/>
      <c r="O51" s="297"/>
      <c r="P51" s="167"/>
      <c r="Q51" s="200"/>
      <c r="R51" s="77"/>
      <c r="S51" s="77"/>
    </row>
    <row r="52" spans="1:19" ht="12.75" customHeight="1">
      <c r="A52" s="455" t="s">
        <v>1310</v>
      </c>
      <c r="B52" s="447">
        <v>99792542550</v>
      </c>
      <c r="C52" s="448" t="s">
        <v>1311</v>
      </c>
      <c r="D52" s="448" t="s">
        <v>114</v>
      </c>
      <c r="E52" s="114" t="s">
        <v>1246</v>
      </c>
      <c r="F52" s="114" t="s">
        <v>116</v>
      </c>
      <c r="G52" s="114" t="s">
        <v>1243</v>
      </c>
      <c r="H52" s="444">
        <v>112184310.5142</v>
      </c>
      <c r="I52" s="445">
        <v>130.18020000000001</v>
      </c>
      <c r="J52" s="446">
        <v>3.234100102684323E-2</v>
      </c>
      <c r="K52" s="446">
        <v>-4.3689932599622061E-3</v>
      </c>
      <c r="L52" s="446">
        <v>7.360415975850465E-2</v>
      </c>
      <c r="M52" s="297"/>
      <c r="N52" s="297"/>
      <c r="O52" s="297"/>
      <c r="P52" s="167"/>
      <c r="Q52" s="200"/>
      <c r="R52" s="77"/>
      <c r="S52" s="77"/>
    </row>
    <row r="53" spans="1:19" ht="12.75" customHeight="1">
      <c r="A53" s="113" t="s">
        <v>1238</v>
      </c>
      <c r="B53" s="194" t="s">
        <v>1238</v>
      </c>
      <c r="C53" s="442" t="s">
        <v>1238</v>
      </c>
      <c r="D53" s="448" t="s">
        <v>1238</v>
      </c>
      <c r="E53" s="114" t="s">
        <v>1238</v>
      </c>
      <c r="F53" s="114" t="s">
        <v>117</v>
      </c>
      <c r="G53" s="114" t="s">
        <v>1243</v>
      </c>
      <c r="H53" s="449">
        <v>39504913.048100002</v>
      </c>
      <c r="I53" s="450">
        <v>126.8043</v>
      </c>
      <c r="J53" s="446">
        <v>6.6486578479884706E-2</v>
      </c>
      <c r="K53" s="446">
        <v>-4.7896886880730571E-3</v>
      </c>
      <c r="L53" s="446">
        <v>6.8618034514149606E-2</v>
      </c>
      <c r="M53" s="297"/>
      <c r="N53" s="297"/>
      <c r="O53" s="297"/>
      <c r="P53" s="167"/>
      <c r="Q53" s="200"/>
      <c r="R53" s="77"/>
      <c r="S53" s="77"/>
    </row>
    <row r="54" spans="1:19" ht="12.75" customHeight="1">
      <c r="A54" s="451" t="s">
        <v>1238</v>
      </c>
      <c r="B54" s="452" t="s">
        <v>1238</v>
      </c>
      <c r="C54" s="922" t="s">
        <v>1238</v>
      </c>
      <c r="D54" s="448" t="s">
        <v>1238</v>
      </c>
      <c r="E54" s="443" t="s">
        <v>1238</v>
      </c>
      <c r="F54" s="443" t="s">
        <v>118</v>
      </c>
      <c r="G54" s="443" t="s">
        <v>1243</v>
      </c>
      <c r="H54" s="115">
        <v>11.3689</v>
      </c>
      <c r="I54" s="116">
        <v>0</v>
      </c>
      <c r="J54" s="446">
        <v>-1.6509040455930934E-3</v>
      </c>
      <c r="K54" s="446" t="s">
        <v>1238</v>
      </c>
      <c r="L54" s="446" t="s">
        <v>1238</v>
      </c>
      <c r="M54" s="297"/>
      <c r="N54" s="297"/>
      <c r="O54" s="297"/>
      <c r="P54" s="167"/>
      <c r="Q54" s="200"/>
      <c r="R54" s="77"/>
      <c r="S54" s="77"/>
    </row>
    <row r="55" spans="1:19" ht="12.75" customHeight="1">
      <c r="A55" s="113" t="s">
        <v>1312</v>
      </c>
      <c r="B55" s="194">
        <v>48827873221</v>
      </c>
      <c r="C55" s="442" t="s">
        <v>1313</v>
      </c>
      <c r="D55" s="448" t="s">
        <v>114</v>
      </c>
      <c r="E55" s="114" t="s">
        <v>1250</v>
      </c>
      <c r="F55" s="114" t="s">
        <v>116</v>
      </c>
      <c r="G55" s="114" t="s">
        <v>1243</v>
      </c>
      <c r="H55" s="444">
        <v>161985386.9553</v>
      </c>
      <c r="I55" s="445">
        <v>1815.3237999999999</v>
      </c>
      <c r="J55" s="446">
        <v>-4.28097599907864E-2</v>
      </c>
      <c r="K55" s="446">
        <v>-1.0226809757290178E-2</v>
      </c>
      <c r="L55" s="446">
        <v>-3.9607224083593517E-2</v>
      </c>
      <c r="M55" s="297"/>
      <c r="N55" s="297"/>
      <c r="O55" s="297"/>
      <c r="P55" s="167"/>
      <c r="Q55" s="200"/>
      <c r="R55" s="77"/>
      <c r="S55" s="77"/>
    </row>
    <row r="56" spans="1:19" ht="12.75" customHeight="1">
      <c r="A56" s="136" t="s">
        <v>1238</v>
      </c>
      <c r="B56" s="194" t="s">
        <v>1238</v>
      </c>
      <c r="C56" s="442" t="s">
        <v>1238</v>
      </c>
      <c r="D56" s="448" t="s">
        <v>1238</v>
      </c>
      <c r="E56" s="114" t="s">
        <v>1238</v>
      </c>
      <c r="F56" s="114" t="s">
        <v>117</v>
      </c>
      <c r="G56" s="114" t="s">
        <v>1243</v>
      </c>
      <c r="H56" s="444">
        <v>137841981.82460001</v>
      </c>
      <c r="I56" s="445">
        <v>1752.6022</v>
      </c>
      <c r="J56" s="446">
        <v>-8.2279110122547738E-2</v>
      </c>
      <c r="K56" s="446">
        <v>-1.0531277434342012E-2</v>
      </c>
      <c r="L56" s="446">
        <v>-4.3714892966094432E-2</v>
      </c>
      <c r="M56" s="297"/>
      <c r="N56" s="297"/>
      <c r="O56" s="297"/>
      <c r="P56" s="167"/>
      <c r="Q56" s="200"/>
      <c r="R56" s="77"/>
      <c r="S56" s="77"/>
    </row>
    <row r="57" spans="1:19" ht="12.75" customHeight="1">
      <c r="A57" s="113" t="s">
        <v>1314</v>
      </c>
      <c r="B57" s="194" t="s">
        <v>1315</v>
      </c>
      <c r="C57" s="442" t="s">
        <v>1316</v>
      </c>
      <c r="D57" s="448" t="s">
        <v>114</v>
      </c>
      <c r="E57" s="114" t="s">
        <v>1260</v>
      </c>
      <c r="F57" s="114" t="s">
        <v>116</v>
      </c>
      <c r="G57" s="114" t="s">
        <v>1243</v>
      </c>
      <c r="H57" s="444">
        <v>14351437.774</v>
      </c>
      <c r="I57" s="445">
        <v>754.02880000000005</v>
      </c>
      <c r="J57" s="446">
        <v>9.1964425825875828E-2</v>
      </c>
      <c r="K57" s="446">
        <v>-1.5310524890695509E-2</v>
      </c>
      <c r="L57" s="446" t="s">
        <v>1238</v>
      </c>
      <c r="M57" s="297"/>
      <c r="N57" s="297"/>
      <c r="O57" s="297"/>
      <c r="P57" s="167"/>
      <c r="Q57" s="200"/>
      <c r="R57" s="77"/>
      <c r="S57" s="77"/>
    </row>
    <row r="58" spans="1:19" s="268" customFormat="1" ht="12.75" customHeight="1">
      <c r="A58" s="113" t="s">
        <v>1238</v>
      </c>
      <c r="B58" s="194" t="s">
        <v>1238</v>
      </c>
      <c r="C58" s="442" t="s">
        <v>1238</v>
      </c>
      <c r="D58" s="448" t="s">
        <v>1238</v>
      </c>
      <c r="E58" s="114" t="s">
        <v>1238</v>
      </c>
      <c r="F58" s="114" t="s">
        <v>117</v>
      </c>
      <c r="G58" s="114" t="s">
        <v>1243</v>
      </c>
      <c r="H58" s="444">
        <v>11272760.736300001</v>
      </c>
      <c r="I58" s="445">
        <v>752.10839999999996</v>
      </c>
      <c r="J58" s="446">
        <v>-1.9304456038913731E-2</v>
      </c>
      <c r="K58" s="446">
        <v>-1.5713956428084597E-2</v>
      </c>
      <c r="L58" s="446" t="s">
        <v>1238</v>
      </c>
      <c r="M58" s="297"/>
      <c r="N58" s="297"/>
      <c r="O58" s="297"/>
      <c r="P58" s="167"/>
      <c r="Q58" s="200"/>
      <c r="R58" s="77"/>
      <c r="S58" s="77"/>
    </row>
    <row r="59" spans="1:19" ht="12.75" customHeight="1">
      <c r="A59" s="113" t="s">
        <v>1238</v>
      </c>
      <c r="B59" s="194" t="s">
        <v>1238</v>
      </c>
      <c r="C59" s="442" t="s">
        <v>1238</v>
      </c>
      <c r="D59" s="448" t="s">
        <v>1238</v>
      </c>
      <c r="E59" s="114" t="s">
        <v>1238</v>
      </c>
      <c r="F59" s="114" t="s">
        <v>118</v>
      </c>
      <c r="G59" s="114" t="s">
        <v>1243</v>
      </c>
      <c r="H59" s="444">
        <v>0</v>
      </c>
      <c r="I59" s="445">
        <v>0</v>
      </c>
      <c r="J59" s="446" t="s">
        <v>1238</v>
      </c>
      <c r="K59" s="446" t="s">
        <v>1238</v>
      </c>
      <c r="L59" s="446" t="s">
        <v>1238</v>
      </c>
      <c r="M59" s="297"/>
      <c r="N59" s="297"/>
      <c r="O59" s="297"/>
      <c r="P59" s="167"/>
      <c r="Q59" s="200"/>
      <c r="R59" s="77"/>
      <c r="S59" s="77"/>
    </row>
    <row r="60" spans="1:19" ht="12.75" customHeight="1">
      <c r="A60" s="113" t="s">
        <v>1317</v>
      </c>
      <c r="B60" s="194" t="s">
        <v>1318</v>
      </c>
      <c r="C60" s="442" t="s">
        <v>1102</v>
      </c>
      <c r="D60" s="442" t="s">
        <v>114</v>
      </c>
      <c r="E60" s="114" t="s">
        <v>1242</v>
      </c>
      <c r="F60" s="114" t="s">
        <v>1238</v>
      </c>
      <c r="G60" s="114" t="s">
        <v>1247</v>
      </c>
      <c r="H60" s="444">
        <v>30596982.059999999</v>
      </c>
      <c r="I60" s="445">
        <v>117.60199735561585</v>
      </c>
      <c r="J60" s="446">
        <v>-2.9793380270168979E-2</v>
      </c>
      <c r="K60" s="446">
        <v>-2.9793380270168979E-2</v>
      </c>
      <c r="L60" s="446">
        <v>0.13364364629694148</v>
      </c>
      <c r="M60" s="297"/>
      <c r="N60" s="297"/>
      <c r="O60" s="297"/>
      <c r="P60" s="167"/>
      <c r="Q60" s="200"/>
      <c r="R60" s="77"/>
      <c r="S60" s="77"/>
    </row>
    <row r="61" spans="1:19" ht="12.75" customHeight="1">
      <c r="A61" s="455" t="s">
        <v>1319</v>
      </c>
      <c r="B61" s="194" t="s">
        <v>1320</v>
      </c>
      <c r="C61" s="442" t="s">
        <v>1321</v>
      </c>
      <c r="D61" s="442" t="s">
        <v>114</v>
      </c>
      <c r="E61" s="114" t="s">
        <v>1250</v>
      </c>
      <c r="F61" s="114" t="s">
        <v>116</v>
      </c>
      <c r="G61" s="114" t="s">
        <v>1293</v>
      </c>
      <c r="H61" s="444">
        <v>17642446.926600002</v>
      </c>
      <c r="I61" s="445">
        <v>707.31010000000003</v>
      </c>
      <c r="J61" s="446">
        <v>-0.10181774351160489</v>
      </c>
      <c r="K61" s="446">
        <v>-2.4243783953133979E-3</v>
      </c>
      <c r="L61" s="446">
        <v>-6.684255628262914E-3</v>
      </c>
      <c r="M61" s="297"/>
      <c r="N61" s="297"/>
      <c r="O61" s="297"/>
      <c r="P61" s="167"/>
      <c r="Q61" s="200"/>
      <c r="R61" s="77"/>
      <c r="S61" s="77"/>
    </row>
    <row r="62" spans="1:19" ht="12.75" customHeight="1">
      <c r="A62" s="455" t="s">
        <v>1238</v>
      </c>
      <c r="B62" s="194" t="s">
        <v>1238</v>
      </c>
      <c r="C62" s="442" t="s">
        <v>1238</v>
      </c>
      <c r="D62" s="442" t="s">
        <v>1238</v>
      </c>
      <c r="E62" s="114" t="s">
        <v>1238</v>
      </c>
      <c r="F62" s="114" t="s">
        <v>117</v>
      </c>
      <c r="G62" s="114" t="s">
        <v>1293</v>
      </c>
      <c r="H62" s="444">
        <v>2897211.9032999999</v>
      </c>
      <c r="I62" s="445">
        <v>691.21590000000003</v>
      </c>
      <c r="J62" s="446">
        <v>3.1176768482624517E-2</v>
      </c>
      <c r="K62" s="446">
        <v>-2.6701725337661131E-3</v>
      </c>
      <c r="L62" s="446">
        <v>-1.1137684531197567E-2</v>
      </c>
      <c r="M62" s="297"/>
      <c r="N62" s="297"/>
      <c r="O62" s="297"/>
      <c r="P62" s="167"/>
      <c r="Q62" s="200"/>
      <c r="R62" s="77"/>
      <c r="S62" s="77"/>
    </row>
    <row r="63" spans="1:19" ht="12.75" customHeight="1">
      <c r="A63" s="113" t="s">
        <v>1322</v>
      </c>
      <c r="B63" s="194" t="s">
        <v>1323</v>
      </c>
      <c r="C63" s="442" t="s">
        <v>1324</v>
      </c>
      <c r="D63" s="442" t="s">
        <v>114</v>
      </c>
      <c r="E63" s="114" t="s">
        <v>1250</v>
      </c>
      <c r="F63" s="114" t="s">
        <v>1238</v>
      </c>
      <c r="G63" s="114" t="s">
        <v>1243</v>
      </c>
      <c r="H63" s="444">
        <v>10809024.83</v>
      </c>
      <c r="I63" s="445">
        <v>720.60165533333327</v>
      </c>
      <c r="J63" s="446">
        <v>8.4769575598846458E-3</v>
      </c>
      <c r="K63" s="446">
        <v>7.184638862135051E-3</v>
      </c>
      <c r="L63" s="446">
        <v>-3.8620303882605955E-2</v>
      </c>
      <c r="M63" s="297"/>
      <c r="N63" s="297"/>
      <c r="O63" s="297"/>
      <c r="P63" s="167"/>
      <c r="Q63" s="200"/>
      <c r="R63" s="77"/>
      <c r="S63" s="77"/>
    </row>
    <row r="64" spans="1:19" ht="12.75" customHeight="1">
      <c r="A64" s="136" t="s">
        <v>1325</v>
      </c>
      <c r="B64" s="194">
        <v>22443293291</v>
      </c>
      <c r="C64" s="442" t="s">
        <v>1326</v>
      </c>
      <c r="D64" s="442" t="s">
        <v>114</v>
      </c>
      <c r="E64" s="453" t="s">
        <v>1250</v>
      </c>
      <c r="F64" s="453" t="s">
        <v>116</v>
      </c>
      <c r="G64" s="453" t="s">
        <v>1243</v>
      </c>
      <c r="H64" s="444">
        <v>81291999.170200005</v>
      </c>
      <c r="I64" s="445">
        <v>114.22190000000001</v>
      </c>
      <c r="J64" s="446">
        <v>-9.1374881039691713E-2</v>
      </c>
      <c r="K64" s="446">
        <v>4.4291503484170658E-3</v>
      </c>
      <c r="L64" s="446">
        <v>-4.1469414430374885E-2</v>
      </c>
      <c r="M64" s="297"/>
      <c r="N64" s="297"/>
      <c r="O64" s="297"/>
      <c r="P64" s="167"/>
      <c r="Q64" s="200"/>
      <c r="R64" s="77"/>
      <c r="S64" s="77"/>
    </row>
    <row r="65" spans="1:19" ht="12.75" customHeight="1">
      <c r="A65" s="113" t="s">
        <v>1238</v>
      </c>
      <c r="B65" s="194" t="s">
        <v>1238</v>
      </c>
      <c r="C65" s="442" t="s">
        <v>1238</v>
      </c>
      <c r="D65" s="442" t="s">
        <v>1238</v>
      </c>
      <c r="E65" s="453" t="s">
        <v>1238</v>
      </c>
      <c r="F65" s="453" t="s">
        <v>117</v>
      </c>
      <c r="G65" s="453" t="s">
        <v>1243</v>
      </c>
      <c r="H65" s="449">
        <v>1794334.3499</v>
      </c>
      <c r="I65" s="450">
        <v>112.34699999999999</v>
      </c>
      <c r="J65" s="446">
        <v>9.0163993980696411E-3</v>
      </c>
      <c r="K65" s="446">
        <v>4.022534234009667E-3</v>
      </c>
      <c r="L65" s="446">
        <v>-4.591078227664469E-2</v>
      </c>
      <c r="M65" s="297"/>
      <c r="N65" s="297"/>
      <c r="O65" s="297"/>
      <c r="P65" s="167"/>
      <c r="Q65" s="200"/>
      <c r="R65" s="77"/>
      <c r="S65" s="77"/>
    </row>
    <row r="66" spans="1:19" ht="12.75" customHeight="1">
      <c r="A66" s="113" t="s">
        <v>1327</v>
      </c>
      <c r="B66" s="194">
        <v>61691616181</v>
      </c>
      <c r="C66" s="442" t="s">
        <v>1328</v>
      </c>
      <c r="D66" s="442" t="s">
        <v>114</v>
      </c>
      <c r="E66" s="453" t="s">
        <v>1242</v>
      </c>
      <c r="F66" s="453" t="s">
        <v>116</v>
      </c>
      <c r="G66" s="453" t="s">
        <v>1243</v>
      </c>
      <c r="H66" s="449">
        <v>154509406.18509999</v>
      </c>
      <c r="I66" s="450">
        <v>131.32409999999999</v>
      </c>
      <c r="J66" s="446">
        <v>-3.546551070599091E-3</v>
      </c>
      <c r="K66" s="446">
        <v>-1.1263378534830726E-2</v>
      </c>
      <c r="L66" s="446">
        <v>0.15517454825145727</v>
      </c>
      <c r="M66" s="297"/>
      <c r="N66" s="297"/>
      <c r="O66" s="297"/>
      <c r="P66" s="167"/>
      <c r="Q66" s="200"/>
      <c r="R66" s="77"/>
      <c r="S66" s="77"/>
    </row>
    <row r="67" spans="1:19" ht="12.75" customHeight="1">
      <c r="A67" s="113" t="s">
        <v>1238</v>
      </c>
      <c r="B67" s="194" t="s">
        <v>1238</v>
      </c>
      <c r="C67" s="442" t="s">
        <v>1238</v>
      </c>
      <c r="D67" s="442" t="s">
        <v>1238</v>
      </c>
      <c r="E67" s="114" t="s">
        <v>1238</v>
      </c>
      <c r="F67" s="114" t="s">
        <v>117</v>
      </c>
      <c r="G67" s="114" t="s">
        <v>1243</v>
      </c>
      <c r="H67" s="115">
        <v>9819337.9195000008</v>
      </c>
      <c r="I67" s="116">
        <v>127.2556</v>
      </c>
      <c r="J67" s="446">
        <v>0.19143556195554168</v>
      </c>
      <c r="K67" s="446">
        <v>-1.2100133022032722E-2</v>
      </c>
      <c r="L67" s="446">
        <v>0.14466401077639324</v>
      </c>
      <c r="M67" s="297"/>
      <c r="N67" s="297"/>
      <c r="O67" s="297"/>
      <c r="P67" s="167"/>
      <c r="Q67" s="200"/>
      <c r="R67" s="77"/>
      <c r="S67" s="77"/>
    </row>
    <row r="68" spans="1:19" ht="12.75" customHeight="1">
      <c r="A68" s="113" t="s">
        <v>1238</v>
      </c>
      <c r="B68" s="194" t="s">
        <v>1238</v>
      </c>
      <c r="C68" s="442" t="s">
        <v>1238</v>
      </c>
      <c r="D68" s="442" t="s">
        <v>1238</v>
      </c>
      <c r="E68" s="114" t="s">
        <v>1238</v>
      </c>
      <c r="F68" s="114" t="s">
        <v>118</v>
      </c>
      <c r="G68" s="114" t="s">
        <v>1243</v>
      </c>
      <c r="H68" s="115">
        <v>22.4618</v>
      </c>
      <c r="I68" s="116">
        <v>0</v>
      </c>
      <c r="J68" s="446">
        <v>-8.3528321045428511E-3</v>
      </c>
      <c r="K68" s="446" t="s">
        <v>1238</v>
      </c>
      <c r="L68" s="446" t="s">
        <v>1238</v>
      </c>
      <c r="M68" s="297"/>
      <c r="N68" s="297"/>
      <c r="O68" s="297"/>
      <c r="P68" s="167"/>
      <c r="Q68" s="200"/>
      <c r="R68" s="77"/>
      <c r="S68" s="77"/>
    </row>
    <row r="69" spans="1:19" ht="12.75" customHeight="1">
      <c r="A69" s="113" t="s">
        <v>1238</v>
      </c>
      <c r="B69" s="194" t="s">
        <v>1238</v>
      </c>
      <c r="C69" s="442" t="s">
        <v>1238</v>
      </c>
      <c r="D69" s="442" t="s">
        <v>1238</v>
      </c>
      <c r="E69" s="114" t="s">
        <v>1238</v>
      </c>
      <c r="F69" s="114" t="s">
        <v>1242</v>
      </c>
      <c r="G69" s="114" t="s">
        <v>1243</v>
      </c>
      <c r="H69" s="115">
        <v>829565.76179999998</v>
      </c>
      <c r="I69" s="116">
        <v>133.88570000000001</v>
      </c>
      <c r="J69" s="446">
        <v>2.1419085171035412E-2</v>
      </c>
      <c r="K69" s="446">
        <v>-1.0442675486253106E-2</v>
      </c>
      <c r="L69" s="446">
        <v>0.16568296121584081</v>
      </c>
      <c r="M69" s="297"/>
      <c r="N69" s="297"/>
      <c r="O69" s="297"/>
      <c r="P69" s="167"/>
      <c r="Q69" s="200"/>
      <c r="R69" s="77"/>
      <c r="S69" s="77"/>
    </row>
    <row r="70" spans="1:19" ht="12.75" customHeight="1">
      <c r="A70" s="113" t="s">
        <v>1329</v>
      </c>
      <c r="B70" s="194" t="s">
        <v>1330</v>
      </c>
      <c r="C70" s="442" t="s">
        <v>1331</v>
      </c>
      <c r="D70" s="442" t="s">
        <v>114</v>
      </c>
      <c r="E70" s="114" t="s">
        <v>1242</v>
      </c>
      <c r="F70" s="114" t="s">
        <v>116</v>
      </c>
      <c r="G70" s="114" t="s">
        <v>1293</v>
      </c>
      <c r="H70" s="115">
        <v>51444032.5973</v>
      </c>
      <c r="I70" s="116">
        <v>782.49710000000005</v>
      </c>
      <c r="J70" s="446">
        <v>6.9293236273931802E-2</v>
      </c>
      <c r="K70" s="446">
        <v>-8.4721757243699791E-3</v>
      </c>
      <c r="L70" s="446" t="s">
        <v>1238</v>
      </c>
      <c r="M70" s="297"/>
      <c r="N70" s="297"/>
      <c r="O70" s="297"/>
      <c r="P70" s="167"/>
      <c r="Q70" s="200"/>
      <c r="R70" s="77"/>
      <c r="S70" s="77"/>
    </row>
    <row r="71" spans="1:19" ht="12.75" customHeight="1">
      <c r="A71" s="113" t="s">
        <v>1238</v>
      </c>
      <c r="B71" s="447" t="s">
        <v>1238</v>
      </c>
      <c r="C71" s="448" t="s">
        <v>1238</v>
      </c>
      <c r="D71" s="448" t="s">
        <v>1238</v>
      </c>
      <c r="E71" s="114" t="s">
        <v>1238</v>
      </c>
      <c r="F71" s="114" t="s">
        <v>117</v>
      </c>
      <c r="G71" s="114" t="s">
        <v>1293</v>
      </c>
      <c r="H71" s="444">
        <v>66550192.688900001</v>
      </c>
      <c r="I71" s="454">
        <v>777.90750000000003</v>
      </c>
      <c r="J71" s="446">
        <v>3.8679037220265444E-2</v>
      </c>
      <c r="K71" s="446">
        <v>-9.2598584472473044E-3</v>
      </c>
      <c r="L71" s="446" t="s">
        <v>1238</v>
      </c>
      <c r="M71" s="297"/>
      <c r="N71" s="297"/>
      <c r="O71" s="297"/>
      <c r="P71" s="167"/>
      <c r="Q71" s="200"/>
      <c r="R71" s="77"/>
      <c r="S71" s="77"/>
    </row>
    <row r="72" spans="1:19" ht="12.75" customHeight="1">
      <c r="A72" s="136" t="s">
        <v>1238</v>
      </c>
      <c r="B72" s="447" t="s">
        <v>1238</v>
      </c>
      <c r="C72" s="448" t="s">
        <v>1238</v>
      </c>
      <c r="D72" s="448" t="s">
        <v>1238</v>
      </c>
      <c r="E72" s="114" t="s">
        <v>1238</v>
      </c>
      <c r="F72" s="114" t="s">
        <v>118</v>
      </c>
      <c r="G72" s="114" t="s">
        <v>1293</v>
      </c>
      <c r="H72" s="444">
        <v>0</v>
      </c>
      <c r="I72" s="454">
        <v>0</v>
      </c>
      <c r="J72" s="446" t="s">
        <v>1238</v>
      </c>
      <c r="K72" s="446" t="s">
        <v>1238</v>
      </c>
      <c r="L72" s="446" t="s">
        <v>1238</v>
      </c>
      <c r="M72" s="297"/>
      <c r="N72" s="297"/>
      <c r="O72" s="297"/>
      <c r="P72" s="167"/>
      <c r="Q72" s="200"/>
      <c r="R72" s="77"/>
      <c r="S72" s="77"/>
    </row>
    <row r="73" spans="1:19" s="268" customFormat="1" ht="13.5" customHeight="1">
      <c r="A73" s="113" t="s">
        <v>1238</v>
      </c>
      <c r="B73" s="447" t="s">
        <v>1238</v>
      </c>
      <c r="C73" s="448" t="s">
        <v>1238</v>
      </c>
      <c r="D73" s="448" t="s">
        <v>1238</v>
      </c>
      <c r="E73" s="114" t="s">
        <v>1238</v>
      </c>
      <c r="F73" s="114" t="s">
        <v>1242</v>
      </c>
      <c r="G73" s="114" t="s">
        <v>1293</v>
      </c>
      <c r="H73" s="444">
        <v>823426.59340000001</v>
      </c>
      <c r="I73" s="454">
        <v>788.22299999999996</v>
      </c>
      <c r="J73" s="446">
        <v>-6.0358433120158983E-2</v>
      </c>
      <c r="K73" s="446">
        <v>-7.6530226645522559E-3</v>
      </c>
      <c r="L73" s="446" t="s">
        <v>1238</v>
      </c>
      <c r="M73" s="297"/>
      <c r="N73" s="297"/>
      <c r="O73" s="297"/>
      <c r="P73" s="167"/>
      <c r="Q73" s="200"/>
      <c r="R73" s="77"/>
      <c r="S73" s="77"/>
    </row>
    <row r="74" spans="1:19" s="268" customFormat="1" ht="13.5" customHeight="1">
      <c r="A74" s="113" t="s">
        <v>1332</v>
      </c>
      <c r="B74" s="447" t="s">
        <v>1333</v>
      </c>
      <c r="C74" s="448" t="s">
        <v>1334</v>
      </c>
      <c r="D74" s="448" t="s">
        <v>114</v>
      </c>
      <c r="E74" s="114" t="s">
        <v>1260</v>
      </c>
      <c r="F74" s="114" t="s">
        <v>116</v>
      </c>
      <c r="G74" s="114" t="s">
        <v>1243</v>
      </c>
      <c r="H74" s="444">
        <v>133614917.57799999</v>
      </c>
      <c r="I74" s="454">
        <v>886.01779999999997</v>
      </c>
      <c r="J74" s="446">
        <v>-3.1927673681796498E-2</v>
      </c>
      <c r="K74" s="446">
        <v>-8.4716822709888229E-3</v>
      </c>
      <c r="L74" s="446">
        <v>-1.0557799743337815E-2</v>
      </c>
      <c r="M74" s="297"/>
      <c r="N74" s="297"/>
      <c r="O74" s="297"/>
      <c r="P74" s="167"/>
      <c r="Q74" s="200"/>
      <c r="R74" s="77"/>
      <c r="S74" s="77"/>
    </row>
    <row r="75" spans="1:19" ht="13.5" customHeight="1">
      <c r="A75" s="455" t="s">
        <v>1238</v>
      </c>
      <c r="B75" s="447" t="s">
        <v>1238</v>
      </c>
      <c r="C75" s="448" t="s">
        <v>1238</v>
      </c>
      <c r="D75" s="448" t="s">
        <v>1238</v>
      </c>
      <c r="E75" s="114" t="s">
        <v>1238</v>
      </c>
      <c r="F75" s="114" t="s">
        <v>117</v>
      </c>
      <c r="G75" s="114" t="s">
        <v>1243</v>
      </c>
      <c r="H75" s="444">
        <v>275942642.36229998</v>
      </c>
      <c r="I75" s="454">
        <v>864.97439999999995</v>
      </c>
      <c r="J75" s="446">
        <v>-8.0864864029017713E-3</v>
      </c>
      <c r="K75" s="446">
        <v>-8.8778016089041678E-3</v>
      </c>
      <c r="L75" s="446">
        <v>-1.507288148376984E-2</v>
      </c>
      <c r="M75" s="297"/>
      <c r="N75" s="297"/>
      <c r="O75" s="297"/>
      <c r="P75" s="167"/>
      <c r="Q75" s="200"/>
      <c r="R75" s="77"/>
      <c r="S75" s="77"/>
    </row>
    <row r="76" spans="1:19" s="268" customFormat="1" ht="12.75" customHeight="1">
      <c r="A76" s="455" t="s">
        <v>1238</v>
      </c>
      <c r="B76" s="447" t="s">
        <v>1238</v>
      </c>
      <c r="C76" s="448" t="s">
        <v>1238</v>
      </c>
      <c r="D76" s="448" t="s">
        <v>1238</v>
      </c>
      <c r="E76" s="114" t="s">
        <v>1238</v>
      </c>
      <c r="F76" s="114" t="s">
        <v>118</v>
      </c>
      <c r="G76" s="114" t="s">
        <v>1243</v>
      </c>
      <c r="H76" s="444">
        <v>11.7371</v>
      </c>
      <c r="I76" s="454">
        <v>0</v>
      </c>
      <c r="J76" s="446">
        <v>-6.1138255442744205E-3</v>
      </c>
      <c r="K76" s="446" t="s">
        <v>1238</v>
      </c>
      <c r="L76" s="446" t="s">
        <v>1238</v>
      </c>
      <c r="M76" s="297"/>
      <c r="N76" s="297"/>
      <c r="O76" s="297"/>
      <c r="P76" s="167"/>
      <c r="Q76" s="200"/>
      <c r="R76" s="77"/>
      <c r="S76" s="77"/>
    </row>
    <row r="77" spans="1:19" ht="12.75" customHeight="1">
      <c r="A77" s="136" t="s">
        <v>1335</v>
      </c>
      <c r="B77" s="447" t="s">
        <v>1336</v>
      </c>
      <c r="C77" s="448" t="s">
        <v>1197</v>
      </c>
      <c r="D77" s="448" t="s">
        <v>114</v>
      </c>
      <c r="E77" s="114" t="s">
        <v>1242</v>
      </c>
      <c r="F77" s="114" t="s">
        <v>1238</v>
      </c>
      <c r="G77" s="114" t="s">
        <v>1247</v>
      </c>
      <c r="H77" s="444">
        <v>30498797.289999999</v>
      </c>
      <c r="I77" s="445">
        <v>150.43231161925806</v>
      </c>
      <c r="J77" s="446">
        <v>9.0087031984781518E-2</v>
      </c>
      <c r="K77" s="446">
        <v>3.7658373504831033E-2</v>
      </c>
      <c r="L77" s="446">
        <v>0.40558772647009622</v>
      </c>
      <c r="M77" s="297"/>
      <c r="N77" s="297"/>
      <c r="O77" s="297"/>
      <c r="P77" s="167"/>
      <c r="Q77" s="200"/>
      <c r="R77" s="77"/>
      <c r="S77" s="77"/>
    </row>
    <row r="78" spans="1:19" ht="12.75" customHeight="1">
      <c r="A78" s="136" t="s">
        <v>1337</v>
      </c>
      <c r="B78" s="447" t="s">
        <v>1338</v>
      </c>
      <c r="C78" s="448" t="s">
        <v>1339</v>
      </c>
      <c r="D78" s="448" t="s">
        <v>114</v>
      </c>
      <c r="E78" s="114" t="s">
        <v>1242</v>
      </c>
      <c r="F78" s="114" t="s">
        <v>116</v>
      </c>
      <c r="G78" s="114" t="s">
        <v>1243</v>
      </c>
      <c r="H78" s="444">
        <v>216737800.05809999</v>
      </c>
      <c r="I78" s="445">
        <v>1134.4139</v>
      </c>
      <c r="J78" s="446">
        <v>-8.346915535761612E-3</v>
      </c>
      <c r="K78" s="446">
        <v>-1.8587719190049201E-2</v>
      </c>
      <c r="L78" s="446">
        <v>0.21647102747681157</v>
      </c>
      <c r="M78" s="297"/>
      <c r="N78" s="297"/>
      <c r="O78" s="297"/>
      <c r="P78" s="167"/>
      <c r="Q78" s="200"/>
      <c r="R78" s="77"/>
      <c r="S78" s="77"/>
    </row>
    <row r="79" spans="1:19" s="268" customFormat="1" ht="12.75" customHeight="1">
      <c r="A79" s="136" t="s">
        <v>1238</v>
      </c>
      <c r="B79" s="447" t="s">
        <v>1238</v>
      </c>
      <c r="C79" s="448" t="s">
        <v>1238</v>
      </c>
      <c r="D79" s="448" t="s">
        <v>1238</v>
      </c>
      <c r="E79" s="114" t="s">
        <v>1238</v>
      </c>
      <c r="F79" s="114" t="s">
        <v>117</v>
      </c>
      <c r="G79" s="114" t="s">
        <v>1243</v>
      </c>
      <c r="H79" s="444">
        <v>11236890.3958</v>
      </c>
      <c r="I79" s="445">
        <v>1055.3961999999999</v>
      </c>
      <c r="J79" s="446">
        <v>2.7923732916054433E-2</v>
      </c>
      <c r="K79" s="446">
        <v>-1.9401137257203604E-2</v>
      </c>
      <c r="L79" s="446">
        <v>0.20557287703091487</v>
      </c>
      <c r="M79" s="297"/>
      <c r="N79" s="297"/>
      <c r="O79" s="297"/>
      <c r="P79" s="242"/>
      <c r="Q79" s="243"/>
      <c r="R79" s="77"/>
      <c r="S79" s="77"/>
    </row>
    <row r="80" spans="1:19" s="268" customFormat="1" ht="12.75" customHeight="1">
      <c r="A80" s="136" t="s">
        <v>1238</v>
      </c>
      <c r="B80" s="447" t="s">
        <v>1238</v>
      </c>
      <c r="C80" s="448" t="s">
        <v>1238</v>
      </c>
      <c r="D80" s="448" t="s">
        <v>1238</v>
      </c>
      <c r="E80" s="114" t="s">
        <v>1238</v>
      </c>
      <c r="F80" s="114" t="s">
        <v>118</v>
      </c>
      <c r="G80" s="114" t="s">
        <v>1243</v>
      </c>
      <c r="H80" s="444">
        <v>140.01750000000001</v>
      </c>
      <c r="I80" s="445">
        <v>0</v>
      </c>
      <c r="J80" s="446">
        <v>-1.7791879276455536E-2</v>
      </c>
      <c r="K80" s="446" t="s">
        <v>1238</v>
      </c>
      <c r="L80" s="446" t="s">
        <v>1238</v>
      </c>
      <c r="M80" s="297"/>
      <c r="N80" s="297"/>
      <c r="O80" s="297"/>
      <c r="P80" s="242"/>
      <c r="Q80" s="243"/>
      <c r="R80" s="77"/>
      <c r="S80" s="77"/>
    </row>
    <row r="81" spans="1:19" s="268" customFormat="1" ht="12.75" customHeight="1">
      <c r="A81" s="136" t="s">
        <v>1238</v>
      </c>
      <c r="B81" s="447" t="s">
        <v>1238</v>
      </c>
      <c r="C81" s="448" t="s">
        <v>1238</v>
      </c>
      <c r="D81" s="448" t="s">
        <v>1238</v>
      </c>
      <c r="E81" s="114" t="s">
        <v>1238</v>
      </c>
      <c r="F81" s="114" t="s">
        <v>1242</v>
      </c>
      <c r="G81" s="114" t="s">
        <v>1243</v>
      </c>
      <c r="H81" s="444">
        <v>3046630.5781</v>
      </c>
      <c r="I81" s="445">
        <v>1154.2689</v>
      </c>
      <c r="J81" s="446">
        <v>-2.2704872461017711E-2</v>
      </c>
      <c r="K81" s="446">
        <v>-1.7779678931239107E-2</v>
      </c>
      <c r="L81" s="446">
        <v>0.22734934676904861</v>
      </c>
      <c r="M81" s="297"/>
      <c r="N81" s="297"/>
      <c r="O81" s="297"/>
      <c r="P81" s="242"/>
      <c r="Q81" s="243"/>
      <c r="R81" s="77"/>
      <c r="S81" s="77"/>
    </row>
    <row r="82" spans="1:19" ht="12.75" customHeight="1">
      <c r="A82" s="113" t="s">
        <v>1340</v>
      </c>
      <c r="B82" s="194">
        <v>74643964821</v>
      </c>
      <c r="C82" s="442" t="s">
        <v>1341</v>
      </c>
      <c r="D82" s="442" t="s">
        <v>114</v>
      </c>
      <c r="E82" s="114" t="s">
        <v>1250</v>
      </c>
      <c r="F82" s="114" t="s">
        <v>1238</v>
      </c>
      <c r="G82" s="114" t="s">
        <v>1247</v>
      </c>
      <c r="H82" s="444">
        <v>121980017.78</v>
      </c>
      <c r="I82" s="445">
        <v>131.25662554656301</v>
      </c>
      <c r="J82" s="446">
        <v>3.1499487189910136E-2</v>
      </c>
      <c r="K82" s="446">
        <v>6.1869286382432165E-4</v>
      </c>
      <c r="L82" s="446">
        <v>1.4814279957038323E-3</v>
      </c>
      <c r="M82" s="297"/>
      <c r="N82" s="297"/>
      <c r="O82" s="297"/>
      <c r="P82" s="167"/>
      <c r="Q82" s="200"/>
      <c r="R82" s="77"/>
      <c r="S82" s="77"/>
    </row>
    <row r="83" spans="1:19" ht="12.75" customHeight="1">
      <c r="A83" s="113" t="s">
        <v>1342</v>
      </c>
      <c r="B83" s="194" t="s">
        <v>1343</v>
      </c>
      <c r="C83" s="442" t="s">
        <v>1344</v>
      </c>
      <c r="D83" s="442" t="s">
        <v>1098</v>
      </c>
      <c r="E83" s="114" t="s">
        <v>1250</v>
      </c>
      <c r="F83" s="114" t="s">
        <v>1238</v>
      </c>
      <c r="G83" s="114" t="s">
        <v>1247</v>
      </c>
      <c r="H83" s="444">
        <v>529968113.08999997</v>
      </c>
      <c r="I83" s="445">
        <v>1019169.44825</v>
      </c>
      <c r="J83" s="446">
        <v>-5.0600443948123353E-4</v>
      </c>
      <c r="K83" s="446">
        <v>-5.0600443948123353E-4</v>
      </c>
      <c r="L83" s="446">
        <v>2.2137775712907093E-3</v>
      </c>
      <c r="M83" s="297"/>
      <c r="N83" s="297"/>
      <c r="O83" s="297"/>
      <c r="P83" s="167"/>
      <c r="Q83" s="200"/>
      <c r="R83" s="77"/>
      <c r="S83" s="77"/>
    </row>
    <row r="84" spans="1:19" ht="12.75" customHeight="1">
      <c r="A84" s="113" t="s">
        <v>1345</v>
      </c>
      <c r="B84" s="194" t="s">
        <v>1346</v>
      </c>
      <c r="C84" s="442" t="s">
        <v>1347</v>
      </c>
      <c r="D84" s="442" t="s">
        <v>1098</v>
      </c>
      <c r="E84" s="114" t="s">
        <v>1260</v>
      </c>
      <c r="F84" s="114" t="s">
        <v>1238</v>
      </c>
      <c r="G84" s="114" t="s">
        <v>1243</v>
      </c>
      <c r="H84" s="444">
        <v>65659766.780000001</v>
      </c>
      <c r="I84" s="445">
        <v>768.2894345903245</v>
      </c>
      <c r="J84" s="446">
        <v>-4.9870613564857447E-3</v>
      </c>
      <c r="K84" s="446">
        <v>-1.2043438283965702E-2</v>
      </c>
      <c r="L84" s="446">
        <v>2.4637680766186332E-3</v>
      </c>
      <c r="M84" s="297"/>
      <c r="N84" s="297"/>
      <c r="O84" s="297"/>
      <c r="P84" s="167"/>
      <c r="Q84" s="200"/>
      <c r="R84" s="77"/>
      <c r="S84" s="77"/>
    </row>
    <row r="85" spans="1:19" ht="12.75" customHeight="1">
      <c r="A85" s="113" t="s">
        <v>1462</v>
      </c>
      <c r="B85" s="194">
        <v>89809469629</v>
      </c>
      <c r="C85" s="442" t="s">
        <v>1348</v>
      </c>
      <c r="D85" s="442" t="s">
        <v>1098</v>
      </c>
      <c r="E85" s="114" t="s">
        <v>1250</v>
      </c>
      <c r="F85" s="114" t="s">
        <v>1238</v>
      </c>
      <c r="G85" s="114" t="s">
        <v>1243</v>
      </c>
      <c r="H85" s="444">
        <v>251650910.93000001</v>
      </c>
      <c r="I85" s="445">
        <v>764.11399323005833</v>
      </c>
      <c r="J85" s="446">
        <v>6.3000990825402781E-2</v>
      </c>
      <c r="K85" s="446">
        <v>-5.5807303498345284E-4</v>
      </c>
      <c r="L85" s="446">
        <v>-1.1327577074298212E-3</v>
      </c>
      <c r="M85" s="297"/>
      <c r="N85" s="297"/>
      <c r="O85" s="297"/>
      <c r="P85" s="167"/>
      <c r="Q85" s="200"/>
      <c r="R85" s="77"/>
      <c r="S85" s="77"/>
    </row>
    <row r="86" spans="1:19" ht="12.75" customHeight="1">
      <c r="A86" s="113" t="s">
        <v>1349</v>
      </c>
      <c r="B86" s="194">
        <v>85535430386</v>
      </c>
      <c r="C86" s="442" t="s">
        <v>1350</v>
      </c>
      <c r="D86" s="442" t="s">
        <v>1098</v>
      </c>
      <c r="E86" s="114" t="s">
        <v>1242</v>
      </c>
      <c r="F86" s="114" t="s">
        <v>1238</v>
      </c>
      <c r="G86" s="114" t="s">
        <v>1247</v>
      </c>
      <c r="H86" s="444">
        <v>162773318.09</v>
      </c>
      <c r="I86" s="445">
        <v>51.37012608998063</v>
      </c>
      <c r="J86" s="446">
        <v>-2.4069427312369829E-2</v>
      </c>
      <c r="K86" s="446">
        <v>-2.6318149572196581E-2</v>
      </c>
      <c r="L86" s="446">
        <v>0.14306368604132014</v>
      </c>
      <c r="M86" s="297"/>
      <c r="N86" s="297"/>
      <c r="O86" s="297"/>
      <c r="P86" s="167"/>
      <c r="Q86" s="200"/>
      <c r="R86" s="77"/>
      <c r="S86" s="77"/>
    </row>
    <row r="87" spans="1:19" ht="12.75" customHeight="1">
      <c r="A87" s="136" t="s">
        <v>1351</v>
      </c>
      <c r="B87" s="194">
        <v>40425097619</v>
      </c>
      <c r="C87" s="442" t="s">
        <v>1352</v>
      </c>
      <c r="D87" s="442" t="s">
        <v>1098</v>
      </c>
      <c r="E87" s="114" t="s">
        <v>1242</v>
      </c>
      <c r="F87" s="114" t="s">
        <v>1238</v>
      </c>
      <c r="G87" s="114" t="s">
        <v>1243</v>
      </c>
      <c r="H87" s="444">
        <v>23810463.079999998</v>
      </c>
      <c r="I87" s="445">
        <v>857.63844262861221</v>
      </c>
      <c r="J87" s="446">
        <v>2.1079875827386019E-2</v>
      </c>
      <c r="K87" s="446">
        <v>-1.6611701560439784E-2</v>
      </c>
      <c r="L87" s="446">
        <v>0.17310118338348235</v>
      </c>
      <c r="M87" s="297"/>
      <c r="N87" s="297"/>
      <c r="O87" s="297"/>
      <c r="P87" s="167"/>
      <c r="Q87" s="200"/>
      <c r="R87" s="77"/>
      <c r="S87" s="77"/>
    </row>
    <row r="88" spans="1:19" ht="12.75" customHeight="1">
      <c r="A88" s="113" t="s">
        <v>1353</v>
      </c>
      <c r="B88" s="194" t="s">
        <v>1354</v>
      </c>
      <c r="C88" s="442" t="s">
        <v>1355</v>
      </c>
      <c r="D88" s="442" t="s">
        <v>1098</v>
      </c>
      <c r="E88" s="114" t="s">
        <v>1260</v>
      </c>
      <c r="F88" s="114" t="s">
        <v>1238</v>
      </c>
      <c r="G88" s="114" t="s">
        <v>1293</v>
      </c>
      <c r="H88" s="444">
        <v>15669506.32</v>
      </c>
      <c r="I88" s="445">
        <v>713.86726151708717</v>
      </c>
      <c r="J88" s="446">
        <v>2.9284721915691536E-2</v>
      </c>
      <c r="K88" s="446">
        <v>-4.5000625597881871E-3</v>
      </c>
      <c r="L88" s="446">
        <v>-1.1129827931125713E-2</v>
      </c>
      <c r="M88" s="297"/>
      <c r="N88" s="297"/>
      <c r="O88" s="297"/>
      <c r="P88" s="167"/>
      <c r="Q88" s="200"/>
      <c r="R88" s="77"/>
      <c r="S88" s="77"/>
    </row>
    <row r="89" spans="1:19" ht="12.75" customHeight="1">
      <c r="A89" s="113" t="s">
        <v>1356</v>
      </c>
      <c r="B89" s="194">
        <v>61515780704</v>
      </c>
      <c r="C89" s="442" t="s">
        <v>1357</v>
      </c>
      <c r="D89" s="442" t="s">
        <v>1098</v>
      </c>
      <c r="E89" s="114" t="s">
        <v>1250</v>
      </c>
      <c r="F89" s="114" t="s">
        <v>1238</v>
      </c>
      <c r="G89" s="114" t="s">
        <v>1247</v>
      </c>
      <c r="H89" s="444">
        <v>284840985.11000001</v>
      </c>
      <c r="I89" s="445">
        <v>133.13770495283387</v>
      </c>
      <c r="J89" s="446">
        <v>1.7367544838492899E-2</v>
      </c>
      <c r="K89" s="446">
        <v>-1.4087496391435028E-4</v>
      </c>
      <c r="L89" s="446">
        <v>-2.5472816065019721E-4</v>
      </c>
      <c r="M89" s="297"/>
      <c r="N89" s="297"/>
      <c r="O89" s="297"/>
      <c r="P89" s="167"/>
      <c r="Q89" s="200"/>
      <c r="R89" s="77"/>
      <c r="S89" s="77"/>
    </row>
    <row r="90" spans="1:19" ht="12.75" customHeight="1">
      <c r="A90" s="113" t="s">
        <v>1358</v>
      </c>
      <c r="B90" s="194">
        <v>16128752508</v>
      </c>
      <c r="C90" s="442" t="s">
        <v>1359</v>
      </c>
      <c r="D90" s="442" t="s">
        <v>1098</v>
      </c>
      <c r="E90" s="114" t="s">
        <v>1246</v>
      </c>
      <c r="F90" s="114" t="s">
        <v>1238</v>
      </c>
      <c r="G90" s="114" t="s">
        <v>1243</v>
      </c>
      <c r="H90" s="444">
        <v>62488263.409999996</v>
      </c>
      <c r="I90" s="445">
        <v>111.74999612642003</v>
      </c>
      <c r="J90" s="446">
        <v>1.8486102827443673E-2</v>
      </c>
      <c r="K90" s="446">
        <v>-1.1086879376526859E-2</v>
      </c>
      <c r="L90" s="446">
        <v>-2.7501869630526254E-2</v>
      </c>
      <c r="M90" s="297"/>
      <c r="N90" s="297"/>
      <c r="O90" s="297"/>
      <c r="P90" s="167"/>
      <c r="Q90" s="200"/>
      <c r="R90" s="77"/>
      <c r="S90" s="77"/>
    </row>
    <row r="91" spans="1:19" ht="12.75" customHeight="1">
      <c r="A91" s="113" t="s">
        <v>1377</v>
      </c>
      <c r="B91" s="194">
        <v>89187481269</v>
      </c>
      <c r="C91" s="442" t="s">
        <v>1378</v>
      </c>
      <c r="D91" s="442" t="s">
        <v>1379</v>
      </c>
      <c r="E91" s="114" t="s">
        <v>1260</v>
      </c>
      <c r="F91" s="114" t="s">
        <v>1238</v>
      </c>
      <c r="G91" s="114" t="s">
        <v>1243</v>
      </c>
      <c r="H91" s="444">
        <v>163694320.93610001</v>
      </c>
      <c r="I91" s="445">
        <v>828.00360327549947</v>
      </c>
      <c r="J91" s="446">
        <v>-5.7532372524509157E-3</v>
      </c>
      <c r="K91" s="446">
        <v>-1.7100004289763548E-2</v>
      </c>
      <c r="L91" s="446">
        <v>1.5837049704754413E-3</v>
      </c>
      <c r="M91" s="297"/>
      <c r="N91" s="297"/>
      <c r="O91" s="297"/>
      <c r="P91" s="167"/>
      <c r="Q91" s="200"/>
      <c r="R91" s="77"/>
      <c r="S91" s="77"/>
    </row>
    <row r="92" spans="1:19" ht="12.75" customHeight="1">
      <c r="A92" s="113" t="s">
        <v>1380</v>
      </c>
      <c r="B92" s="194" t="s">
        <v>1381</v>
      </c>
      <c r="C92" s="442" t="s">
        <v>1382</v>
      </c>
      <c r="D92" s="442" t="s">
        <v>1379</v>
      </c>
      <c r="E92" s="114" t="s">
        <v>1250</v>
      </c>
      <c r="F92" s="114" t="s">
        <v>1238</v>
      </c>
      <c r="G92" s="114" t="s">
        <v>1243</v>
      </c>
      <c r="H92" s="444">
        <v>436664099.48009998</v>
      </c>
      <c r="I92" s="445">
        <v>835.55019861590506</v>
      </c>
      <c r="J92" s="446">
        <v>-8.5290912060324797E-2</v>
      </c>
      <c r="K92" s="446">
        <v>-1.1715503733925492E-2</v>
      </c>
      <c r="L92" s="446">
        <v>-3.0164941318056804E-2</v>
      </c>
      <c r="M92" s="297"/>
      <c r="N92" s="297"/>
      <c r="O92" s="297"/>
      <c r="P92" s="167"/>
      <c r="Q92" s="200"/>
      <c r="R92" s="77"/>
      <c r="S92" s="77"/>
    </row>
    <row r="93" spans="1:19" ht="12.75" customHeight="1">
      <c r="A93" s="113" t="s">
        <v>1383</v>
      </c>
      <c r="B93" s="194">
        <v>27751007165</v>
      </c>
      <c r="C93" s="442" t="s">
        <v>1384</v>
      </c>
      <c r="D93" s="442" t="s">
        <v>1379</v>
      </c>
      <c r="E93" s="114" t="s">
        <v>1250</v>
      </c>
      <c r="F93" s="114" t="s">
        <v>1238</v>
      </c>
      <c r="G93" s="114" t="s">
        <v>1243</v>
      </c>
      <c r="H93" s="444">
        <v>34156529.395400003</v>
      </c>
      <c r="I93" s="445">
        <v>788.04490716291491</v>
      </c>
      <c r="J93" s="446">
        <v>-6.2638329869758591E-3</v>
      </c>
      <c r="K93" s="446">
        <v>-7.537262012432433E-3</v>
      </c>
      <c r="L93" s="446">
        <v>-1.4162618043711661E-2</v>
      </c>
      <c r="M93" s="297"/>
      <c r="N93" s="297"/>
      <c r="O93" s="297"/>
      <c r="P93" s="167"/>
      <c r="Q93" s="200"/>
      <c r="R93" s="77"/>
      <c r="S93" s="77"/>
    </row>
    <row r="94" spans="1:19" ht="12.75" customHeight="1">
      <c r="A94" s="136" t="s">
        <v>1385</v>
      </c>
      <c r="B94" s="194">
        <v>20010251059</v>
      </c>
      <c r="C94" s="442" t="s">
        <v>1386</v>
      </c>
      <c r="D94" s="442" t="s">
        <v>1379</v>
      </c>
      <c r="E94" s="114" t="s">
        <v>1250</v>
      </c>
      <c r="F94" s="114" t="s">
        <v>1238</v>
      </c>
      <c r="G94" s="114" t="s">
        <v>1243</v>
      </c>
      <c r="H94" s="444">
        <v>271500917.4411</v>
      </c>
      <c r="I94" s="445">
        <v>803.70925886233692</v>
      </c>
      <c r="J94" s="446">
        <v>-1.3900896814052155E-2</v>
      </c>
      <c r="K94" s="446">
        <v>-2.2712815029350963E-3</v>
      </c>
      <c r="L94" s="446">
        <v>-6.4239312738072485E-3</v>
      </c>
      <c r="M94" s="297"/>
      <c r="N94" s="297"/>
      <c r="O94" s="297"/>
      <c r="P94" s="167"/>
      <c r="Q94" s="200"/>
      <c r="R94" s="77"/>
      <c r="S94" s="77"/>
    </row>
    <row r="95" spans="1:19" ht="12.75" customHeight="1">
      <c r="A95" s="136" t="s">
        <v>1387</v>
      </c>
      <c r="B95" s="194" t="s">
        <v>1388</v>
      </c>
      <c r="C95" s="442" t="s">
        <v>1389</v>
      </c>
      <c r="D95" s="442" t="s">
        <v>1379</v>
      </c>
      <c r="E95" s="114" t="s">
        <v>1250</v>
      </c>
      <c r="F95" s="114" t="s">
        <v>1238</v>
      </c>
      <c r="G95" s="114" t="s">
        <v>1247</v>
      </c>
      <c r="H95" s="444">
        <v>248461609.80669999</v>
      </c>
      <c r="I95" s="445">
        <v>103.51865466382662</v>
      </c>
      <c r="J95" s="446">
        <v>-1.5213433620688832E-2</v>
      </c>
      <c r="K95" s="446">
        <v>-1.0902771885271667E-3</v>
      </c>
      <c r="L95" s="446">
        <v>-3.4427222963830939E-3</v>
      </c>
      <c r="M95" s="297"/>
      <c r="N95" s="297"/>
      <c r="O95" s="297"/>
      <c r="P95" s="167"/>
      <c r="Q95" s="200"/>
      <c r="R95" s="77"/>
      <c r="S95" s="77"/>
    </row>
    <row r="96" spans="1:19" ht="12.75" customHeight="1">
      <c r="A96" s="113" t="s">
        <v>1390</v>
      </c>
      <c r="B96" s="194" t="s">
        <v>1391</v>
      </c>
      <c r="C96" s="442" t="s">
        <v>1392</v>
      </c>
      <c r="D96" s="442" t="s">
        <v>1379</v>
      </c>
      <c r="E96" s="114" t="s">
        <v>1250</v>
      </c>
      <c r="F96" s="114" t="s">
        <v>1238</v>
      </c>
      <c r="G96" s="114" t="s">
        <v>1293</v>
      </c>
      <c r="H96" s="444">
        <v>137548131.40509999</v>
      </c>
      <c r="I96" s="445">
        <v>682.74859897376905</v>
      </c>
      <c r="J96" s="446">
        <v>-6.7548659780748865E-2</v>
      </c>
      <c r="K96" s="446">
        <v>-2.6817775231507968E-3</v>
      </c>
      <c r="L96" s="446">
        <v>-5.9261310777340981E-3</v>
      </c>
      <c r="M96" s="297"/>
      <c r="N96" s="297"/>
      <c r="O96" s="297"/>
      <c r="P96" s="167"/>
      <c r="Q96" s="200"/>
      <c r="R96" s="77"/>
      <c r="S96" s="77"/>
    </row>
    <row r="97" spans="1:19" s="268" customFormat="1" ht="12.75" customHeight="1">
      <c r="A97" s="113" t="s">
        <v>1393</v>
      </c>
      <c r="B97" s="194" t="s">
        <v>1394</v>
      </c>
      <c r="C97" s="442" t="s">
        <v>1395</v>
      </c>
      <c r="D97" s="442" t="s">
        <v>1379</v>
      </c>
      <c r="E97" s="114" t="s">
        <v>1266</v>
      </c>
      <c r="F97" s="114" t="s">
        <v>1238</v>
      </c>
      <c r="G97" s="114" t="s">
        <v>1243</v>
      </c>
      <c r="H97" s="444">
        <v>7863857.4245999996</v>
      </c>
      <c r="I97" s="445">
        <v>735.6127500202615</v>
      </c>
      <c r="J97" s="446">
        <v>-9.8368224713411223E-2</v>
      </c>
      <c r="K97" s="446">
        <v>-1.3031082699388463E-3</v>
      </c>
      <c r="L97" s="446">
        <v>-6.3724632387722746E-3</v>
      </c>
      <c r="M97" s="297"/>
      <c r="N97" s="297"/>
      <c r="O97" s="297"/>
      <c r="P97" s="167"/>
      <c r="Q97" s="200"/>
      <c r="R97" s="77"/>
      <c r="S97" s="77"/>
    </row>
    <row r="98" spans="1:19" s="268" customFormat="1" ht="12.75" customHeight="1">
      <c r="A98" s="113" t="s">
        <v>1396</v>
      </c>
      <c r="B98" s="194" t="s">
        <v>1397</v>
      </c>
      <c r="C98" s="442" t="s">
        <v>1398</v>
      </c>
      <c r="D98" s="442" t="s">
        <v>1379</v>
      </c>
      <c r="E98" s="114" t="s">
        <v>1266</v>
      </c>
      <c r="F98" s="114" t="s">
        <v>1238</v>
      </c>
      <c r="G98" s="114" t="s">
        <v>1243</v>
      </c>
      <c r="H98" s="444">
        <v>31226045.0579</v>
      </c>
      <c r="I98" s="445">
        <v>1019.9056133654383</v>
      </c>
      <c r="J98" s="446">
        <v>7.4621150341266596E-2</v>
      </c>
      <c r="K98" s="446">
        <v>-1.3140350358072483E-2</v>
      </c>
      <c r="L98" s="446">
        <v>0.17580456538052247</v>
      </c>
      <c r="M98" s="297"/>
      <c r="N98" s="297"/>
      <c r="O98" s="297"/>
      <c r="P98" s="167"/>
      <c r="Q98" s="200"/>
      <c r="R98" s="77"/>
      <c r="S98" s="77"/>
    </row>
    <row r="99" spans="1:19" s="268" customFormat="1" ht="12.75" customHeight="1">
      <c r="A99" s="113" t="s">
        <v>1399</v>
      </c>
      <c r="B99" s="194">
        <v>79301865686</v>
      </c>
      <c r="C99" s="442" t="s">
        <v>1400</v>
      </c>
      <c r="D99" s="442" t="s">
        <v>1379</v>
      </c>
      <c r="E99" s="114" t="s">
        <v>1260</v>
      </c>
      <c r="F99" s="114" t="s">
        <v>1238</v>
      </c>
      <c r="G99" s="114" t="s">
        <v>1243</v>
      </c>
      <c r="H99" s="444">
        <v>133204726.1877</v>
      </c>
      <c r="I99" s="445">
        <v>910.75218038933588</v>
      </c>
      <c r="J99" s="446">
        <v>-1.1718302000345848E-2</v>
      </c>
      <c r="K99" s="446">
        <v>-2.2541986426546701E-2</v>
      </c>
      <c r="L99" s="446">
        <v>5.0392649241076892E-2</v>
      </c>
      <c r="M99" s="297"/>
      <c r="N99" s="297"/>
      <c r="O99" s="297"/>
      <c r="P99" s="167"/>
      <c r="Q99" s="200"/>
      <c r="R99" s="77"/>
      <c r="S99" s="77"/>
    </row>
    <row r="100" spans="1:19" s="268" customFormat="1" ht="12.75" customHeight="1">
      <c r="A100" s="113" t="s">
        <v>1401</v>
      </c>
      <c r="B100" s="194" t="s">
        <v>1402</v>
      </c>
      <c r="C100" s="442" t="s">
        <v>1403</v>
      </c>
      <c r="D100" s="442" t="s">
        <v>1379</v>
      </c>
      <c r="E100" s="114" t="s">
        <v>1266</v>
      </c>
      <c r="F100" s="114" t="s">
        <v>1238</v>
      </c>
      <c r="G100" s="114" t="s">
        <v>1243</v>
      </c>
      <c r="H100" s="444">
        <v>239560034.56299999</v>
      </c>
      <c r="I100" s="445">
        <v>846.75631644854138</v>
      </c>
      <c r="J100" s="446">
        <v>6.7842265409606251E-2</v>
      </c>
      <c r="K100" s="446">
        <v>-2.3929413016426926E-3</v>
      </c>
      <c r="L100" s="446">
        <v>0.10370998366359419</v>
      </c>
      <c r="M100" s="297"/>
      <c r="N100" s="297"/>
      <c r="O100" s="297"/>
      <c r="P100" s="167"/>
      <c r="Q100" s="200"/>
      <c r="R100" s="77"/>
      <c r="S100" s="77"/>
    </row>
    <row r="101" spans="1:19" s="268" customFormat="1" ht="12.75" customHeight="1">
      <c r="A101" s="113" t="s">
        <v>1488</v>
      </c>
      <c r="B101" s="194" t="s">
        <v>1489</v>
      </c>
      <c r="C101" s="442" t="s">
        <v>1490</v>
      </c>
      <c r="D101" s="442" t="s">
        <v>1379</v>
      </c>
      <c r="E101" s="114" t="s">
        <v>1250</v>
      </c>
      <c r="F101" s="114" t="s">
        <v>1238</v>
      </c>
      <c r="G101" s="114" t="s">
        <v>1293</v>
      </c>
      <c r="H101" s="444">
        <v>23769638.142700002</v>
      </c>
      <c r="I101" s="445">
        <v>666.66116041694374</v>
      </c>
      <c r="J101" s="446">
        <v>3.4461505012621574E-2</v>
      </c>
      <c r="K101" s="446">
        <v>5.0680010843828782E-4</v>
      </c>
      <c r="L101" s="446" t="s">
        <v>1238</v>
      </c>
      <c r="M101" s="297"/>
      <c r="N101" s="297"/>
      <c r="O101" s="297"/>
      <c r="P101" s="167"/>
      <c r="Q101" s="200"/>
      <c r="R101" s="77"/>
      <c r="S101" s="77"/>
    </row>
    <row r="102" spans="1:19" s="268" customFormat="1" ht="12.75" customHeight="1">
      <c r="A102" s="113" t="s">
        <v>1404</v>
      </c>
      <c r="B102" s="194" t="s">
        <v>1405</v>
      </c>
      <c r="C102" s="442" t="s">
        <v>1406</v>
      </c>
      <c r="D102" s="442" t="s">
        <v>1379</v>
      </c>
      <c r="E102" s="114" t="s">
        <v>1260</v>
      </c>
      <c r="F102" s="114" t="s">
        <v>1238</v>
      </c>
      <c r="G102" s="114" t="s">
        <v>1243</v>
      </c>
      <c r="H102" s="444">
        <v>80734635.111599997</v>
      </c>
      <c r="I102" s="445">
        <v>746.2261015560407</v>
      </c>
      <c r="J102" s="446">
        <v>1.3580511154205555E-2</v>
      </c>
      <c r="K102" s="446">
        <v>-9.2545470483089698E-3</v>
      </c>
      <c r="L102" s="446" t="s">
        <v>1238</v>
      </c>
      <c r="M102" s="297"/>
      <c r="N102" s="297"/>
      <c r="O102" s="297"/>
      <c r="P102" s="167"/>
      <c r="Q102" s="200"/>
      <c r="R102" s="77"/>
      <c r="S102" s="77"/>
    </row>
    <row r="103" spans="1:19" s="268" customFormat="1" ht="12.75" customHeight="1">
      <c r="A103" s="113" t="s">
        <v>1407</v>
      </c>
      <c r="B103" s="194">
        <v>37884602446</v>
      </c>
      <c r="C103" s="442" t="s">
        <v>1408</v>
      </c>
      <c r="D103" s="442" t="s">
        <v>80</v>
      </c>
      <c r="E103" s="114" t="s">
        <v>1242</v>
      </c>
      <c r="F103" s="114" t="s">
        <v>1238</v>
      </c>
      <c r="G103" s="114" t="s">
        <v>1247</v>
      </c>
      <c r="H103" s="444">
        <v>193799676.31650001</v>
      </c>
      <c r="I103" s="445">
        <v>133.84336790494629</v>
      </c>
      <c r="J103" s="446">
        <v>-4.2680031285958431E-2</v>
      </c>
      <c r="K103" s="446">
        <v>-3.4082999798997649E-2</v>
      </c>
      <c r="L103" s="446">
        <v>0.12673644687342622</v>
      </c>
      <c r="M103" s="297"/>
      <c r="N103" s="297"/>
      <c r="O103" s="297"/>
      <c r="P103" s="167"/>
      <c r="Q103" s="200"/>
      <c r="R103" s="77"/>
      <c r="S103" s="77"/>
    </row>
    <row r="104" spans="1:19" s="268" customFormat="1" ht="12.75" customHeight="1">
      <c r="A104" s="113" t="s">
        <v>1491</v>
      </c>
      <c r="B104" s="194" t="s">
        <v>1409</v>
      </c>
      <c r="C104" s="442" t="s">
        <v>1410</v>
      </c>
      <c r="D104" s="442" t="s">
        <v>80</v>
      </c>
      <c r="E104" s="114" t="s">
        <v>1250</v>
      </c>
      <c r="F104" s="114" t="s">
        <v>1238</v>
      </c>
      <c r="G104" s="114" t="s">
        <v>1293</v>
      </c>
      <c r="H104" s="444">
        <v>91805663.818000004</v>
      </c>
      <c r="I104" s="445">
        <v>736.6925049847714</v>
      </c>
      <c r="J104" s="446">
        <v>2.9882214498475834E-2</v>
      </c>
      <c r="K104" s="446">
        <v>-2.7040879221655878E-3</v>
      </c>
      <c r="L104" s="446">
        <v>-6.5899102887606587E-3</v>
      </c>
      <c r="M104" s="297"/>
      <c r="N104" s="297"/>
      <c r="O104" s="297"/>
      <c r="P104" s="167"/>
      <c r="Q104" s="200"/>
      <c r="R104" s="77"/>
      <c r="S104" s="77"/>
    </row>
    <row r="105" spans="1:19" s="268" customFormat="1" ht="12.75" customHeight="1">
      <c r="A105" s="113" t="s">
        <v>1411</v>
      </c>
      <c r="B105" s="194">
        <v>94465089647</v>
      </c>
      <c r="C105" s="442" t="s">
        <v>1412</v>
      </c>
      <c r="D105" s="442" t="s">
        <v>80</v>
      </c>
      <c r="E105" s="114" t="s">
        <v>1250</v>
      </c>
      <c r="F105" s="114" t="s">
        <v>1238</v>
      </c>
      <c r="G105" s="114" t="s">
        <v>1243</v>
      </c>
      <c r="H105" s="444">
        <v>1871011057.0051999</v>
      </c>
      <c r="I105" s="445">
        <v>1578.47471415162</v>
      </c>
      <c r="J105" s="446">
        <v>-2.5741781322229373E-2</v>
      </c>
      <c r="K105" s="446">
        <v>-9.8054453432737665E-3</v>
      </c>
      <c r="L105" s="446">
        <v>-2.0414461446711107E-2</v>
      </c>
      <c r="M105" s="297"/>
      <c r="N105" s="297"/>
      <c r="O105" s="297"/>
      <c r="P105" s="167"/>
      <c r="Q105" s="200"/>
      <c r="R105" s="77"/>
      <c r="S105" s="77"/>
    </row>
    <row r="106" spans="1:19" s="268" customFormat="1" ht="12.75" customHeight="1">
      <c r="A106" s="113" t="s">
        <v>1413</v>
      </c>
      <c r="B106" s="194">
        <v>78935969676</v>
      </c>
      <c r="C106" s="442" t="s">
        <v>1414</v>
      </c>
      <c r="D106" s="442" t="s">
        <v>80</v>
      </c>
      <c r="E106" s="114" t="s">
        <v>1242</v>
      </c>
      <c r="F106" s="114" t="s">
        <v>1238</v>
      </c>
      <c r="G106" s="114" t="s">
        <v>1243</v>
      </c>
      <c r="H106" s="444">
        <v>77063940.072400004</v>
      </c>
      <c r="I106" s="445">
        <v>863.71739344408775</v>
      </c>
      <c r="J106" s="446">
        <v>-6.7540730535652016E-2</v>
      </c>
      <c r="K106" s="446">
        <v>-5.3405305300005756E-2</v>
      </c>
      <c r="L106" s="446">
        <v>-9.9853609765405582E-2</v>
      </c>
      <c r="M106" s="297"/>
      <c r="N106" s="297"/>
      <c r="O106" s="297"/>
      <c r="P106" s="167"/>
      <c r="Q106" s="200"/>
      <c r="R106" s="77"/>
      <c r="S106" s="77"/>
    </row>
    <row r="107" spans="1:19" s="268" customFormat="1" ht="12.75" customHeight="1">
      <c r="A107" s="113" t="s">
        <v>1415</v>
      </c>
      <c r="B107" s="194" t="s">
        <v>1416</v>
      </c>
      <c r="C107" s="442" t="s">
        <v>1417</v>
      </c>
      <c r="D107" s="442" t="s">
        <v>80</v>
      </c>
      <c r="E107" s="114" t="s">
        <v>1260</v>
      </c>
      <c r="F107" s="114" t="s">
        <v>1238</v>
      </c>
      <c r="G107" s="114" t="s">
        <v>1243</v>
      </c>
      <c r="H107" s="444">
        <v>64837147.728399999</v>
      </c>
      <c r="I107" s="445">
        <v>814.42161410173117</v>
      </c>
      <c r="J107" s="446">
        <v>-4.2420352089198587E-3</v>
      </c>
      <c r="K107" s="446">
        <v>-3.5065781265003482E-3</v>
      </c>
      <c r="L107" s="446">
        <v>-1.0479868748832555E-2</v>
      </c>
      <c r="M107" s="297"/>
      <c r="N107" s="297"/>
      <c r="O107" s="297"/>
      <c r="P107" s="167"/>
      <c r="Q107" s="200"/>
      <c r="R107" s="77"/>
      <c r="S107" s="77"/>
    </row>
    <row r="108" spans="1:19" s="268" customFormat="1" ht="12.75" customHeight="1">
      <c r="A108" s="113" t="s">
        <v>1418</v>
      </c>
      <c r="B108" s="194" t="s">
        <v>1419</v>
      </c>
      <c r="C108" s="442" t="s">
        <v>1420</v>
      </c>
      <c r="D108" s="442" t="s">
        <v>80</v>
      </c>
      <c r="E108" s="114" t="s">
        <v>1260</v>
      </c>
      <c r="F108" s="114" t="s">
        <v>1238</v>
      </c>
      <c r="G108" s="114" t="s">
        <v>1293</v>
      </c>
      <c r="H108" s="444">
        <v>100212835.02150001</v>
      </c>
      <c r="I108" s="445">
        <v>731.93407479100972</v>
      </c>
      <c r="J108" s="446">
        <v>2.887576778427503E-2</v>
      </c>
      <c r="K108" s="446">
        <v>-3.5491905359463782E-3</v>
      </c>
      <c r="L108" s="446">
        <v>-1.6929852310553994E-2</v>
      </c>
      <c r="M108" s="297"/>
      <c r="N108" s="297"/>
      <c r="O108" s="297"/>
      <c r="P108" s="167"/>
      <c r="Q108" s="200"/>
      <c r="R108" s="77"/>
      <c r="S108" s="77"/>
    </row>
    <row r="109" spans="1:19" s="268" customFormat="1" ht="12.75" customHeight="1">
      <c r="A109" s="113" t="s">
        <v>1421</v>
      </c>
      <c r="B109" s="194">
        <v>35313366580</v>
      </c>
      <c r="C109" s="442" t="s">
        <v>1422</v>
      </c>
      <c r="D109" s="442" t="s">
        <v>80</v>
      </c>
      <c r="E109" s="114" t="s">
        <v>1250</v>
      </c>
      <c r="F109" s="114" t="s">
        <v>1423</v>
      </c>
      <c r="G109" s="114" t="s">
        <v>1243</v>
      </c>
      <c r="H109" s="444">
        <v>156745960.91060001</v>
      </c>
      <c r="I109" s="445">
        <v>1141.9321</v>
      </c>
      <c r="J109" s="446">
        <v>3.6643396221825109E-2</v>
      </c>
      <c r="K109" s="446">
        <v>1.6278158520011132E-5</v>
      </c>
      <c r="L109" s="446">
        <v>2.2893449476539818E-3</v>
      </c>
      <c r="M109" s="297"/>
      <c r="N109" s="297"/>
      <c r="O109" s="297"/>
      <c r="P109" s="167"/>
      <c r="Q109" s="200"/>
      <c r="R109" s="77"/>
      <c r="S109" s="77"/>
    </row>
    <row r="110" spans="1:19" s="268" customFormat="1" ht="12.75" customHeight="1">
      <c r="A110" s="113" t="s">
        <v>1238</v>
      </c>
      <c r="B110" s="194" t="s">
        <v>1238</v>
      </c>
      <c r="C110" s="442" t="s">
        <v>1238</v>
      </c>
      <c r="D110" s="442" t="s">
        <v>1238</v>
      </c>
      <c r="E110" s="114" t="s">
        <v>1238</v>
      </c>
      <c r="F110" s="114" t="s">
        <v>1424</v>
      </c>
      <c r="G110" s="114" t="s">
        <v>1243</v>
      </c>
      <c r="H110" s="444">
        <v>787059490.67970002</v>
      </c>
      <c r="I110" s="445">
        <v>1141.9321</v>
      </c>
      <c r="J110" s="446">
        <v>5.4448908264930651E-2</v>
      </c>
      <c r="K110" s="446">
        <v>1.6278158520011132E-5</v>
      </c>
      <c r="L110" s="446">
        <v>2.2893449476539818E-3</v>
      </c>
      <c r="M110" s="297"/>
      <c r="N110" s="297"/>
      <c r="O110" s="297"/>
      <c r="P110" s="167"/>
      <c r="Q110" s="200"/>
      <c r="R110" s="77"/>
      <c r="S110" s="77"/>
    </row>
    <row r="111" spans="1:19" s="268" customFormat="1" ht="12.75" customHeight="1">
      <c r="A111" s="113" t="s">
        <v>1425</v>
      </c>
      <c r="B111" s="194">
        <v>41002460007</v>
      </c>
      <c r="C111" s="442" t="s">
        <v>1426</v>
      </c>
      <c r="D111" s="442" t="s">
        <v>80</v>
      </c>
      <c r="E111" s="114" t="s">
        <v>1242</v>
      </c>
      <c r="F111" s="114" t="s">
        <v>1238</v>
      </c>
      <c r="G111" s="114" t="s">
        <v>1243</v>
      </c>
      <c r="H111" s="444">
        <v>336867451.1652</v>
      </c>
      <c r="I111" s="445">
        <v>1339.7804434907987</v>
      </c>
      <c r="J111" s="446">
        <v>5.7090925289642325E-3</v>
      </c>
      <c r="K111" s="446">
        <v>-8.6186212589109967E-3</v>
      </c>
      <c r="L111" s="446">
        <v>0.17616219839747216</v>
      </c>
      <c r="M111" s="297"/>
      <c r="N111" s="297"/>
      <c r="O111" s="297"/>
      <c r="P111" s="167"/>
      <c r="Q111" s="200"/>
      <c r="R111" s="77"/>
      <c r="S111" s="77"/>
    </row>
    <row r="112" spans="1:19" s="268" customFormat="1" ht="12.75" customHeight="1">
      <c r="A112" s="113" t="s">
        <v>1427</v>
      </c>
      <c r="B112" s="194">
        <v>58320210450</v>
      </c>
      <c r="C112" s="442" t="s">
        <v>1428</v>
      </c>
      <c r="D112" s="442" t="s">
        <v>80</v>
      </c>
      <c r="E112" s="114" t="s">
        <v>1260</v>
      </c>
      <c r="F112" s="114" t="s">
        <v>1238</v>
      </c>
      <c r="G112" s="114" t="s">
        <v>1243</v>
      </c>
      <c r="H112" s="444">
        <v>27862756.968899999</v>
      </c>
      <c r="I112" s="445">
        <v>974.23579852921659</v>
      </c>
      <c r="J112" s="446">
        <v>3.2143144784587241E-2</v>
      </c>
      <c r="K112" s="446">
        <v>-3.6067922923150864E-3</v>
      </c>
      <c r="L112" s="446">
        <v>7.2929133262279677E-2</v>
      </c>
      <c r="M112" s="297"/>
      <c r="N112" s="297"/>
      <c r="O112" s="297"/>
      <c r="P112" s="167"/>
      <c r="Q112" s="200"/>
      <c r="R112" s="77"/>
      <c r="S112" s="77"/>
    </row>
    <row r="113" spans="1:19" s="268" customFormat="1" ht="12.75" customHeight="1">
      <c r="A113" s="113" t="s">
        <v>1429</v>
      </c>
      <c r="B113" s="194">
        <v>31982273976</v>
      </c>
      <c r="C113" s="442" t="s">
        <v>1430</v>
      </c>
      <c r="D113" s="442" t="s">
        <v>80</v>
      </c>
      <c r="E113" s="114" t="s">
        <v>1260</v>
      </c>
      <c r="F113" s="114" t="s">
        <v>1238</v>
      </c>
      <c r="G113" s="114" t="s">
        <v>1243</v>
      </c>
      <c r="H113" s="444">
        <v>25900255.772300001</v>
      </c>
      <c r="I113" s="445">
        <v>1039.4005058860789</v>
      </c>
      <c r="J113" s="446">
        <v>5.8502489955652104E-2</v>
      </c>
      <c r="K113" s="446">
        <v>-2.6734720841636861E-3</v>
      </c>
      <c r="L113" s="446">
        <v>0.12611677918102804</v>
      </c>
      <c r="M113" s="297"/>
      <c r="N113" s="297"/>
      <c r="O113" s="297"/>
      <c r="P113" s="167"/>
      <c r="Q113" s="200"/>
      <c r="R113" s="77"/>
      <c r="S113" s="77"/>
    </row>
    <row r="114" spans="1:19" s="268" customFormat="1" ht="12.75" customHeight="1">
      <c r="A114" s="113" t="s">
        <v>1431</v>
      </c>
      <c r="B114" s="194" t="s">
        <v>1432</v>
      </c>
      <c r="C114" s="442" t="s">
        <v>1433</v>
      </c>
      <c r="D114" s="442" t="s">
        <v>80</v>
      </c>
      <c r="E114" s="114" t="s">
        <v>1260</v>
      </c>
      <c r="F114" s="114" t="s">
        <v>1238</v>
      </c>
      <c r="G114" s="114" t="s">
        <v>1243</v>
      </c>
      <c r="H114" s="444">
        <v>17688717.5348</v>
      </c>
      <c r="I114" s="445">
        <v>1078.7458131489107</v>
      </c>
      <c r="J114" s="446">
        <v>2.3743712694344943E-2</v>
      </c>
      <c r="K114" s="446">
        <v>-4.4206441312737432E-3</v>
      </c>
      <c r="L114" s="446">
        <v>0.159334555077703</v>
      </c>
      <c r="M114" s="297"/>
      <c r="N114" s="297"/>
      <c r="O114" s="297"/>
      <c r="P114" s="167"/>
      <c r="Q114" s="200"/>
      <c r="R114" s="77"/>
      <c r="S114" s="77"/>
    </row>
    <row r="115" spans="1:19" s="268" customFormat="1" ht="12.75" customHeight="1">
      <c r="A115" s="113" t="s">
        <v>1434</v>
      </c>
      <c r="B115" s="194">
        <v>40820433166</v>
      </c>
      <c r="C115" s="442" t="s">
        <v>1435</v>
      </c>
      <c r="D115" s="442" t="s">
        <v>80</v>
      </c>
      <c r="E115" s="114" t="s">
        <v>1260</v>
      </c>
      <c r="F115" s="114" t="s">
        <v>1238</v>
      </c>
      <c r="G115" s="114" t="s">
        <v>1243</v>
      </c>
      <c r="H115" s="444">
        <v>11808679.248500001</v>
      </c>
      <c r="I115" s="445">
        <v>1082.1523432290815</v>
      </c>
      <c r="J115" s="446">
        <v>2.4580832372576245E-2</v>
      </c>
      <c r="K115" s="446">
        <v>-4.1086028743779757E-3</v>
      </c>
      <c r="L115" s="446">
        <v>0.16228990479122674</v>
      </c>
      <c r="M115" s="297"/>
      <c r="N115" s="297"/>
      <c r="O115" s="297"/>
      <c r="P115" s="167"/>
      <c r="Q115" s="200"/>
      <c r="R115" s="77"/>
      <c r="S115" s="77"/>
    </row>
    <row r="116" spans="1:19" s="268" customFormat="1" ht="12.75" customHeight="1">
      <c r="A116" s="113" t="s">
        <v>1436</v>
      </c>
      <c r="B116" s="194" t="s">
        <v>1437</v>
      </c>
      <c r="C116" s="442" t="s">
        <v>1438</v>
      </c>
      <c r="D116" s="442" t="s">
        <v>80</v>
      </c>
      <c r="E116" s="114" t="s">
        <v>1250</v>
      </c>
      <c r="F116" s="114" t="s">
        <v>1238</v>
      </c>
      <c r="G116" s="114" t="s">
        <v>1243</v>
      </c>
      <c r="H116" s="444">
        <v>169469809.433</v>
      </c>
      <c r="I116" s="445">
        <v>790.92087707321969</v>
      </c>
      <c r="J116" s="446">
        <v>9.788617283521317E-3</v>
      </c>
      <c r="K116" s="446">
        <v>-1.9882444968964741E-2</v>
      </c>
      <c r="L116" s="446">
        <v>-1.6470929662895095E-2</v>
      </c>
      <c r="M116" s="297"/>
      <c r="N116" s="297"/>
      <c r="O116" s="297"/>
      <c r="P116" s="167"/>
      <c r="Q116" s="200"/>
      <c r="R116" s="77"/>
      <c r="S116" s="77"/>
    </row>
    <row r="117" spans="1:19" s="268" customFormat="1" ht="12.75" customHeight="1">
      <c r="A117" s="113" t="s">
        <v>1439</v>
      </c>
      <c r="B117" s="194">
        <v>84643903663</v>
      </c>
      <c r="C117" s="442" t="s">
        <v>1440</v>
      </c>
      <c r="D117" s="442" t="s">
        <v>80</v>
      </c>
      <c r="E117" s="114" t="s">
        <v>1246</v>
      </c>
      <c r="F117" s="114" t="s">
        <v>1238</v>
      </c>
      <c r="G117" s="114" t="s">
        <v>1243</v>
      </c>
      <c r="H117" s="444">
        <v>373677926.47960001</v>
      </c>
      <c r="I117" s="445">
        <v>1413.6116610305226</v>
      </c>
      <c r="J117" s="446">
        <v>-1.2872501159470695E-2</v>
      </c>
      <c r="K117" s="446">
        <v>-2.6398824852726932E-2</v>
      </c>
      <c r="L117" s="446">
        <v>9.7401365691942576E-3</v>
      </c>
      <c r="M117" s="297"/>
      <c r="N117" s="297"/>
      <c r="O117" s="297"/>
      <c r="P117" s="167"/>
      <c r="Q117" s="200"/>
      <c r="R117" s="77"/>
      <c r="S117" s="77"/>
    </row>
    <row r="118" spans="1:19" s="268" customFormat="1" ht="12.75" customHeight="1">
      <c r="A118" s="113" t="s">
        <v>1441</v>
      </c>
      <c r="B118" s="194" t="s">
        <v>1442</v>
      </c>
      <c r="C118" s="442" t="s">
        <v>1443</v>
      </c>
      <c r="D118" s="442" t="s">
        <v>80</v>
      </c>
      <c r="E118" s="114" t="s">
        <v>1260</v>
      </c>
      <c r="F118" s="114" t="s">
        <v>1238</v>
      </c>
      <c r="G118" s="114" t="s">
        <v>1243</v>
      </c>
      <c r="H118" s="444">
        <v>57102795.999300003</v>
      </c>
      <c r="I118" s="445">
        <v>872.33082700413956</v>
      </c>
      <c r="J118" s="446">
        <v>-4.6877570808835367E-3</v>
      </c>
      <c r="K118" s="446">
        <v>-5.4407064502266511E-3</v>
      </c>
      <c r="L118" s="446">
        <v>0.16229218905054399</v>
      </c>
      <c r="M118" s="297"/>
      <c r="N118" s="297"/>
      <c r="O118" s="297"/>
      <c r="P118" s="167"/>
      <c r="Q118" s="200"/>
      <c r="R118" s="77"/>
      <c r="S118" s="77"/>
    </row>
    <row r="119" spans="1:19" s="268" customFormat="1" ht="12.75" customHeight="1">
      <c r="A119" s="113" t="s">
        <v>1444</v>
      </c>
      <c r="B119" s="194" t="s">
        <v>1445</v>
      </c>
      <c r="C119" s="442" t="s">
        <v>1446</v>
      </c>
      <c r="D119" s="442" t="s">
        <v>80</v>
      </c>
      <c r="E119" s="114" t="s">
        <v>1260</v>
      </c>
      <c r="F119" s="114" t="s">
        <v>1238</v>
      </c>
      <c r="G119" s="114" t="s">
        <v>1243</v>
      </c>
      <c r="H119" s="444">
        <v>332473391.8592</v>
      </c>
      <c r="I119" s="445">
        <v>849.21933078734332</v>
      </c>
      <c r="J119" s="446">
        <v>6.6284459017706965E-3</v>
      </c>
      <c r="K119" s="446">
        <v>7.5293549966044537E-3</v>
      </c>
      <c r="L119" s="446">
        <v>8.6224433179882265E-2</v>
      </c>
      <c r="M119" s="297"/>
      <c r="N119" s="297"/>
      <c r="O119" s="297"/>
      <c r="P119" s="167"/>
      <c r="Q119" s="200"/>
      <c r="R119" s="77"/>
      <c r="S119" s="77"/>
    </row>
    <row r="120" spans="1:19" s="268" customFormat="1" ht="12.75" customHeight="1">
      <c r="A120" s="113" t="s">
        <v>1447</v>
      </c>
      <c r="B120" s="194">
        <v>56062339448</v>
      </c>
      <c r="C120" s="442" t="s">
        <v>1448</v>
      </c>
      <c r="D120" s="442" t="s">
        <v>80</v>
      </c>
      <c r="E120" s="114" t="s">
        <v>1250</v>
      </c>
      <c r="F120" s="114" t="s">
        <v>1238</v>
      </c>
      <c r="G120" s="114" t="s">
        <v>1247</v>
      </c>
      <c r="H120" s="444">
        <v>2130704332.1360998</v>
      </c>
      <c r="I120" s="445">
        <v>176.78091438597053</v>
      </c>
      <c r="J120" s="446">
        <v>3.544286919125561E-3</v>
      </c>
      <c r="K120" s="446">
        <v>-5.2828007144345435E-5</v>
      </c>
      <c r="L120" s="446">
        <v>9.6427018736178205E-4</v>
      </c>
      <c r="M120" s="297"/>
      <c r="N120" s="297"/>
      <c r="O120" s="297"/>
      <c r="P120" s="167"/>
      <c r="Q120" s="200"/>
      <c r="R120" s="77"/>
      <c r="S120" s="77"/>
    </row>
    <row r="121" spans="1:19" s="268" customFormat="1" ht="12.75" customHeight="1">
      <c r="A121" s="113" t="s">
        <v>1449</v>
      </c>
      <c r="B121" s="194">
        <v>53751385334</v>
      </c>
      <c r="C121" s="442" t="s">
        <v>1450</v>
      </c>
      <c r="D121" s="442" t="s">
        <v>80</v>
      </c>
      <c r="E121" s="114" t="s">
        <v>1260</v>
      </c>
      <c r="F121" s="114" t="s">
        <v>1238</v>
      </c>
      <c r="G121" s="114" t="s">
        <v>1243</v>
      </c>
      <c r="H121" s="444">
        <v>49905504.061700001</v>
      </c>
      <c r="I121" s="445">
        <v>806.41845634196045</v>
      </c>
      <c r="J121" s="446">
        <v>-8.6034735578277566E-4</v>
      </c>
      <c r="K121" s="446">
        <v>-1.2216146539431039E-3</v>
      </c>
      <c r="L121" s="446">
        <v>-1.094924806922426E-2</v>
      </c>
      <c r="M121" s="297"/>
      <c r="N121" s="297"/>
      <c r="O121" s="297"/>
      <c r="P121" s="167"/>
      <c r="Q121" s="200"/>
      <c r="R121" s="77"/>
      <c r="S121" s="77"/>
    </row>
    <row r="122" spans="1:19" s="268" customFormat="1" ht="12.75" customHeight="1">
      <c r="A122" s="113" t="s">
        <v>1451</v>
      </c>
      <c r="B122" s="194">
        <v>88183360964</v>
      </c>
      <c r="C122" s="442" t="s">
        <v>1452</v>
      </c>
      <c r="D122" s="442" t="s">
        <v>80</v>
      </c>
      <c r="E122" s="114" t="s">
        <v>1242</v>
      </c>
      <c r="F122" s="114" t="s">
        <v>1238</v>
      </c>
      <c r="G122" s="114" t="s">
        <v>1293</v>
      </c>
      <c r="H122" s="444">
        <v>252153169.4436</v>
      </c>
      <c r="I122" s="445">
        <v>2118.6963724470261</v>
      </c>
      <c r="J122" s="446">
        <v>6.2902919863986995E-2</v>
      </c>
      <c r="K122" s="446">
        <v>-3.8517150678475387E-3</v>
      </c>
      <c r="L122" s="446">
        <v>0.20414860736873464</v>
      </c>
      <c r="M122" s="297"/>
      <c r="N122" s="297"/>
      <c r="O122" s="297"/>
      <c r="P122" s="167"/>
      <c r="Q122" s="200"/>
      <c r="R122" s="77"/>
      <c r="S122" s="77"/>
    </row>
    <row r="123" spans="1:19" ht="18.75" customHeight="1">
      <c r="A123" s="587" t="s">
        <v>422</v>
      </c>
      <c r="B123" s="588"/>
      <c r="C123" s="588"/>
      <c r="D123" s="588"/>
      <c r="E123" s="589"/>
      <c r="F123" s="589"/>
      <c r="G123" s="589"/>
      <c r="H123" s="590">
        <f>SUM(H11:H122)</f>
        <v>21568826937.618999</v>
      </c>
      <c r="I123" s="590"/>
      <c r="J123" s="591">
        <v>-5.6902092470276777E-3</v>
      </c>
      <c r="K123" s="591"/>
      <c r="L123" s="591"/>
      <c r="M123" s="297"/>
      <c r="N123" s="297"/>
      <c r="O123" s="297"/>
      <c r="P123" s="167"/>
    </row>
    <row r="124" spans="1:19" ht="12.75" customHeight="1">
      <c r="A124" s="22" t="s">
        <v>320</v>
      </c>
      <c r="M124" s="167"/>
      <c r="N124" s="167"/>
      <c r="O124" s="167"/>
      <c r="P124" s="167"/>
    </row>
    <row r="125" spans="1:19" s="268" customFormat="1" ht="12.75" customHeight="1">
      <c r="A125" s="22"/>
      <c r="F125" s="229" t="s">
        <v>473</v>
      </c>
      <c r="G125" s="229"/>
      <c r="M125" s="167"/>
      <c r="N125" s="167"/>
      <c r="O125" s="167"/>
      <c r="P125" s="167"/>
    </row>
    <row r="126" spans="1:19" ht="12.75" customHeight="1">
      <c r="A126" s="46" t="s">
        <v>427</v>
      </c>
      <c r="C126" s="228"/>
      <c r="F126" s="229" t="s">
        <v>474</v>
      </c>
      <c r="G126" s="229"/>
      <c r="M126" s="167"/>
      <c r="N126" s="167"/>
      <c r="O126" s="167"/>
      <c r="P126" s="167"/>
    </row>
    <row r="127" spans="1:19" ht="12.75" customHeight="1">
      <c r="A127" s="47" t="s">
        <v>475</v>
      </c>
      <c r="F127" s="229"/>
      <c r="G127" s="229"/>
      <c r="M127" s="167"/>
      <c r="N127" s="167"/>
      <c r="O127" s="167"/>
      <c r="P127" s="167"/>
    </row>
    <row r="128" spans="1:19" ht="12.75" customHeight="1">
      <c r="A128" s="34" t="s">
        <v>111</v>
      </c>
      <c r="M128" s="167"/>
      <c r="N128" s="167"/>
      <c r="O128" s="167"/>
      <c r="P128" s="167"/>
    </row>
    <row r="129" spans="1:12" ht="12.75" customHeight="1">
      <c r="A129" s="546" t="s">
        <v>112</v>
      </c>
      <c r="H129" s="135"/>
    </row>
    <row r="130" spans="1:12" ht="12.75" customHeight="1">
      <c r="A130" s="546" t="s">
        <v>476</v>
      </c>
      <c r="H130" s="77"/>
    </row>
    <row r="131" spans="1:12" ht="12.75" customHeight="1">
      <c r="A131" s="34" t="s">
        <v>1222</v>
      </c>
    </row>
    <row r="132" spans="1:12" ht="12.75" customHeight="1">
      <c r="A132" s="33" t="s">
        <v>1483</v>
      </c>
      <c r="B132" s="49"/>
      <c r="C132" s="49"/>
      <c r="D132" s="49"/>
      <c r="E132" s="49"/>
      <c r="F132" s="49"/>
      <c r="G132" s="49"/>
      <c r="H132" s="49"/>
      <c r="I132" s="49"/>
      <c r="J132" s="49"/>
    </row>
    <row r="133" spans="1:12" s="268" customFormat="1" ht="12.75" customHeight="1">
      <c r="A133" s="1032" t="s">
        <v>1595</v>
      </c>
      <c r="B133" s="49"/>
      <c r="C133" s="49"/>
      <c r="D133" s="49"/>
      <c r="E133" s="49"/>
      <c r="F133" s="49"/>
      <c r="G133" s="49"/>
      <c r="H133" s="49"/>
      <c r="I133" s="49"/>
      <c r="J133" s="49"/>
    </row>
    <row r="134" spans="1:12" s="268" customFormat="1">
      <c r="A134" s="57" t="s">
        <v>1594</v>
      </c>
      <c r="B134" s="49"/>
      <c r="C134" s="49"/>
      <c r="D134" s="49"/>
      <c r="E134" s="49"/>
      <c r="F134" s="49"/>
      <c r="G134" s="49"/>
      <c r="H134" s="49"/>
      <c r="I134" s="49"/>
      <c r="J134" s="49"/>
      <c r="K134" s="49"/>
      <c r="L134" s="49"/>
    </row>
    <row r="135" spans="1:12" s="268" customFormat="1">
      <c r="A135" s="626" t="s">
        <v>416</v>
      </c>
      <c r="B135" s="627"/>
      <c r="C135" s="627"/>
      <c r="D135" s="610"/>
      <c r="E135" s="1030"/>
      <c r="F135" s="1030"/>
      <c r="G135" s="1030"/>
      <c r="H135" s="1030"/>
      <c r="I135" s="1030"/>
      <c r="J135" s="1030"/>
      <c r="K135" s="1030"/>
      <c r="L135" s="1030"/>
    </row>
    <row r="136" spans="1:12" s="268" customFormat="1">
      <c r="A136" s="610" t="s">
        <v>182</v>
      </c>
      <c r="B136" s="610"/>
      <c r="C136" s="610"/>
      <c r="D136" s="610"/>
      <c r="E136" s="50"/>
      <c r="F136" s="50"/>
      <c r="G136" s="50"/>
      <c r="H136" s="50"/>
      <c r="I136" s="50"/>
      <c r="J136" s="50"/>
    </row>
    <row r="137" spans="1:12" ht="12.75" customHeight="1">
      <c r="A137" s="610" t="s">
        <v>242</v>
      </c>
      <c r="B137" s="610"/>
      <c r="C137" s="610"/>
      <c r="D137" s="610"/>
    </row>
    <row r="138" spans="1:12" ht="12.75" customHeight="1">
      <c r="A138" s="631" t="s">
        <v>83</v>
      </c>
    </row>
    <row r="139" spans="1:12" ht="12.75" customHeight="1"/>
    <row r="140" spans="1:12" ht="12.75" customHeight="1">
      <c r="L140" s="35" t="s">
        <v>1142</v>
      </c>
    </row>
    <row r="141" spans="1:12" ht="12.75" customHeight="1"/>
    <row r="142" spans="1:12" ht="12.75" customHeight="1"/>
    <row r="143" spans="1:12" ht="12.75" customHeight="1"/>
    <row r="144" spans="1:12">
      <c r="A144" s="54"/>
      <c r="B144" s="54"/>
      <c r="C144" s="54"/>
      <c r="D144" s="54"/>
      <c r="E144" s="54"/>
      <c r="F144" s="54"/>
      <c r="G144" s="54"/>
      <c r="H144" s="54"/>
      <c r="I144" s="54"/>
      <c r="J144" s="54"/>
      <c r="K144" s="54"/>
    </row>
    <row r="145" spans="1:1" ht="12.75" customHeight="1"/>
    <row r="146" spans="1:1" ht="12.75" customHeight="1">
      <c r="A146" s="34"/>
    </row>
    <row r="147" spans="1:1" ht="12.75" customHeight="1">
      <c r="A147" s="54"/>
    </row>
    <row r="148" spans="1:1" ht="12.75" customHeight="1">
      <c r="A148" s="34"/>
    </row>
    <row r="149" spans="1:1" ht="12.75" customHeight="1">
      <c r="A149" s="34"/>
    </row>
    <row r="150" spans="1:1" ht="12.75" customHeight="1">
      <c r="A150" s="54"/>
    </row>
    <row r="151" spans="1:1" ht="12.75" customHeight="1"/>
    <row r="152" spans="1:1" ht="12.75" customHeight="1">
      <c r="A152" s="34"/>
    </row>
    <row r="153" spans="1:1" ht="12.75" customHeight="1">
      <c r="A153" s="54"/>
    </row>
    <row r="154" spans="1:1" ht="12.75" customHeight="1">
      <c r="A154" s="57"/>
    </row>
    <row r="155" spans="1:1" ht="12.75" customHeight="1">
      <c r="A155" s="34"/>
    </row>
    <row r="156" spans="1:1" ht="12.75" customHeight="1">
      <c r="A156" s="54"/>
    </row>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sheetData>
  <mergeCells count="3">
    <mergeCell ref="K8:L8"/>
    <mergeCell ref="H6:I6"/>
    <mergeCell ref="H7:I7"/>
  </mergeCells>
  <hyperlinks>
    <hyperlink ref="A138" location="'2 Sadržaj'!A1" display="Sadržaj / Contents"/>
  </hyperlinks>
  <pageMargins left="0.7" right="0.7" top="0.75" bottom="0.75" header="0.3" footer="0.3"/>
  <pageSetup paperSize="9" scale="38" orientation="portrait" r:id="rId1"/>
  <ignoredErrors>
    <ignoredError sqref="B17:B32 B39:B86 B88:B12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4" t="s">
        <v>718</v>
      </c>
      <c r="M1" s="140" t="str">
        <f>Naslovnica!A20</f>
        <v>Studeni 2021.</v>
      </c>
    </row>
    <row r="2" spans="1:13" ht="12.75" customHeight="1">
      <c r="A2" s="551" t="s">
        <v>719</v>
      </c>
      <c r="M2" s="545" t="str">
        <f>Naslovnica!A24</f>
        <v>November 2021</v>
      </c>
    </row>
    <row r="3" spans="1:13" ht="12.75" customHeight="1">
      <c r="A3" s="11"/>
      <c r="M3" s="12"/>
    </row>
    <row r="4" spans="1:13" ht="12.75" customHeight="1">
      <c r="A4" s="64"/>
      <c r="B4" s="64"/>
      <c r="C4" s="64"/>
      <c r="D4" s="64"/>
      <c r="E4" s="64"/>
      <c r="F4" s="64"/>
      <c r="G4" s="64"/>
      <c r="H4" s="64"/>
      <c r="I4" s="64"/>
      <c r="J4" s="64"/>
      <c r="K4" s="64"/>
      <c r="L4" s="64"/>
      <c r="M4" s="14" t="s">
        <v>440</v>
      </c>
    </row>
    <row r="5" spans="1:13" ht="25.5" customHeight="1">
      <c r="A5" s="1165" t="s">
        <v>433</v>
      </c>
      <c r="B5" s="1166" t="s">
        <v>434</v>
      </c>
      <c r="C5" s="1167"/>
      <c r="D5" s="1162" t="s">
        <v>435</v>
      </c>
      <c r="E5" s="1163"/>
      <c r="F5" s="1162" t="s">
        <v>436</v>
      </c>
      <c r="G5" s="1163"/>
      <c r="H5" s="1162" t="s">
        <v>437</v>
      </c>
      <c r="I5" s="1163"/>
      <c r="J5" s="1162" t="s">
        <v>438</v>
      </c>
      <c r="K5" s="1163"/>
      <c r="L5" s="1162" t="s">
        <v>439</v>
      </c>
      <c r="M5" s="1163"/>
    </row>
    <row r="6" spans="1:13" ht="12.75" customHeight="1">
      <c r="A6" s="1165"/>
      <c r="B6" s="592" t="s">
        <v>31</v>
      </c>
      <c r="C6" s="592" t="s">
        <v>32</v>
      </c>
      <c r="D6" s="592" t="s">
        <v>31</v>
      </c>
      <c r="E6" s="592" t="s">
        <v>32</v>
      </c>
      <c r="F6" s="592" t="s">
        <v>31</v>
      </c>
      <c r="G6" s="592" t="s">
        <v>32</v>
      </c>
      <c r="H6" s="592" t="s">
        <v>31</v>
      </c>
      <c r="I6" s="592" t="s">
        <v>32</v>
      </c>
      <c r="J6" s="592" t="s">
        <v>31</v>
      </c>
      <c r="K6" s="592" t="s">
        <v>32</v>
      </c>
      <c r="L6" s="592" t="s">
        <v>31</v>
      </c>
      <c r="M6" s="592" t="s">
        <v>32</v>
      </c>
    </row>
    <row r="7" spans="1:13" ht="12.75" customHeight="1">
      <c r="A7" s="1165"/>
      <c r="B7" s="593" t="s">
        <v>29</v>
      </c>
      <c r="C7" s="593" t="s">
        <v>30</v>
      </c>
      <c r="D7" s="593" t="s">
        <v>29</v>
      </c>
      <c r="E7" s="593" t="s">
        <v>30</v>
      </c>
      <c r="F7" s="593" t="s">
        <v>29</v>
      </c>
      <c r="G7" s="593" t="s">
        <v>30</v>
      </c>
      <c r="H7" s="593" t="s">
        <v>29</v>
      </c>
      <c r="I7" s="593" t="s">
        <v>30</v>
      </c>
      <c r="J7" s="593" t="s">
        <v>29</v>
      </c>
      <c r="K7" s="593" t="s">
        <v>30</v>
      </c>
      <c r="L7" s="593" t="s">
        <v>29</v>
      </c>
      <c r="M7" s="593" t="s">
        <v>30</v>
      </c>
    </row>
    <row r="8" spans="1:13" ht="21.75">
      <c r="A8" s="131" t="s">
        <v>1199</v>
      </c>
      <c r="B8" s="1021">
        <v>311382.50760000001</v>
      </c>
      <c r="C8" s="1022">
        <v>0.13214245444632616</v>
      </c>
      <c r="D8" s="1021">
        <v>246899.10785</v>
      </c>
      <c r="E8" s="1022">
        <v>0.17382842025859321</v>
      </c>
      <c r="F8" s="1021">
        <v>19013.885979999999</v>
      </c>
      <c r="G8" s="1022">
        <v>4.9360460043438401E-2</v>
      </c>
      <c r="H8" s="1021">
        <v>2481311.1135999998</v>
      </c>
      <c r="I8" s="1022">
        <v>0.16199057899046296</v>
      </c>
      <c r="J8" s="1021">
        <v>349363.08817</v>
      </c>
      <c r="K8" s="1022">
        <v>0.16722180098026901</v>
      </c>
      <c r="L8" s="1021">
        <v>3407969.7031999999</v>
      </c>
      <c r="M8" s="1022">
        <v>0.15800440668660631</v>
      </c>
    </row>
    <row r="9" spans="1:13" ht="21.75">
      <c r="A9" s="131" t="s">
        <v>1200</v>
      </c>
      <c r="B9" s="1021">
        <v>6499.95435</v>
      </c>
      <c r="C9" s="1022">
        <v>2.7584077481366989E-3</v>
      </c>
      <c r="D9" s="1021">
        <v>11802.065500000001</v>
      </c>
      <c r="E9" s="1022">
        <v>8.3092013556396657E-3</v>
      </c>
      <c r="F9" s="1021">
        <v>100.44602999999999</v>
      </c>
      <c r="G9" s="1022">
        <v>2.6076007059010539E-4</v>
      </c>
      <c r="H9" s="1021">
        <v>40602.189810000003</v>
      </c>
      <c r="I9" s="1022">
        <v>2.6506842288148676E-3</v>
      </c>
      <c r="J9" s="1021">
        <v>10282.384900000001</v>
      </c>
      <c r="K9" s="1022">
        <v>4.9216387751691865E-3</v>
      </c>
      <c r="L9" s="1021">
        <v>69287.040590000004</v>
      </c>
      <c r="M9" s="1022">
        <v>3.2123694436644134E-3</v>
      </c>
    </row>
    <row r="10" spans="1:13" ht="21.75">
      <c r="A10" s="131" t="s">
        <v>1201</v>
      </c>
      <c r="B10" s="1021">
        <v>2058047.0968299997</v>
      </c>
      <c r="C10" s="1022">
        <v>0.87338045042210333</v>
      </c>
      <c r="D10" s="1021">
        <v>1204436.49847</v>
      </c>
      <c r="E10" s="1022">
        <v>0.84797914279232023</v>
      </c>
      <c r="F10" s="1021">
        <v>374915.97068999999</v>
      </c>
      <c r="G10" s="1022">
        <v>0.97328998450692661</v>
      </c>
      <c r="H10" s="1021">
        <v>13119898.15223</v>
      </c>
      <c r="I10" s="1022">
        <v>0.8565229431839203</v>
      </c>
      <c r="J10" s="1021">
        <v>1782390.8497899999</v>
      </c>
      <c r="K10" s="1022">
        <v>0.85313708873446481</v>
      </c>
      <c r="L10" s="1021">
        <v>18539688.568009999</v>
      </c>
      <c r="M10" s="1022">
        <v>0.85955942906190974</v>
      </c>
    </row>
    <row r="11" spans="1:13" ht="21.75" customHeight="1">
      <c r="A11" s="131" t="s">
        <v>1202</v>
      </c>
      <c r="B11" s="900">
        <v>577211.30267</v>
      </c>
      <c r="C11" s="901">
        <v>0.24495312487802398</v>
      </c>
      <c r="D11" s="900">
        <v>397404.02698999998</v>
      </c>
      <c r="E11" s="901">
        <v>0.27979086201495579</v>
      </c>
      <c r="F11" s="900">
        <v>0</v>
      </c>
      <c r="G11" s="901">
        <v>0</v>
      </c>
      <c r="H11" s="900">
        <v>9210076.7432599999</v>
      </c>
      <c r="I11" s="901">
        <v>0.60127311565646502</v>
      </c>
      <c r="J11" s="900">
        <v>641933.32976999995</v>
      </c>
      <c r="K11" s="901">
        <v>0.30725984269169887</v>
      </c>
      <c r="L11" s="900">
        <v>10826625.402690001</v>
      </c>
      <c r="M11" s="901">
        <v>0.50195708065242228</v>
      </c>
    </row>
    <row r="12" spans="1:13" ht="18" customHeight="1">
      <c r="A12" s="80" t="s">
        <v>1203</v>
      </c>
      <c r="B12" s="900">
        <v>552084.62895000004</v>
      </c>
      <c r="C12" s="901">
        <v>0.23429003284043903</v>
      </c>
      <c r="D12" s="900">
        <v>61561.16128</v>
      </c>
      <c r="E12" s="901">
        <v>4.3341912037560555E-2</v>
      </c>
      <c r="F12" s="900">
        <v>0</v>
      </c>
      <c r="G12" s="901">
        <v>0</v>
      </c>
      <c r="H12" s="900">
        <v>0</v>
      </c>
      <c r="I12" s="901">
        <v>0</v>
      </c>
      <c r="J12" s="900">
        <v>4902.4530400000003</v>
      </c>
      <c r="K12" s="901">
        <v>2.3465473438083473E-3</v>
      </c>
      <c r="L12" s="900">
        <v>618548.24327000009</v>
      </c>
      <c r="M12" s="901">
        <v>2.8677880584780369E-2</v>
      </c>
    </row>
    <row r="13" spans="1:13" ht="18" customHeight="1">
      <c r="A13" s="80" t="s">
        <v>1204</v>
      </c>
      <c r="B13" s="900">
        <v>4134.15247</v>
      </c>
      <c r="C13" s="901">
        <v>1.7544243530304903E-3</v>
      </c>
      <c r="D13" s="900">
        <v>291749.34347000002</v>
      </c>
      <c r="E13" s="901">
        <v>0.2054050657715725</v>
      </c>
      <c r="F13" s="900">
        <v>0</v>
      </c>
      <c r="G13" s="901">
        <v>0</v>
      </c>
      <c r="H13" s="900">
        <v>7151136.0390799996</v>
      </c>
      <c r="I13" s="901">
        <v>0.46685667954368326</v>
      </c>
      <c r="J13" s="900">
        <v>454502.60950999998</v>
      </c>
      <c r="K13" s="901">
        <v>0.21754657972198604</v>
      </c>
      <c r="L13" s="900">
        <v>7901522.1445299992</v>
      </c>
      <c r="M13" s="901">
        <v>0.36633991117798265</v>
      </c>
    </row>
    <row r="14" spans="1:13" ht="18" customHeight="1">
      <c r="A14" s="80" t="s">
        <v>1205</v>
      </c>
      <c r="B14" s="900">
        <v>0</v>
      </c>
      <c r="C14" s="901">
        <v>0</v>
      </c>
      <c r="D14" s="900">
        <v>126.30056</v>
      </c>
      <c r="E14" s="901">
        <v>8.8921450602866839E-5</v>
      </c>
      <c r="F14" s="900">
        <v>0</v>
      </c>
      <c r="G14" s="901">
        <v>0</v>
      </c>
      <c r="H14" s="900">
        <v>1745.7218400000002</v>
      </c>
      <c r="I14" s="901">
        <v>1.139681719345588E-4</v>
      </c>
      <c r="J14" s="900">
        <v>0</v>
      </c>
      <c r="K14" s="901">
        <v>0</v>
      </c>
      <c r="L14" s="900">
        <v>1872.0224000000001</v>
      </c>
      <c r="M14" s="901">
        <v>8.6792963076608146E-5</v>
      </c>
    </row>
    <row r="15" spans="1:13" ht="22.5">
      <c r="A15" s="80" t="s">
        <v>1206</v>
      </c>
      <c r="B15" s="900">
        <v>2200.8949400000001</v>
      </c>
      <c r="C15" s="901">
        <v>9.3400127576755295E-4</v>
      </c>
      <c r="D15" s="900">
        <v>21205.70102</v>
      </c>
      <c r="E15" s="901">
        <v>1.4929796793847098E-2</v>
      </c>
      <c r="F15" s="900">
        <v>0</v>
      </c>
      <c r="G15" s="901">
        <v>0</v>
      </c>
      <c r="H15" s="900">
        <v>232829.20655999999</v>
      </c>
      <c r="I15" s="901">
        <v>1.5200084249743352E-2</v>
      </c>
      <c r="J15" s="900">
        <v>4178.8793599999999</v>
      </c>
      <c r="K15" s="901">
        <v>2.0002105440470523E-3</v>
      </c>
      <c r="L15" s="900">
        <v>260414.68187999999</v>
      </c>
      <c r="M15" s="901">
        <v>1.2073659946065548E-2</v>
      </c>
    </row>
    <row r="16" spans="1:13" ht="22.5">
      <c r="A16" s="899" t="s">
        <v>1207</v>
      </c>
      <c r="B16" s="900">
        <v>0</v>
      </c>
      <c r="C16" s="901">
        <v>0</v>
      </c>
      <c r="D16" s="900">
        <v>0</v>
      </c>
      <c r="E16" s="901">
        <v>0</v>
      </c>
      <c r="F16" s="900">
        <v>0</v>
      </c>
      <c r="G16" s="901">
        <v>0</v>
      </c>
      <c r="H16" s="900">
        <v>0</v>
      </c>
      <c r="I16" s="901">
        <v>0</v>
      </c>
      <c r="J16" s="900">
        <v>0</v>
      </c>
      <c r="K16" s="901">
        <v>0</v>
      </c>
      <c r="L16" s="900">
        <v>0</v>
      </c>
      <c r="M16" s="901">
        <v>0</v>
      </c>
    </row>
    <row r="17" spans="1:13" ht="18" customHeight="1">
      <c r="A17" s="899" t="s">
        <v>1208</v>
      </c>
      <c r="B17" s="900">
        <v>6289.1177400000006</v>
      </c>
      <c r="C17" s="901">
        <v>2.6689342984324137E-3</v>
      </c>
      <c r="D17" s="900">
        <v>0</v>
      </c>
      <c r="E17" s="901">
        <v>0</v>
      </c>
      <c r="F17" s="900">
        <v>0</v>
      </c>
      <c r="G17" s="901">
        <v>0</v>
      </c>
      <c r="H17" s="900">
        <v>63596.869290000002</v>
      </c>
      <c r="I17" s="901">
        <v>4.1518750396926825E-3</v>
      </c>
      <c r="J17" s="900">
        <v>87351.114230000007</v>
      </c>
      <c r="K17" s="901">
        <v>4.1810400508212928E-2</v>
      </c>
      <c r="L17" s="900">
        <v>157237.10126000002</v>
      </c>
      <c r="M17" s="901">
        <v>7.2900163608790574E-3</v>
      </c>
    </row>
    <row r="18" spans="1:13" ht="18" customHeight="1">
      <c r="A18" s="80" t="s">
        <v>1209</v>
      </c>
      <c r="B18" s="900">
        <v>0</v>
      </c>
      <c r="C18" s="901">
        <v>0</v>
      </c>
      <c r="D18" s="900">
        <v>0</v>
      </c>
      <c r="E18" s="901">
        <v>0</v>
      </c>
      <c r="F18" s="900">
        <v>0</v>
      </c>
      <c r="G18" s="901">
        <v>0</v>
      </c>
      <c r="H18" s="900">
        <v>334975.15954000002</v>
      </c>
      <c r="I18" s="901">
        <v>2.1868607988693653E-2</v>
      </c>
      <c r="J18" s="900">
        <v>400.19554999999997</v>
      </c>
      <c r="K18" s="901">
        <v>1.9155263644430961E-4</v>
      </c>
      <c r="L18" s="900">
        <v>335375.35509000003</v>
      </c>
      <c r="M18" s="901">
        <v>1.5549077196475169E-2</v>
      </c>
    </row>
    <row r="19" spans="1:13" ht="18" customHeight="1">
      <c r="A19" s="131" t="s">
        <v>1210</v>
      </c>
      <c r="B19" s="900">
        <v>12502.50857</v>
      </c>
      <c r="C19" s="901">
        <v>5.3057321103545099E-3</v>
      </c>
      <c r="D19" s="900">
        <v>22761.520660000002</v>
      </c>
      <c r="E19" s="901">
        <v>1.6025165961372802E-2</v>
      </c>
      <c r="F19" s="900">
        <v>0</v>
      </c>
      <c r="G19" s="901">
        <v>0</v>
      </c>
      <c r="H19" s="900">
        <v>1425793.7469500001</v>
      </c>
      <c r="I19" s="901">
        <v>9.3081900662717501E-2</v>
      </c>
      <c r="J19" s="900">
        <v>90598.078079999992</v>
      </c>
      <c r="K19" s="901">
        <v>4.3364551937200242E-2</v>
      </c>
      <c r="L19" s="900">
        <v>1551655.8542599999</v>
      </c>
      <c r="M19" s="901">
        <v>7.1939742423162797E-2</v>
      </c>
    </row>
    <row r="20" spans="1:13" ht="18" customHeight="1">
      <c r="A20" s="80" t="s">
        <v>1211</v>
      </c>
      <c r="B20" s="900">
        <v>1480835.7941599998</v>
      </c>
      <c r="C20" s="901">
        <v>0.62842732554407943</v>
      </c>
      <c r="D20" s="900">
        <v>807032.47148000007</v>
      </c>
      <c r="E20" s="901">
        <v>0.5681882807773645</v>
      </c>
      <c r="F20" s="900">
        <v>374915.97068999999</v>
      </c>
      <c r="G20" s="901">
        <v>0.97328998450692661</v>
      </c>
      <c r="H20" s="900">
        <v>3909821.4089700002</v>
      </c>
      <c r="I20" s="901">
        <v>0.25524982752745529</v>
      </c>
      <c r="J20" s="900">
        <v>1140457.5200199999</v>
      </c>
      <c r="K20" s="901">
        <v>0.54587724604276588</v>
      </c>
      <c r="L20" s="900">
        <v>7713063.1653199997</v>
      </c>
      <c r="M20" s="901">
        <v>0.35760234840948757</v>
      </c>
    </row>
    <row r="21" spans="1:13" ht="18" customHeight="1">
      <c r="A21" s="80" t="s">
        <v>1212</v>
      </c>
      <c r="B21" s="900">
        <v>1367709.949</v>
      </c>
      <c r="C21" s="901">
        <v>0.58041972564395772</v>
      </c>
      <c r="D21" s="900">
        <v>289043.01276999997</v>
      </c>
      <c r="E21" s="901">
        <v>0.20349968347037703</v>
      </c>
      <c r="F21" s="900">
        <v>0</v>
      </c>
      <c r="G21" s="901">
        <v>0</v>
      </c>
      <c r="H21" s="900">
        <v>24037.667859999998</v>
      </c>
      <c r="I21" s="901">
        <v>1.5692815434870757E-3</v>
      </c>
      <c r="J21" s="900">
        <v>161236.01485000001</v>
      </c>
      <c r="K21" s="901">
        <v>7.7175230295017924E-2</v>
      </c>
      <c r="L21" s="900">
        <v>1842026.6444799998</v>
      </c>
      <c r="M21" s="901">
        <v>8.5402263637700607E-2</v>
      </c>
    </row>
    <row r="22" spans="1:13" ht="18" customHeight="1">
      <c r="A22" s="80" t="s">
        <v>1213</v>
      </c>
      <c r="B22" s="900">
        <v>6036.2147999999997</v>
      </c>
      <c r="C22" s="901">
        <v>2.5616090171060066E-3</v>
      </c>
      <c r="D22" s="900">
        <v>201354.14750999998</v>
      </c>
      <c r="E22" s="901">
        <v>0.14176265632941631</v>
      </c>
      <c r="F22" s="900">
        <v>0</v>
      </c>
      <c r="G22" s="901">
        <v>0</v>
      </c>
      <c r="H22" s="900">
        <v>3632566.4375100001</v>
      </c>
      <c r="I22" s="901">
        <v>0.23714943974914549</v>
      </c>
      <c r="J22" s="900">
        <v>220831.59034999998</v>
      </c>
      <c r="K22" s="901">
        <v>0.10570050901798449</v>
      </c>
      <c r="L22" s="900">
        <v>4060788.39017</v>
      </c>
      <c r="M22" s="901">
        <v>0.18827117496561144</v>
      </c>
    </row>
    <row r="23" spans="1:13" ht="18" customHeight="1">
      <c r="A23" s="80" t="s">
        <v>1205</v>
      </c>
      <c r="B23" s="900">
        <v>0</v>
      </c>
      <c r="C23" s="901">
        <v>0</v>
      </c>
      <c r="D23" s="900">
        <v>0</v>
      </c>
      <c r="E23" s="901">
        <v>0</v>
      </c>
      <c r="F23" s="900">
        <v>0</v>
      </c>
      <c r="G23" s="901">
        <v>0</v>
      </c>
      <c r="H23" s="900">
        <v>0</v>
      </c>
      <c r="I23" s="901">
        <v>0</v>
      </c>
      <c r="J23" s="900">
        <v>0</v>
      </c>
      <c r="K23" s="901">
        <v>0</v>
      </c>
      <c r="L23" s="900">
        <v>0</v>
      </c>
      <c r="M23" s="901">
        <v>0</v>
      </c>
    </row>
    <row r="24" spans="1:13" ht="22.5">
      <c r="A24" s="80" t="s">
        <v>1214</v>
      </c>
      <c r="B24" s="900">
        <v>1535.0153700000001</v>
      </c>
      <c r="C24" s="901">
        <v>6.514196965270874E-4</v>
      </c>
      <c r="D24" s="900">
        <v>2244.1943300000003</v>
      </c>
      <c r="E24" s="901">
        <v>1.580016868162175E-3</v>
      </c>
      <c r="F24" s="900">
        <v>0</v>
      </c>
      <c r="G24" s="901">
        <v>0</v>
      </c>
      <c r="H24" s="900">
        <v>35038.464169999999</v>
      </c>
      <c r="I24" s="901">
        <v>2.2874604747165437E-3</v>
      </c>
      <c r="J24" s="900">
        <v>255339.27161000003</v>
      </c>
      <c r="K24" s="901">
        <v>0.12221752756787317</v>
      </c>
      <c r="L24" s="900">
        <v>294156.94547999999</v>
      </c>
      <c r="M24" s="901">
        <v>1.3638059516688195E-2</v>
      </c>
    </row>
    <row r="25" spans="1:13" ht="22.5">
      <c r="A25" s="899" t="s">
        <v>1207</v>
      </c>
      <c r="B25" s="900">
        <v>0</v>
      </c>
      <c r="C25" s="901">
        <v>0</v>
      </c>
      <c r="D25" s="900">
        <v>0</v>
      </c>
      <c r="E25" s="901">
        <v>0</v>
      </c>
      <c r="F25" s="900">
        <v>0</v>
      </c>
      <c r="G25" s="901">
        <v>0</v>
      </c>
      <c r="H25" s="900">
        <v>0</v>
      </c>
      <c r="I25" s="901">
        <v>0</v>
      </c>
      <c r="J25" s="900">
        <v>0</v>
      </c>
      <c r="K25" s="901">
        <v>0</v>
      </c>
      <c r="L25" s="900">
        <v>0</v>
      </c>
      <c r="M25" s="901">
        <v>0</v>
      </c>
    </row>
    <row r="26" spans="1:13" ht="22.5">
      <c r="A26" s="899" t="s">
        <v>1215</v>
      </c>
      <c r="B26" s="900">
        <v>105554.61499</v>
      </c>
      <c r="C26" s="901">
        <v>4.4794571186488739E-2</v>
      </c>
      <c r="D26" s="900">
        <v>314391.11687000003</v>
      </c>
      <c r="E26" s="901">
        <v>0.22134592410940887</v>
      </c>
      <c r="F26" s="900">
        <v>374915.97068999999</v>
      </c>
      <c r="G26" s="901">
        <v>0.97328998450692661</v>
      </c>
      <c r="H26" s="900">
        <v>58623.524979999995</v>
      </c>
      <c r="I26" s="901">
        <v>3.8271938983879253E-3</v>
      </c>
      <c r="J26" s="900">
        <v>503050.64320999995</v>
      </c>
      <c r="K26" s="901">
        <v>0.24078397916189032</v>
      </c>
      <c r="L26" s="900">
        <v>1356535.8707399999</v>
      </c>
      <c r="M26" s="901">
        <v>6.2893354129326284E-2</v>
      </c>
    </row>
    <row r="27" spans="1:13" ht="18" customHeight="1">
      <c r="A27" s="80" t="s">
        <v>1209</v>
      </c>
      <c r="B27" s="900">
        <v>0</v>
      </c>
      <c r="C27" s="901">
        <v>0</v>
      </c>
      <c r="D27" s="900">
        <v>0</v>
      </c>
      <c r="E27" s="901">
        <v>0</v>
      </c>
      <c r="F27" s="900">
        <v>0</v>
      </c>
      <c r="G27" s="901">
        <v>0</v>
      </c>
      <c r="H27" s="900">
        <v>159555.31444999998</v>
      </c>
      <c r="I27" s="901">
        <v>1.0416451861718239E-2</v>
      </c>
      <c r="J27" s="900">
        <v>0</v>
      </c>
      <c r="K27" s="901">
        <v>0</v>
      </c>
      <c r="L27" s="900">
        <v>159555.31444999998</v>
      </c>
      <c r="M27" s="901">
        <v>7.397496160161038E-3</v>
      </c>
    </row>
    <row r="28" spans="1:13" ht="18" customHeight="1">
      <c r="A28" s="80" t="s">
        <v>1210</v>
      </c>
      <c r="B28" s="900">
        <v>0</v>
      </c>
      <c r="C28" s="901">
        <v>0</v>
      </c>
      <c r="D28" s="900">
        <v>0</v>
      </c>
      <c r="E28" s="901">
        <v>0</v>
      </c>
      <c r="F28" s="900">
        <v>0</v>
      </c>
      <c r="G28" s="901">
        <v>0</v>
      </c>
      <c r="H28" s="900">
        <v>0</v>
      </c>
      <c r="I28" s="901">
        <v>0</v>
      </c>
      <c r="J28" s="900">
        <v>0</v>
      </c>
      <c r="K28" s="901">
        <v>0</v>
      </c>
      <c r="L28" s="900">
        <v>0</v>
      </c>
      <c r="M28" s="901">
        <v>0</v>
      </c>
    </row>
    <row r="29" spans="1:13" ht="18" customHeight="1">
      <c r="A29" s="80" t="s">
        <v>1216</v>
      </c>
      <c r="B29" s="900">
        <v>55.656550000000003</v>
      </c>
      <c r="C29" s="901">
        <v>2.3619159533721586E-5</v>
      </c>
      <c r="D29" s="900">
        <v>1654.1342400000001</v>
      </c>
      <c r="E29" s="901">
        <v>1.1645872046226137E-3</v>
      </c>
      <c r="F29" s="900">
        <v>0</v>
      </c>
      <c r="G29" s="901">
        <v>0</v>
      </c>
      <c r="H29" s="900">
        <v>3622.1400699999999</v>
      </c>
      <c r="I29" s="901">
        <v>2.3646876198147056E-4</v>
      </c>
      <c r="J29" s="900">
        <v>57018.70203</v>
      </c>
      <c r="K29" s="901">
        <v>2.7291864440968944E-2</v>
      </c>
      <c r="L29" s="900">
        <v>62350.632890000001</v>
      </c>
      <c r="M29" s="901">
        <v>2.8907753337913691E-3</v>
      </c>
    </row>
    <row r="30" spans="1:13" ht="18" customHeight="1">
      <c r="A30" s="131" t="s">
        <v>1217</v>
      </c>
      <c r="B30" s="1021">
        <v>2375985.2153299996</v>
      </c>
      <c r="C30" s="1022">
        <v>1.0083049317760999</v>
      </c>
      <c r="D30" s="1021">
        <v>1464791.8060600001</v>
      </c>
      <c r="E30" s="1022">
        <v>1.0312813516111758</v>
      </c>
      <c r="F30" s="1021">
        <v>394030.3027</v>
      </c>
      <c r="G30" s="1022">
        <v>1.0229112046209552</v>
      </c>
      <c r="H30" s="1021">
        <v>15645433.59571</v>
      </c>
      <c r="I30" s="1022">
        <v>1.0214006751651796</v>
      </c>
      <c r="J30" s="1021">
        <v>2199055.0248899995</v>
      </c>
      <c r="K30" s="1022">
        <v>1.0525723929308717</v>
      </c>
      <c r="L30" s="1021">
        <v>22079295.944689997</v>
      </c>
      <c r="M30" s="1022">
        <v>1.0236669805259717</v>
      </c>
    </row>
    <row r="31" spans="1:13" ht="18" customHeight="1">
      <c r="A31" s="80" t="s">
        <v>1218</v>
      </c>
      <c r="B31" s="900">
        <v>19569.868690000003</v>
      </c>
      <c r="C31" s="901">
        <v>8.3049317760999046E-3</v>
      </c>
      <c r="D31" s="900">
        <v>44430.811679999999</v>
      </c>
      <c r="E31" s="901">
        <v>3.1281351611175748E-2</v>
      </c>
      <c r="F31" s="900">
        <v>8825.5059199999996</v>
      </c>
      <c r="G31" s="901">
        <v>2.2911204620955083E-2</v>
      </c>
      <c r="H31" s="900">
        <v>327807.53952999995</v>
      </c>
      <c r="I31" s="901">
        <v>2.1400675165179645E-2</v>
      </c>
      <c r="J31" s="900">
        <v>109835.28128</v>
      </c>
      <c r="K31" s="901">
        <v>5.2572392930871736E-2</v>
      </c>
      <c r="L31" s="900">
        <v>510469.00709999993</v>
      </c>
      <c r="M31" s="901">
        <v>2.3666980525971867E-2</v>
      </c>
    </row>
    <row r="32" spans="1:13" ht="26.25" customHeight="1">
      <c r="A32" s="594" t="s">
        <v>1219</v>
      </c>
      <c r="B32" s="595">
        <v>2356415.3466399997</v>
      </c>
      <c r="C32" s="596">
        <v>1</v>
      </c>
      <c r="D32" s="595">
        <v>1420360.99438</v>
      </c>
      <c r="E32" s="596">
        <v>1</v>
      </c>
      <c r="F32" s="595">
        <v>385204.79677999998</v>
      </c>
      <c r="G32" s="596">
        <v>1</v>
      </c>
      <c r="H32" s="595">
        <v>15317626.05618</v>
      </c>
      <c r="I32" s="596">
        <v>1</v>
      </c>
      <c r="J32" s="595">
        <v>2089219.7436099995</v>
      </c>
      <c r="K32" s="596">
        <v>1</v>
      </c>
      <c r="L32" s="595">
        <v>21568826.937589999</v>
      </c>
      <c r="M32" s="596">
        <v>1</v>
      </c>
    </row>
    <row r="33" spans="1:13" ht="22.5">
      <c r="A33" s="80" t="s">
        <v>1220</v>
      </c>
      <c r="B33" s="900">
        <v>753.08902999999998</v>
      </c>
      <c r="C33" s="901">
        <v>3.1959095457166571E-4</v>
      </c>
      <c r="D33" s="900">
        <v>572.93484000000001</v>
      </c>
      <c r="E33" s="901">
        <v>4.03372693468037E-4</v>
      </c>
      <c r="F33" s="900">
        <v>0</v>
      </c>
      <c r="G33" s="901">
        <v>0</v>
      </c>
      <c r="H33" s="900">
        <v>883.76876000000004</v>
      </c>
      <c r="I33" s="901">
        <v>5.7696196313882303E-5</v>
      </c>
      <c r="J33" s="900">
        <v>1440.9415100000001</v>
      </c>
      <c r="K33" s="901">
        <v>6.8970318436210637E-4</v>
      </c>
      <c r="L33" s="900">
        <v>3650.73414</v>
      </c>
      <c r="M33" s="901">
        <v>1.6925974465665196E-4</v>
      </c>
    </row>
    <row r="34" spans="1:13" ht="33">
      <c r="A34" s="80" t="s">
        <v>1221</v>
      </c>
      <c r="B34" s="900">
        <v>0</v>
      </c>
      <c r="C34" s="901">
        <v>0</v>
      </c>
      <c r="D34" s="900">
        <v>26164.44081</v>
      </c>
      <c r="E34" s="901">
        <v>1.8420979535150504E-2</v>
      </c>
      <c r="F34" s="900">
        <v>0</v>
      </c>
      <c r="G34" s="901">
        <v>0</v>
      </c>
      <c r="H34" s="900">
        <v>248854.99613999997</v>
      </c>
      <c r="I34" s="901">
        <v>1.6246316186808708E-2</v>
      </c>
      <c r="J34" s="900">
        <v>83121.444589999999</v>
      </c>
      <c r="K34" s="901">
        <v>3.9785879318933196E-2</v>
      </c>
      <c r="L34" s="900">
        <v>358140.88153999997</v>
      </c>
      <c r="M34" s="901">
        <v>1.6604560024348593E-2</v>
      </c>
    </row>
    <row r="35" spans="1:13" ht="12.75" customHeight="1">
      <c r="A35" s="22" t="s">
        <v>411</v>
      </c>
      <c r="H35" s="77"/>
    </row>
    <row r="36" spans="1:13" ht="12.75" customHeight="1">
      <c r="A36" s="40" t="s">
        <v>464</v>
      </c>
    </row>
    <row r="37" spans="1:13" ht="12.75" customHeight="1">
      <c r="A37" s="280"/>
    </row>
    <row r="38" spans="1:13" ht="12.75" customHeight="1">
      <c r="A38" s="1023"/>
    </row>
    <row r="39" spans="1:13" ht="12.75" customHeight="1"/>
    <row r="40" spans="1:13" ht="12.75" customHeight="1"/>
    <row r="41" spans="1:13" ht="12.75" customHeight="1">
      <c r="A41" s="144" t="s">
        <v>747</v>
      </c>
      <c r="G41" s="140" t="str">
        <f>Naslovnica!A20</f>
        <v>Studeni 2021.</v>
      </c>
    </row>
    <row r="42" spans="1:13">
      <c r="A42" s="551" t="s">
        <v>748</v>
      </c>
      <c r="G42" s="545" t="str">
        <f>Naslovnica!A24</f>
        <v>November 2021</v>
      </c>
    </row>
    <row r="43" spans="1:13" ht="12.75" customHeight="1"/>
    <row r="44" spans="1:13">
      <c r="G44" s="14" t="s">
        <v>465</v>
      </c>
    </row>
    <row r="45" spans="1:13" ht="22.5">
      <c r="A45" s="1164" t="s">
        <v>466</v>
      </c>
      <c r="B45" s="597" t="s">
        <v>434</v>
      </c>
      <c r="C45" s="597" t="s">
        <v>435</v>
      </c>
      <c r="D45" s="597" t="s">
        <v>436</v>
      </c>
      <c r="E45" s="597" t="s">
        <v>437</v>
      </c>
      <c r="F45" s="597" t="s">
        <v>468</v>
      </c>
      <c r="G45" s="597" t="s">
        <v>439</v>
      </c>
    </row>
    <row r="46" spans="1:13" ht="22.5">
      <c r="A46" s="1164"/>
      <c r="B46" s="598" t="s">
        <v>467</v>
      </c>
      <c r="C46" s="598" t="s">
        <v>467</v>
      </c>
      <c r="D46" s="598" t="s">
        <v>467</v>
      </c>
      <c r="E46" s="598" t="s">
        <v>467</v>
      </c>
      <c r="F46" s="598" t="s">
        <v>467</v>
      </c>
      <c r="G46" s="598" t="s">
        <v>467</v>
      </c>
    </row>
    <row r="47" spans="1:13" ht="22.5">
      <c r="A47" s="80" t="s">
        <v>469</v>
      </c>
      <c r="B47" s="456">
        <v>92952.72080000001</v>
      </c>
      <c r="C47" s="456">
        <v>66944.575979999994</v>
      </c>
      <c r="D47" s="456">
        <v>42492.470829999998</v>
      </c>
      <c r="E47" s="456">
        <v>430052.29802999983</v>
      </c>
      <c r="F47" s="456">
        <v>82903.733569999997</v>
      </c>
      <c r="G47" s="456">
        <v>715345.79920999985</v>
      </c>
    </row>
    <row r="48" spans="1:13" ht="22.5">
      <c r="A48" s="457" t="s">
        <v>470</v>
      </c>
      <c r="B48" s="456">
        <v>63260.210599999999</v>
      </c>
      <c r="C48" s="456">
        <v>15652.77259</v>
      </c>
      <c r="D48" s="456">
        <v>3559.7951499999999</v>
      </c>
      <c r="E48" s="456">
        <v>595016.29260999977</v>
      </c>
      <c r="F48" s="456">
        <v>27741.337130000011</v>
      </c>
      <c r="G48" s="456">
        <v>705230.40807999973</v>
      </c>
    </row>
    <row r="49" spans="1:13" ht="21.75">
      <c r="A49" s="594" t="s">
        <v>471</v>
      </c>
      <c r="B49" s="599">
        <f>B47-B48</f>
        <v>29692.510200000012</v>
      </c>
      <c r="C49" s="599">
        <f t="shared" ref="C49:D49" si="0">C47-C48</f>
        <v>51291.803389999994</v>
      </c>
      <c r="D49" s="599">
        <f t="shared" si="0"/>
        <v>38932.67568</v>
      </c>
      <c r="E49" s="599">
        <f>E47-E48</f>
        <v>-164963.99457999994</v>
      </c>
      <c r="F49" s="599">
        <f>F47-F48</f>
        <v>55162.396439999982</v>
      </c>
      <c r="G49" s="599">
        <f>G47-G48</f>
        <v>10115.39113000012</v>
      </c>
    </row>
    <row r="50" spans="1:13" ht="12.75" customHeight="1">
      <c r="A50" s="22" t="s">
        <v>411</v>
      </c>
    </row>
    <row r="51" spans="1:13" ht="12.75" customHeight="1">
      <c r="A51" s="40" t="s">
        <v>464</v>
      </c>
    </row>
    <row r="52" spans="1:13" ht="12.75" customHeight="1"/>
    <row r="53" spans="1:13" ht="12.75" customHeight="1">
      <c r="A53" s="631" t="s">
        <v>83</v>
      </c>
    </row>
    <row r="54" spans="1:13" ht="12.75" customHeight="1"/>
    <row r="55" spans="1:13" ht="12.75" customHeight="1"/>
    <row r="56" spans="1:13" ht="12.75" customHeight="1">
      <c r="M56" s="35" t="s">
        <v>1143</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99"/>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42" t="s">
        <v>749</v>
      </c>
      <c r="F1" s="279" t="s">
        <v>233</v>
      </c>
      <c r="G1" s="161" t="s">
        <v>1234</v>
      </c>
    </row>
    <row r="2" spans="1:8">
      <c r="A2" s="547" t="s">
        <v>750</v>
      </c>
      <c r="F2" s="548" t="s">
        <v>234</v>
      </c>
      <c r="G2" s="549" t="s">
        <v>1235</v>
      </c>
    </row>
    <row r="3" spans="1:8" ht="12.75" customHeight="1"/>
    <row r="4" spans="1:8" ht="12.75" customHeight="1">
      <c r="C4" s="191"/>
      <c r="G4" s="160" t="s">
        <v>404</v>
      </c>
    </row>
    <row r="5" spans="1:8" ht="22.5" customHeight="1">
      <c r="A5" s="581" t="s">
        <v>417</v>
      </c>
      <c r="B5" s="581" t="s">
        <v>418</v>
      </c>
      <c r="C5" s="581" t="s">
        <v>407</v>
      </c>
      <c r="D5" s="581" t="s">
        <v>419</v>
      </c>
      <c r="E5" s="581"/>
      <c r="F5" s="581" t="s">
        <v>420</v>
      </c>
      <c r="G5" s="581" t="s">
        <v>421</v>
      </c>
    </row>
    <row r="6" spans="1:8" ht="12.75" customHeight="1">
      <c r="A6" s="113" t="s">
        <v>79</v>
      </c>
      <c r="B6" s="194">
        <v>47572962490</v>
      </c>
      <c r="C6" s="285" t="s">
        <v>153</v>
      </c>
      <c r="D6" s="113" t="s">
        <v>78</v>
      </c>
      <c r="E6" s="113"/>
      <c r="F6" s="115">
        <v>12357985.710000001</v>
      </c>
      <c r="G6" s="116">
        <v>152.54522665381265</v>
      </c>
      <c r="H6" s="294"/>
    </row>
    <row r="7" spans="1:8" ht="12.75" customHeight="1">
      <c r="A7" s="113" t="s">
        <v>1078</v>
      </c>
      <c r="B7" s="194">
        <v>93273216321</v>
      </c>
      <c r="C7" s="285" t="s">
        <v>155</v>
      </c>
      <c r="D7" s="113" t="s">
        <v>105</v>
      </c>
      <c r="E7" s="113"/>
      <c r="F7" s="115">
        <v>1739507628.0899999</v>
      </c>
      <c r="G7" s="116">
        <v>900.16051144747587</v>
      </c>
      <c r="H7" s="294"/>
    </row>
    <row r="8" spans="1:8" ht="12.75" customHeight="1">
      <c r="A8" s="113" t="s">
        <v>1090</v>
      </c>
      <c r="B8" s="194">
        <v>97433886648</v>
      </c>
      <c r="C8" s="285" t="s">
        <v>156</v>
      </c>
      <c r="D8" s="113" t="s">
        <v>105</v>
      </c>
      <c r="E8" s="113"/>
      <c r="F8" s="115">
        <v>38925967.700000003</v>
      </c>
      <c r="G8" s="116">
        <v>780.40331471641048</v>
      </c>
      <c r="H8" s="294"/>
    </row>
    <row r="9" spans="1:8" ht="12.75" customHeight="1">
      <c r="A9" s="113" t="s">
        <v>1079</v>
      </c>
      <c r="B9" s="194">
        <v>48815690681</v>
      </c>
      <c r="C9" s="285" t="s">
        <v>158</v>
      </c>
      <c r="D9" s="113" t="s">
        <v>1080</v>
      </c>
      <c r="E9" s="113"/>
      <c r="F9" s="115">
        <v>2321051.09</v>
      </c>
      <c r="G9" s="116">
        <v>552.05191228737522</v>
      </c>
      <c r="H9" s="294"/>
    </row>
    <row r="10" spans="1:8" ht="12.75" customHeight="1">
      <c r="A10" s="113" t="s">
        <v>865</v>
      </c>
      <c r="B10" s="194" t="s">
        <v>867</v>
      </c>
      <c r="C10" s="285" t="s">
        <v>868</v>
      </c>
      <c r="D10" s="136" t="s">
        <v>866</v>
      </c>
      <c r="E10" s="136"/>
      <c r="F10" s="117">
        <v>151234537.31</v>
      </c>
      <c r="G10" s="116">
        <v>137.42348382331147</v>
      </c>
      <c r="H10" s="294"/>
    </row>
    <row r="11" spans="1:8" ht="12.75" customHeight="1">
      <c r="A11" s="113" t="s">
        <v>141</v>
      </c>
      <c r="B11" s="194">
        <v>57255663752</v>
      </c>
      <c r="C11" s="285" t="s">
        <v>154</v>
      </c>
      <c r="D11" s="136" t="s">
        <v>183</v>
      </c>
      <c r="E11" s="136"/>
      <c r="F11" s="117">
        <v>8926007.4100000001</v>
      </c>
      <c r="G11" s="116">
        <v>151.53408054240884</v>
      </c>
      <c r="H11" s="294"/>
    </row>
    <row r="12" spans="1:8" s="268" customFormat="1" ht="12.75" customHeight="1">
      <c r="A12" s="113" t="s">
        <v>184</v>
      </c>
      <c r="B12" s="194">
        <v>13264226136</v>
      </c>
      <c r="C12" s="285" t="s">
        <v>157</v>
      </c>
      <c r="D12" s="136" t="s">
        <v>114</v>
      </c>
      <c r="E12" s="136"/>
      <c r="F12" s="117">
        <v>20136591.789999999</v>
      </c>
      <c r="G12" s="116">
        <v>0.99887054943182518</v>
      </c>
      <c r="H12" s="294"/>
    </row>
    <row r="13" spans="1:8" ht="12.75" customHeight="1">
      <c r="A13" s="113" t="s">
        <v>1466</v>
      </c>
      <c r="B13" s="194" t="s">
        <v>208</v>
      </c>
      <c r="C13" s="286" t="s">
        <v>209</v>
      </c>
      <c r="D13" s="113" t="s">
        <v>114</v>
      </c>
      <c r="E13" s="113"/>
      <c r="F13" s="115">
        <v>128450160.23999999</v>
      </c>
      <c r="G13" s="116">
        <v>8.2187947084960538</v>
      </c>
    </row>
    <row r="14" spans="1:8" ht="12.75" customHeight="1">
      <c r="A14" s="113" t="s">
        <v>883</v>
      </c>
      <c r="B14" s="194">
        <v>75398635234</v>
      </c>
      <c r="C14" s="285" t="s">
        <v>869</v>
      </c>
      <c r="D14" s="113" t="s">
        <v>923</v>
      </c>
      <c r="E14" s="113"/>
      <c r="F14" s="118">
        <v>46793320.890000001</v>
      </c>
      <c r="G14" s="119">
        <v>6050.338722515161</v>
      </c>
      <c r="H14" s="294"/>
    </row>
    <row r="15" spans="1:8" ht="12.75" customHeight="1">
      <c r="A15" s="113" t="s">
        <v>150</v>
      </c>
      <c r="B15" s="194">
        <v>81393286204</v>
      </c>
      <c r="C15" s="285" t="s">
        <v>159</v>
      </c>
      <c r="D15" s="113" t="s">
        <v>80</v>
      </c>
      <c r="E15" s="113"/>
      <c r="F15" s="117">
        <v>652.4461</v>
      </c>
      <c r="G15" s="120"/>
      <c r="H15" s="294"/>
    </row>
    <row r="16" spans="1:8" ht="18.75" customHeight="1">
      <c r="A16" s="587" t="s">
        <v>422</v>
      </c>
      <c r="B16" s="601"/>
      <c r="C16" s="602"/>
      <c r="D16" s="588"/>
      <c r="E16" s="588"/>
      <c r="F16" s="590">
        <f>SUM(F6:F15)</f>
        <v>2148653902.6761003</v>
      </c>
      <c r="G16" s="603"/>
    </row>
    <row r="17" spans="1:7" s="268" customFormat="1">
      <c r="A17" s="281" t="s">
        <v>1476</v>
      </c>
    </row>
    <row r="18" spans="1:7" ht="12.75" customHeight="1">
      <c r="A18" s="22" t="s">
        <v>402</v>
      </c>
    </row>
    <row r="19" spans="1:7" ht="12.75" customHeight="1">
      <c r="A19" s="46" t="s">
        <v>423</v>
      </c>
    </row>
    <row r="20" spans="1:7" ht="12.75" customHeight="1">
      <c r="A20" s="281"/>
    </row>
    <row r="21" spans="1:7" ht="12.75" customHeight="1">
      <c r="A21" s="142" t="s">
        <v>751</v>
      </c>
      <c r="G21" s="161" t="s">
        <v>1234</v>
      </c>
    </row>
    <row r="22" spans="1:7" ht="12.75" customHeight="1">
      <c r="A22" s="547" t="s">
        <v>752</v>
      </c>
      <c r="G22" s="549" t="s">
        <v>1235</v>
      </c>
    </row>
    <row r="23" spans="1:7" ht="12.75" customHeight="1">
      <c r="A23" s="54"/>
    </row>
    <row r="24" spans="1:7" ht="12.75" customHeight="1">
      <c r="A24" s="54"/>
      <c r="G24" s="185" t="s">
        <v>404</v>
      </c>
    </row>
    <row r="25" spans="1:7" ht="21.75">
      <c r="A25" s="581" t="s">
        <v>424</v>
      </c>
      <c r="B25" s="581" t="s">
        <v>418</v>
      </c>
      <c r="C25" s="581" t="s">
        <v>407</v>
      </c>
      <c r="D25" s="581" t="s">
        <v>419</v>
      </c>
      <c r="E25" s="581" t="s">
        <v>425</v>
      </c>
      <c r="F25" s="581" t="s">
        <v>420</v>
      </c>
      <c r="G25" s="581" t="s">
        <v>421</v>
      </c>
    </row>
    <row r="26" spans="1:7">
      <c r="A26" s="113" t="s">
        <v>212</v>
      </c>
      <c r="B26" s="194" t="s">
        <v>218</v>
      </c>
      <c r="C26" s="285" t="s">
        <v>219</v>
      </c>
      <c r="D26" s="113" t="s">
        <v>78</v>
      </c>
      <c r="E26" s="114"/>
      <c r="F26" s="117">
        <v>6160677.1200000001</v>
      </c>
      <c r="G26" s="116">
        <v>97.184200265434825</v>
      </c>
    </row>
    <row r="27" spans="1:7">
      <c r="A27" s="113" t="s">
        <v>213</v>
      </c>
      <c r="B27" s="194" t="s">
        <v>220</v>
      </c>
      <c r="C27" s="285" t="s">
        <v>221</v>
      </c>
      <c r="D27" s="113" t="s">
        <v>216</v>
      </c>
      <c r="E27" s="114"/>
      <c r="F27" s="117">
        <v>254590948.40400001</v>
      </c>
      <c r="G27" s="116">
        <v>941.28569920675511</v>
      </c>
    </row>
    <row r="28" spans="1:7">
      <c r="A28" s="113" t="s">
        <v>214</v>
      </c>
      <c r="B28" s="194" t="s">
        <v>222</v>
      </c>
      <c r="C28" s="285" t="s">
        <v>223</v>
      </c>
      <c r="D28" s="113" t="s">
        <v>216</v>
      </c>
      <c r="E28" s="114"/>
      <c r="F28" s="117">
        <v>5196896.1216000002</v>
      </c>
      <c r="G28" s="116">
        <v>850.10402271800774</v>
      </c>
    </row>
    <row r="29" spans="1:7">
      <c r="A29" s="113" t="s">
        <v>1236</v>
      </c>
      <c r="B29" s="194" t="s">
        <v>1458</v>
      </c>
      <c r="C29" s="285" t="s">
        <v>1459</v>
      </c>
      <c r="D29" s="113" t="s">
        <v>216</v>
      </c>
      <c r="E29" s="114"/>
      <c r="F29" s="117">
        <v>46247507.633900002</v>
      </c>
      <c r="G29" s="116">
        <v>864.16885202580431</v>
      </c>
    </row>
    <row r="30" spans="1:7" s="268" customFormat="1">
      <c r="A30" s="113" t="s">
        <v>215</v>
      </c>
      <c r="B30" s="194" t="s">
        <v>224</v>
      </c>
      <c r="C30" s="285" t="s">
        <v>225</v>
      </c>
      <c r="D30" s="113" t="s">
        <v>216</v>
      </c>
      <c r="E30" s="114"/>
      <c r="F30" s="117">
        <v>6499102.5833999999</v>
      </c>
      <c r="G30" s="116">
        <v>148.89137444186863</v>
      </c>
    </row>
    <row r="31" spans="1:7" s="268" customFormat="1">
      <c r="A31" s="113" t="s">
        <v>1472</v>
      </c>
      <c r="B31" s="194"/>
      <c r="C31" s="285"/>
      <c r="D31" s="113" t="s">
        <v>1473</v>
      </c>
      <c r="E31" s="114"/>
      <c r="F31" s="117">
        <v>22034378.489999998</v>
      </c>
      <c r="G31" s="116">
        <v>666.44219891297439</v>
      </c>
    </row>
    <row r="32" spans="1:7" ht="12.75" customHeight="1">
      <c r="A32" s="113" t="s">
        <v>186</v>
      </c>
      <c r="B32" s="194" t="s">
        <v>187</v>
      </c>
      <c r="C32" s="285" t="s">
        <v>188</v>
      </c>
      <c r="D32" s="113" t="s">
        <v>183</v>
      </c>
      <c r="E32" s="114" t="s">
        <v>116</v>
      </c>
      <c r="F32" s="117">
        <v>15001116.7752</v>
      </c>
      <c r="G32" s="116">
        <v>152.32939999999999</v>
      </c>
    </row>
    <row r="33" spans="1:10" ht="12.75" customHeight="1">
      <c r="A33" s="113"/>
      <c r="B33" s="194"/>
      <c r="C33" s="285"/>
      <c r="D33" s="113"/>
      <c r="E33" s="114" t="s">
        <v>117</v>
      </c>
      <c r="F33" s="117">
        <v>39031728.3248</v>
      </c>
      <c r="G33" s="116">
        <v>144.99459999999999</v>
      </c>
    </row>
    <row r="34" spans="1:10" ht="12.75" customHeight="1">
      <c r="A34" s="136" t="s">
        <v>1453</v>
      </c>
      <c r="B34" s="194" t="s">
        <v>210</v>
      </c>
      <c r="C34" s="285" t="s">
        <v>211</v>
      </c>
      <c r="D34" s="136" t="s">
        <v>114</v>
      </c>
      <c r="E34" s="136"/>
      <c r="F34" s="117">
        <v>25313705.68</v>
      </c>
      <c r="G34" s="116">
        <v>7.4912021551314991</v>
      </c>
    </row>
    <row r="35" spans="1:10" ht="12.75" customHeight="1">
      <c r="A35" s="113" t="s">
        <v>185</v>
      </c>
      <c r="B35" s="194" t="s">
        <v>178</v>
      </c>
      <c r="C35" s="285" t="s">
        <v>160</v>
      </c>
      <c r="D35" s="113" t="s">
        <v>114</v>
      </c>
      <c r="E35" s="113"/>
      <c r="F35" s="117">
        <v>56269277.079999998</v>
      </c>
      <c r="G35" s="116">
        <v>1.433569738972621</v>
      </c>
    </row>
    <row r="36" spans="1:10" ht="12.75" customHeight="1">
      <c r="A36" s="113" t="s">
        <v>189</v>
      </c>
      <c r="B36" s="194" t="s">
        <v>190</v>
      </c>
      <c r="C36" s="285" t="s">
        <v>191</v>
      </c>
      <c r="D36" s="113" t="s">
        <v>114</v>
      </c>
      <c r="E36" s="113"/>
      <c r="F36" s="117">
        <v>160756932.27000001</v>
      </c>
      <c r="G36" s="116">
        <v>8.5264952110831604</v>
      </c>
    </row>
    <row r="37" spans="1:10" ht="12.75" customHeight="1">
      <c r="A37" s="113" t="s">
        <v>924</v>
      </c>
      <c r="B37" s="194" t="s">
        <v>926</v>
      </c>
      <c r="C37" s="285" t="s">
        <v>927</v>
      </c>
      <c r="D37" s="113" t="s">
        <v>923</v>
      </c>
      <c r="E37" s="113"/>
      <c r="F37" s="117">
        <v>126752498.92</v>
      </c>
      <c r="G37" s="116">
        <v>123.49747902682543</v>
      </c>
      <c r="H37" s="292"/>
    </row>
    <row r="38" spans="1:10" ht="12.75" customHeight="1">
      <c r="A38" s="113" t="s">
        <v>922</v>
      </c>
      <c r="B38" s="194" t="s">
        <v>928</v>
      </c>
      <c r="C38" s="285" t="s">
        <v>929</v>
      </c>
      <c r="D38" s="113" t="s">
        <v>923</v>
      </c>
      <c r="E38" s="113"/>
      <c r="F38" s="115">
        <v>360620.1</v>
      </c>
      <c r="G38" s="116">
        <v>90.155024999999995</v>
      </c>
      <c r="H38" s="292"/>
    </row>
    <row r="39" spans="1:10" ht="12.75" customHeight="1">
      <c r="A39" s="113" t="s">
        <v>925</v>
      </c>
      <c r="B39" s="194" t="s">
        <v>930</v>
      </c>
      <c r="C39" s="285" t="s">
        <v>931</v>
      </c>
      <c r="D39" s="113" t="s">
        <v>923</v>
      </c>
      <c r="E39" s="113"/>
      <c r="F39" s="115">
        <v>2107428.2400000002</v>
      </c>
      <c r="G39" s="116">
        <v>64.991519990871083</v>
      </c>
      <c r="H39" s="291"/>
    </row>
    <row r="40" spans="1:10" s="268" customFormat="1" ht="12.75" customHeight="1">
      <c r="A40" s="113" t="s">
        <v>217</v>
      </c>
      <c r="B40" s="194" t="s">
        <v>227</v>
      </c>
      <c r="C40" s="285" t="s">
        <v>226</v>
      </c>
      <c r="D40" s="113" t="s">
        <v>236</v>
      </c>
      <c r="E40" s="113"/>
      <c r="F40" s="115">
        <v>4003139.2</v>
      </c>
      <c r="G40" s="116">
        <v>911.36009674696959</v>
      </c>
      <c r="H40" s="291"/>
      <c r="J40"/>
    </row>
    <row r="41" spans="1:10" s="268" customFormat="1" ht="12.75" customHeight="1">
      <c r="A41" s="113" t="s">
        <v>235</v>
      </c>
      <c r="B41" s="194">
        <v>34988643147</v>
      </c>
      <c r="C41" s="285" t="s">
        <v>161</v>
      </c>
      <c r="D41" s="136" t="s">
        <v>236</v>
      </c>
      <c r="E41" s="113"/>
      <c r="F41" s="115">
        <v>59965937.329999998</v>
      </c>
      <c r="G41" s="116">
        <v>2307.2733094486211</v>
      </c>
      <c r="H41" s="291"/>
    </row>
    <row r="42" spans="1:10" s="268" customFormat="1" ht="12.75" customHeight="1">
      <c r="A42" s="113" t="s">
        <v>1089</v>
      </c>
      <c r="B42" s="194" t="s">
        <v>1227</v>
      </c>
      <c r="C42" s="285" t="s">
        <v>1226</v>
      </c>
      <c r="D42" s="136" t="s">
        <v>1237</v>
      </c>
      <c r="E42" s="113"/>
      <c r="F42" s="115">
        <v>28390435.84</v>
      </c>
      <c r="G42" s="116">
        <v>2630.86780293329</v>
      </c>
      <c r="H42" s="291"/>
    </row>
    <row r="43" spans="1:10" ht="18.75" customHeight="1">
      <c r="A43" s="587" t="s">
        <v>426</v>
      </c>
      <c r="B43" s="601"/>
      <c r="C43" s="602"/>
      <c r="D43" s="588"/>
      <c r="E43" s="588"/>
      <c r="F43" s="590">
        <f>SUM(F26:F42)</f>
        <v>858682330.11290014</v>
      </c>
      <c r="G43" s="603"/>
      <c r="H43" s="280"/>
    </row>
    <row r="44" spans="1:10" ht="12.75" customHeight="1">
      <c r="A44" s="22" t="s">
        <v>402</v>
      </c>
    </row>
    <row r="45" spans="1:10" ht="12.75" customHeight="1">
      <c r="A45" s="46" t="s">
        <v>427</v>
      </c>
    </row>
    <row r="46" spans="1:10" ht="12.75" customHeight="1">
      <c r="A46" s="281" t="s">
        <v>428</v>
      </c>
    </row>
    <row r="47" spans="1:10" ht="12.75" customHeight="1">
      <c r="A47" s="281" t="s">
        <v>1467</v>
      </c>
    </row>
    <row r="48" spans="1:10" s="268" customFormat="1" ht="12.75" customHeight="1">
      <c r="A48" s="281"/>
      <c r="C48" s="281"/>
    </row>
    <row r="49" spans="1:7" ht="12.75" customHeight="1">
      <c r="A49" s="142" t="s">
        <v>753</v>
      </c>
      <c r="G49" s="161" t="s">
        <v>1234</v>
      </c>
    </row>
    <row r="50" spans="1:7" ht="12.75" customHeight="1">
      <c r="A50" s="547" t="s">
        <v>860</v>
      </c>
      <c r="G50" s="549" t="s">
        <v>1235</v>
      </c>
    </row>
    <row r="51" spans="1:7" ht="12.75" customHeight="1">
      <c r="A51" s="69"/>
    </row>
    <row r="52" spans="1:7" ht="12.75" customHeight="1">
      <c r="A52" s="46"/>
      <c r="G52" s="199" t="s">
        <v>404</v>
      </c>
    </row>
    <row r="53" spans="1:7" ht="47.25" customHeight="1">
      <c r="A53" s="604" t="s">
        <v>429</v>
      </c>
      <c r="B53" s="581" t="s">
        <v>406</v>
      </c>
      <c r="C53" s="581" t="s">
        <v>407</v>
      </c>
      <c r="D53" s="604" t="s">
        <v>408</v>
      </c>
      <c r="E53" s="604"/>
      <c r="F53" s="604" t="s">
        <v>409</v>
      </c>
      <c r="G53" s="604" t="s">
        <v>410</v>
      </c>
    </row>
    <row r="54" spans="1:7">
      <c r="A54" s="121" t="s">
        <v>152</v>
      </c>
      <c r="B54" s="113">
        <v>8269700991</v>
      </c>
      <c r="C54" s="285" t="s">
        <v>168</v>
      </c>
      <c r="D54" s="121" t="s">
        <v>866</v>
      </c>
      <c r="E54" s="121"/>
      <c r="F54" s="122">
        <v>1567287881.55</v>
      </c>
      <c r="G54" s="116">
        <v>407.56402912130301</v>
      </c>
    </row>
    <row r="55" spans="1:7">
      <c r="A55" s="22" t="s">
        <v>320</v>
      </c>
      <c r="G55" s="227"/>
    </row>
    <row r="56" spans="1:7">
      <c r="A56" s="157" t="s">
        <v>430</v>
      </c>
    </row>
    <row r="57" spans="1:7" ht="12.75" customHeight="1">
      <c r="A57" s="163" t="s">
        <v>109</v>
      </c>
      <c r="B57" s="186"/>
      <c r="C57" s="186"/>
      <c r="D57" s="186"/>
      <c r="E57" s="226"/>
      <c r="F57" s="186"/>
      <c r="G57" s="186"/>
    </row>
    <row r="58" spans="1:7" ht="21.75" customHeight="1">
      <c r="A58" s="1168" t="s">
        <v>110</v>
      </c>
      <c r="B58" s="1168"/>
      <c r="C58" s="1168"/>
      <c r="D58" s="1168"/>
      <c r="E58" s="1168"/>
      <c r="F58" s="1168"/>
      <c r="G58" s="1168"/>
    </row>
    <row r="59" spans="1:7" ht="12.75" customHeight="1">
      <c r="A59" s="54"/>
    </row>
    <row r="60" spans="1:7" ht="12.75" customHeight="1">
      <c r="A60" s="148" t="s">
        <v>754</v>
      </c>
      <c r="F60" s="149"/>
      <c r="G60" s="161" t="s">
        <v>1234</v>
      </c>
    </row>
    <row r="61" spans="1:7" ht="12.75" customHeight="1">
      <c r="A61" s="550" t="s">
        <v>857</v>
      </c>
      <c r="F61" s="55"/>
      <c r="G61" s="549" t="s">
        <v>1235</v>
      </c>
    </row>
    <row r="62" spans="1:7" ht="12.75" customHeight="1"/>
    <row r="63" spans="1:7" ht="12.75" customHeight="1">
      <c r="G63" s="160" t="s">
        <v>412</v>
      </c>
    </row>
    <row r="64" spans="1:7" ht="35.25" customHeight="1">
      <c r="A64" s="604" t="s">
        <v>856</v>
      </c>
      <c r="B64" s="581" t="s">
        <v>418</v>
      </c>
      <c r="C64" s="581" t="s">
        <v>407</v>
      </c>
      <c r="D64" s="604" t="s">
        <v>408</v>
      </c>
      <c r="E64" s="604"/>
      <c r="F64" s="604" t="s">
        <v>409</v>
      </c>
      <c r="G64" s="581" t="s">
        <v>421</v>
      </c>
    </row>
    <row r="65" spans="1:7" ht="12.75" customHeight="1">
      <c r="A65" s="125" t="s">
        <v>1474</v>
      </c>
      <c r="B65" s="194"/>
      <c r="C65" s="287"/>
      <c r="D65" s="125" t="s">
        <v>1475</v>
      </c>
      <c r="E65" s="125"/>
      <c r="F65" s="126">
        <v>25606565.859999999</v>
      </c>
      <c r="G65" s="127">
        <v>637.5640614350383</v>
      </c>
    </row>
    <row r="66" spans="1:7" ht="12.75" customHeight="1">
      <c r="A66" s="41" t="s">
        <v>431</v>
      </c>
    </row>
    <row r="67" spans="1:7" s="268" customFormat="1" ht="12.75" customHeight="1">
      <c r="A67" s="41" t="s">
        <v>1233</v>
      </c>
    </row>
    <row r="68" spans="1:7" ht="12.75" customHeight="1">
      <c r="A68" s="46" t="s">
        <v>427</v>
      </c>
    </row>
    <row r="69" spans="1:7" ht="12.75" customHeight="1"/>
    <row r="70" spans="1:7" ht="12.75" customHeight="1">
      <c r="A70" s="148" t="s">
        <v>858</v>
      </c>
      <c r="F70" s="149"/>
      <c r="G70" s="161" t="s">
        <v>1234</v>
      </c>
    </row>
    <row r="71" spans="1:7" ht="12.75" customHeight="1">
      <c r="A71" s="550" t="s">
        <v>859</v>
      </c>
      <c r="F71" s="55"/>
      <c r="G71" s="549" t="s">
        <v>1235</v>
      </c>
    </row>
    <row r="72" spans="1:7" ht="12.75" customHeight="1">
      <c r="A72" s="162"/>
    </row>
    <row r="73" spans="1:7" ht="12.75" customHeight="1">
      <c r="G73" s="160" t="s">
        <v>412</v>
      </c>
    </row>
    <row r="74" spans="1:7" ht="21.75">
      <c r="A74" s="604" t="s">
        <v>432</v>
      </c>
      <c r="B74" s="581" t="s">
        <v>418</v>
      </c>
      <c r="C74" s="581" t="s">
        <v>407</v>
      </c>
      <c r="D74" s="604" t="s">
        <v>408</v>
      </c>
      <c r="E74" s="604"/>
      <c r="F74" s="604" t="s">
        <v>409</v>
      </c>
      <c r="G74" s="581" t="s">
        <v>421</v>
      </c>
    </row>
    <row r="75" spans="1:7" ht="12.75" customHeight="1">
      <c r="A75" s="288" t="s">
        <v>1478</v>
      </c>
      <c r="B75" s="194">
        <v>79640747340</v>
      </c>
      <c r="C75" s="287" t="s">
        <v>162</v>
      </c>
      <c r="D75" s="125"/>
      <c r="E75" s="125"/>
      <c r="F75" s="818">
        <v>5267913.62</v>
      </c>
      <c r="G75" s="819">
        <v>9.6405015289488638</v>
      </c>
    </row>
    <row r="76" spans="1:7" ht="12.75" customHeight="1">
      <c r="A76" s="125" t="s">
        <v>1479</v>
      </c>
      <c r="B76" s="194">
        <v>61196386099</v>
      </c>
      <c r="C76" s="287" t="s">
        <v>164</v>
      </c>
      <c r="D76" s="125"/>
      <c r="E76" s="125"/>
      <c r="F76" s="818">
        <v>36200614.704999998</v>
      </c>
      <c r="G76" s="819">
        <v>7.6249449056323284</v>
      </c>
    </row>
    <row r="77" spans="1:7" ht="12.75" customHeight="1">
      <c r="A77" s="288" t="s">
        <v>887</v>
      </c>
      <c r="B77" s="194">
        <v>37735093339</v>
      </c>
      <c r="C77" s="287" t="s">
        <v>163</v>
      </c>
      <c r="D77" s="125" t="s">
        <v>82</v>
      </c>
      <c r="E77" s="125"/>
      <c r="F77" s="818">
        <v>37452120.420000002</v>
      </c>
      <c r="G77" s="819">
        <v>2.5610045816864835</v>
      </c>
    </row>
    <row r="78" spans="1:7" ht="12.75" customHeight="1">
      <c r="A78" s="125" t="s">
        <v>1480</v>
      </c>
      <c r="B78" s="194">
        <v>48379655657</v>
      </c>
      <c r="C78" s="287" t="s">
        <v>165</v>
      </c>
      <c r="D78" s="128"/>
      <c r="E78" s="128"/>
      <c r="F78" s="818">
        <v>77911795.359999999</v>
      </c>
      <c r="G78" s="819">
        <v>204.74926087817929</v>
      </c>
    </row>
    <row r="79" spans="1:7" ht="18.75" customHeight="1">
      <c r="A79" s="587" t="s">
        <v>426</v>
      </c>
      <c r="B79" s="601"/>
      <c r="C79" s="602"/>
      <c r="D79" s="601"/>
      <c r="E79" s="601"/>
      <c r="F79" s="605">
        <f>SUM(F75:F78)</f>
        <v>156832444.10500002</v>
      </c>
      <c r="G79" s="606"/>
    </row>
    <row r="80" spans="1:7" s="268" customFormat="1">
      <c r="A80" s="281" t="s">
        <v>1477</v>
      </c>
    </row>
    <row r="81" spans="1:7" ht="12.75" customHeight="1">
      <c r="A81" s="41" t="s">
        <v>431</v>
      </c>
    </row>
    <row r="82" spans="1:7" ht="12.75" customHeight="1">
      <c r="A82" s="46" t="s">
        <v>427</v>
      </c>
      <c r="F82" s="45"/>
    </row>
    <row r="83" spans="1:7" ht="12.75" customHeight="1">
      <c r="A83" s="546" t="s">
        <v>175</v>
      </c>
      <c r="D83" s="45"/>
    </row>
    <row r="84" spans="1:7">
      <c r="A84" s="163" t="s">
        <v>108</v>
      </c>
    </row>
    <row r="85" spans="1:7" ht="21" customHeight="1">
      <c r="A85" s="1169" t="s">
        <v>107</v>
      </c>
      <c r="B85" s="1169"/>
      <c r="C85" s="1169"/>
      <c r="D85" s="1169"/>
      <c r="E85" s="1169"/>
      <c r="F85" s="1169"/>
      <c r="G85" s="1169"/>
    </row>
    <row r="86" spans="1:7" ht="12.75" customHeight="1">
      <c r="A86" s="164"/>
      <c r="D86" s="45"/>
    </row>
    <row r="87" spans="1:7" ht="12.75" customHeight="1">
      <c r="A87" s="631" t="s">
        <v>83</v>
      </c>
    </row>
    <row r="88" spans="1:7" ht="12.75" customHeight="1">
      <c r="G88" s="35" t="s">
        <v>851</v>
      </c>
    </row>
    <row r="89" spans="1:7" ht="12.75" customHeight="1"/>
    <row r="90" spans="1:7" ht="12.75" customHeight="1">
      <c r="A90" s="165"/>
      <c r="F90" s="135"/>
    </row>
    <row r="91" spans="1:7" ht="12.75" customHeight="1">
      <c r="A91" s="163"/>
    </row>
    <row r="92" spans="1:7" ht="12.75" customHeight="1">
      <c r="A92" s="163"/>
    </row>
    <row r="93" spans="1:7" ht="12.75" customHeight="1">
      <c r="A93" s="163"/>
    </row>
    <row r="94" spans="1:7" ht="12.75" customHeight="1">
      <c r="A94" s="164"/>
      <c r="F94" s="45"/>
    </row>
    <row r="95" spans="1:7" ht="12.75" customHeight="1">
      <c r="A95" s="164"/>
    </row>
    <row r="96" spans="1:7" ht="12.75" customHeight="1">
      <c r="A96" s="164"/>
    </row>
    <row r="97" spans="1:1" ht="12.75" customHeight="1">
      <c r="A97" s="164"/>
    </row>
    <row r="98" spans="1:1" ht="12.75" customHeight="1"/>
    <row r="99" spans="1:1" ht="12.75" customHeight="1"/>
  </sheetData>
  <mergeCells count="2">
    <mergeCell ref="A58:G58"/>
    <mergeCell ref="A85:G85"/>
  </mergeCells>
  <hyperlinks>
    <hyperlink ref="A87" location="'2 Sadržaj'!A1" display="Sadržaj / Contents"/>
  </hyperlinks>
  <pageMargins left="0.7" right="0.7" top="0.75" bottom="0.75" header="0.3" footer="0.3"/>
  <pageSetup paperSize="9" scale="58" orientation="portrait" r:id="rId1"/>
  <ignoredErrors>
    <ignoredError sqref="B10:B13 B26:B28 B29:B30 B32:B42"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756</v>
      </c>
      <c r="F1" s="146" t="str">
        <f>Naslovnica!A20</f>
        <v>Studeni 2021.</v>
      </c>
    </row>
    <row r="2" spans="1:6" ht="12.75" customHeight="1">
      <c r="A2" s="543" t="s">
        <v>757</v>
      </c>
      <c r="F2" s="544" t="str">
        <f>Naslovnica!A24</f>
        <v>November 2021</v>
      </c>
    </row>
    <row r="3" spans="1:6" ht="12.75" customHeight="1"/>
    <row r="4" spans="1:6" ht="12.75" customHeight="1">
      <c r="F4" s="14" t="s">
        <v>404</v>
      </c>
    </row>
    <row r="5" spans="1:6" ht="33">
      <c r="A5" s="604" t="s">
        <v>405</v>
      </c>
      <c r="B5" s="581" t="s">
        <v>406</v>
      </c>
      <c r="C5" s="581" t="s">
        <v>407</v>
      </c>
      <c r="D5" s="604" t="s">
        <v>408</v>
      </c>
      <c r="E5" s="604" t="s">
        <v>409</v>
      </c>
      <c r="F5" s="581" t="s">
        <v>421</v>
      </c>
    </row>
    <row r="6" spans="1:6">
      <c r="A6" s="121" t="s">
        <v>1094</v>
      </c>
      <c r="B6" s="194" t="s">
        <v>1096</v>
      </c>
      <c r="C6" s="114" t="s">
        <v>1103</v>
      </c>
      <c r="D6" s="121" t="s">
        <v>1097</v>
      </c>
      <c r="E6" s="122">
        <v>510602.18</v>
      </c>
      <c r="F6" s="168">
        <v>108.2327231868563</v>
      </c>
    </row>
    <row r="7" spans="1:6">
      <c r="A7" s="121" t="s">
        <v>1095</v>
      </c>
      <c r="B7" s="194" t="s">
        <v>1104</v>
      </c>
      <c r="C7" s="114" t="s">
        <v>1105</v>
      </c>
      <c r="D7" s="121" t="s">
        <v>1097</v>
      </c>
      <c r="E7" s="122">
        <v>349969.74</v>
      </c>
      <c r="F7" s="168">
        <v>98.329462751039955</v>
      </c>
    </row>
    <row r="8" spans="1:6">
      <c r="A8" s="121" t="s">
        <v>1116</v>
      </c>
      <c r="B8" s="194" t="s">
        <v>1195</v>
      </c>
      <c r="C8" s="114" t="s">
        <v>1196</v>
      </c>
      <c r="D8" s="121" t="s">
        <v>1098</v>
      </c>
      <c r="E8" s="122">
        <v>22012241.84</v>
      </c>
      <c r="F8" s="168">
        <v>733.74139466666657</v>
      </c>
    </row>
    <row r="9" spans="1:6">
      <c r="A9" s="587" t="s">
        <v>401</v>
      </c>
      <c r="B9" s="600"/>
      <c r="C9" s="600"/>
      <c r="D9" s="607"/>
      <c r="E9" s="608">
        <f>SUM(E6:E8)</f>
        <v>22872813.759999998</v>
      </c>
      <c r="F9" s="609"/>
    </row>
    <row r="10" spans="1:6" ht="12.75" customHeight="1">
      <c r="A10" s="22" t="s">
        <v>411</v>
      </c>
      <c r="F10" s="1024"/>
    </row>
    <row r="11" spans="1:6" ht="12.75" customHeight="1">
      <c r="A11" s="22"/>
    </row>
    <row r="12" spans="1:6" ht="12.75" customHeight="1">
      <c r="A12" s="144" t="s">
        <v>758</v>
      </c>
      <c r="F12" s="146" t="s">
        <v>1484</v>
      </c>
    </row>
    <row r="13" spans="1:6" ht="12.75" customHeight="1">
      <c r="A13" s="543" t="s">
        <v>759</v>
      </c>
      <c r="F13" s="544" t="s">
        <v>1485</v>
      </c>
    </row>
    <row r="14" spans="1:6" ht="12.75" customHeight="1"/>
    <row r="15" spans="1:6" ht="12.75" customHeight="1">
      <c r="F15" s="14" t="s">
        <v>412</v>
      </c>
    </row>
    <row r="16" spans="1:6" ht="54.75">
      <c r="A16" s="604" t="s">
        <v>413</v>
      </c>
      <c r="B16" s="581" t="s">
        <v>406</v>
      </c>
      <c r="C16" s="581" t="s">
        <v>407</v>
      </c>
      <c r="D16" s="604" t="s">
        <v>408</v>
      </c>
      <c r="E16" s="604" t="s">
        <v>409</v>
      </c>
      <c r="F16" s="604" t="s">
        <v>410</v>
      </c>
    </row>
    <row r="17" spans="1:6" ht="12.75" customHeight="1">
      <c r="A17" s="121" t="s">
        <v>151</v>
      </c>
      <c r="B17" s="194" t="s">
        <v>177</v>
      </c>
      <c r="C17" s="285" t="s">
        <v>166</v>
      </c>
      <c r="D17" s="121" t="s">
        <v>183</v>
      </c>
      <c r="E17" s="122">
        <v>96638548.700000003</v>
      </c>
      <c r="F17" s="168">
        <v>34.8667685192802</v>
      </c>
    </row>
    <row r="18" spans="1:6" ht="12.75" customHeight="1">
      <c r="A18" s="121" t="s">
        <v>142</v>
      </c>
      <c r="B18" s="194">
        <v>75111210338</v>
      </c>
      <c r="C18" s="285" t="s">
        <v>167</v>
      </c>
      <c r="D18" s="283" t="s">
        <v>144</v>
      </c>
      <c r="E18" s="122">
        <v>40105577.438299999</v>
      </c>
      <c r="F18" s="168">
        <v>79.260034463043468</v>
      </c>
    </row>
    <row r="19" spans="1:6">
      <c r="A19" s="587" t="s">
        <v>401</v>
      </c>
      <c r="B19" s="600"/>
      <c r="C19" s="600"/>
      <c r="D19" s="607"/>
      <c r="E19" s="608">
        <f>SUM(E17:E18)</f>
        <v>136744126.1383</v>
      </c>
      <c r="F19" s="609"/>
    </row>
    <row r="20" spans="1:6" ht="12.75" customHeight="1">
      <c r="A20" s="22" t="s">
        <v>414</v>
      </c>
    </row>
    <row r="21" spans="1:6" ht="12.75" customHeight="1"/>
    <row r="22" spans="1:6" ht="12.75" customHeight="1">
      <c r="A22" s="145" t="s">
        <v>760</v>
      </c>
      <c r="F22" s="146" t="s">
        <v>1484</v>
      </c>
    </row>
    <row r="23" spans="1:6" ht="12.75" customHeight="1">
      <c r="A23" s="541" t="s">
        <v>761</v>
      </c>
      <c r="F23" s="544" t="s">
        <v>1485</v>
      </c>
    </row>
    <row r="24" spans="1:6" ht="12.75" customHeight="1"/>
    <row r="25" spans="1:6" ht="12.75" customHeight="1">
      <c r="F25" s="14" t="s">
        <v>404</v>
      </c>
    </row>
    <row r="26" spans="1:6" ht="54.75">
      <c r="A26" s="604" t="s">
        <v>413</v>
      </c>
      <c r="B26" s="581" t="s">
        <v>406</v>
      </c>
      <c r="C26" s="581" t="s">
        <v>407</v>
      </c>
      <c r="D26" s="604" t="s">
        <v>408</v>
      </c>
      <c r="E26" s="604" t="s">
        <v>409</v>
      </c>
      <c r="F26" s="604" t="s">
        <v>410</v>
      </c>
    </row>
    <row r="27" spans="1:6" ht="12.75" customHeight="1">
      <c r="A27" s="121" t="s">
        <v>882</v>
      </c>
      <c r="B27" s="194">
        <v>56903349567</v>
      </c>
      <c r="C27" s="285" t="s">
        <v>169</v>
      </c>
      <c r="D27" s="288" t="s">
        <v>942</v>
      </c>
      <c r="E27" s="122" t="s">
        <v>143</v>
      </c>
      <c r="F27" s="168" t="s">
        <v>143</v>
      </c>
    </row>
    <row r="28" spans="1:6" ht="12.75" customHeight="1">
      <c r="A28" s="817" t="s">
        <v>884</v>
      </c>
    </row>
    <row r="29" spans="1:6" ht="12.75" customHeight="1">
      <c r="A29" s="22" t="s">
        <v>411</v>
      </c>
    </row>
    <row r="30" spans="1:6" ht="19.5" customHeight="1">
      <c r="A30" s="1170" t="s">
        <v>109</v>
      </c>
      <c r="B30" s="1170"/>
      <c r="C30" s="1170"/>
      <c r="D30" s="1170"/>
    </row>
    <row r="31" spans="1:6" ht="21.75" customHeight="1">
      <c r="A31" s="1168" t="s">
        <v>110</v>
      </c>
      <c r="B31" s="1168"/>
      <c r="C31" s="1168"/>
      <c r="D31" s="1168"/>
      <c r="E31" s="54"/>
      <c r="F31" s="54"/>
    </row>
    <row r="32" spans="1:6" ht="12.75" customHeight="1">
      <c r="A32" s="817"/>
    </row>
    <row r="33" spans="1:6" ht="12.75" customHeight="1"/>
    <row r="34" spans="1:6" ht="12.75" customHeight="1">
      <c r="A34" s="147" t="s">
        <v>762</v>
      </c>
      <c r="F34" s="140" t="str">
        <f>Naslovnica!A20</f>
        <v>Studeni 2021.</v>
      </c>
    </row>
    <row r="35" spans="1:6" ht="12.75" customHeight="1">
      <c r="A35" s="541" t="s">
        <v>763</v>
      </c>
      <c r="F35" s="545" t="str">
        <f>Naslovnica!A24</f>
        <v>November 2021</v>
      </c>
    </row>
    <row r="36" spans="1:6" ht="12.75" customHeight="1"/>
    <row r="37" spans="1:6" ht="12.75" customHeight="1">
      <c r="E37" s="14"/>
      <c r="F37" s="14" t="s">
        <v>412</v>
      </c>
    </row>
    <row r="38" spans="1:6" ht="33">
      <c r="A38" s="604" t="s">
        <v>415</v>
      </c>
      <c r="B38" s="581" t="s">
        <v>406</v>
      </c>
      <c r="C38" s="581" t="s">
        <v>407</v>
      </c>
      <c r="D38" s="604" t="s">
        <v>408</v>
      </c>
      <c r="E38" s="604" t="s">
        <v>409</v>
      </c>
      <c r="F38" s="581" t="s">
        <v>421</v>
      </c>
    </row>
    <row r="39" spans="1:6" ht="22.5" customHeight="1">
      <c r="A39" s="123" t="s">
        <v>81</v>
      </c>
      <c r="B39" s="194">
        <v>39146857475</v>
      </c>
      <c r="C39" s="285" t="s">
        <v>170</v>
      </c>
      <c r="D39" s="265" t="s">
        <v>114</v>
      </c>
      <c r="E39" s="124">
        <v>978199137.99000001</v>
      </c>
      <c r="F39" s="168">
        <v>540.93629999999996</v>
      </c>
    </row>
    <row r="40" spans="1:6" ht="12.75" customHeight="1">
      <c r="A40" s="22" t="s">
        <v>411</v>
      </c>
      <c r="B40" s="274"/>
      <c r="C40" s="275"/>
      <c r="D40" s="276"/>
      <c r="E40" s="277"/>
    </row>
    <row r="41" spans="1:6" ht="12.75" customHeight="1">
      <c r="A41" s="546" t="s">
        <v>176</v>
      </c>
      <c r="E41" s="1042"/>
      <c r="F41" s="1043"/>
    </row>
    <row r="42" spans="1:6" ht="12.75" customHeight="1">
      <c r="A42" s="159"/>
      <c r="D42" s="921"/>
    </row>
    <row r="43" spans="1:6" ht="12.75" customHeight="1">
      <c r="A43" s="278"/>
      <c r="B43" s="187"/>
      <c r="C43" s="187"/>
      <c r="D43" s="187"/>
      <c r="E43" s="1024"/>
      <c r="F43" s="1024"/>
    </row>
    <row r="44" spans="1:6" ht="12.75" customHeight="1">
      <c r="A44" s="284"/>
      <c r="B44" s="54"/>
      <c r="C44" s="54"/>
      <c r="D44" s="54"/>
    </row>
    <row r="45" spans="1:6" ht="12.75" customHeight="1">
      <c r="A45" s="178"/>
    </row>
    <row r="46" spans="1:6" ht="12.75" customHeight="1"/>
    <row r="47" spans="1:6" ht="12.75" customHeight="1"/>
    <row r="48" spans="1:6" ht="12.75" customHeight="1">
      <c r="A48" s="626" t="s">
        <v>416</v>
      </c>
      <c r="B48" s="628"/>
      <c r="C48" s="628"/>
      <c r="D48" s="628"/>
    </row>
    <row r="49" spans="1:6" ht="12.75" customHeight="1">
      <c r="A49" s="629" t="s">
        <v>181</v>
      </c>
      <c r="B49" s="628"/>
      <c r="C49" s="628"/>
      <c r="D49" s="628"/>
    </row>
    <row r="50" spans="1:6" ht="12.75" customHeight="1">
      <c r="A50" s="628" t="s">
        <v>1093</v>
      </c>
      <c r="B50" s="628"/>
      <c r="C50" s="628"/>
      <c r="D50" s="628"/>
    </row>
    <row r="51" spans="1:6" ht="12.75" customHeight="1">
      <c r="A51" s="631" t="s">
        <v>83</v>
      </c>
    </row>
    <row r="52" spans="1:6" ht="12.75" customHeight="1"/>
    <row r="53" spans="1:6" ht="12.75" customHeight="1">
      <c r="F53" s="35" t="s">
        <v>1144</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17 B6:B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22" t="s">
        <v>720</v>
      </c>
      <c r="B1" s="623"/>
      <c r="C1" s="623"/>
      <c r="D1" s="528"/>
      <c r="E1" s="620"/>
      <c r="F1" s="204"/>
      <c r="G1" s="204"/>
      <c r="H1" s="204"/>
      <c r="I1" s="529" t="s">
        <v>1486</v>
      </c>
    </row>
    <row r="2" spans="1:27" ht="15" customHeight="1">
      <c r="A2" s="624" t="s">
        <v>721</v>
      </c>
      <c r="B2" s="623"/>
      <c r="C2" s="623"/>
      <c r="D2" s="528"/>
      <c r="E2" s="621"/>
      <c r="F2" s="204"/>
      <c r="G2" s="204"/>
      <c r="H2" s="204"/>
      <c r="I2" s="536" t="s">
        <v>1487</v>
      </c>
    </row>
    <row r="3" spans="1:27" ht="12.75" customHeight="1">
      <c r="A3" s="42" t="s">
        <v>894</v>
      </c>
    </row>
    <row r="4" spans="1:27" ht="12.75" customHeight="1"/>
    <row r="5" spans="1:27" ht="12.75" customHeight="1">
      <c r="A5" s="150" t="s">
        <v>722</v>
      </c>
    </row>
    <row r="6" spans="1:27" ht="12.75" customHeight="1">
      <c r="A6" s="537" t="s">
        <v>723</v>
      </c>
    </row>
    <row r="7" spans="1:27" ht="12.75" customHeight="1">
      <c r="J7" s="1174"/>
      <c r="K7" s="1174"/>
      <c r="L7" s="325"/>
      <c r="M7" s="325"/>
      <c r="N7" s="325"/>
      <c r="O7" s="325"/>
      <c r="P7" s="325"/>
    </row>
    <row r="8" spans="1:27" ht="16.5" customHeight="1">
      <c r="A8" s="1176" t="s">
        <v>390</v>
      </c>
      <c r="B8" s="1176"/>
      <c r="C8" s="458">
        <v>44469</v>
      </c>
      <c r="D8" s="325"/>
      <c r="E8" s="325"/>
      <c r="F8" s="325"/>
      <c r="G8" s="325"/>
      <c r="J8" s="1174"/>
      <c r="K8" s="1174"/>
      <c r="L8" s="326"/>
      <c r="M8" s="326"/>
      <c r="N8" s="326"/>
      <c r="O8" s="326"/>
      <c r="P8" s="326"/>
    </row>
    <row r="9" spans="1:27" ht="21.75" customHeight="1">
      <c r="A9" s="1177" t="s">
        <v>391</v>
      </c>
      <c r="B9" s="1177"/>
      <c r="C9" s="459">
        <v>15</v>
      </c>
      <c r="D9" s="325"/>
      <c r="E9" s="326"/>
      <c r="F9" s="326"/>
      <c r="G9" s="326"/>
    </row>
    <row r="10" spans="1:27" ht="12.75" customHeight="1">
      <c r="A10" s="17" t="s">
        <v>320</v>
      </c>
    </row>
    <row r="11" spans="1:27" ht="12.75" customHeight="1"/>
    <row r="12" spans="1:27" ht="12.75" customHeight="1">
      <c r="A12" s="150" t="s">
        <v>724</v>
      </c>
    </row>
    <row r="13" spans="1:27" ht="12.75" customHeight="1">
      <c r="A13" s="537" t="s">
        <v>725</v>
      </c>
      <c r="Z13" s="65"/>
      <c r="AA13" s="65"/>
    </row>
    <row r="14" spans="1:27" s="268" customFormat="1" ht="12.75" customHeight="1">
      <c r="A14" s="43"/>
      <c r="F14" s="204"/>
      <c r="I14" s="65" t="s">
        <v>393</v>
      </c>
      <c r="Y14" s="65"/>
      <c r="Z14" s="65"/>
      <c r="AA14" s="65"/>
    </row>
    <row r="15" spans="1:27" s="268" customFormat="1" ht="22.5" customHeight="1">
      <c r="A15" s="460"/>
      <c r="B15" s="1173" t="s">
        <v>392</v>
      </c>
      <c r="C15" s="1173"/>
      <c r="D15" s="1173"/>
      <c r="E15" s="1173"/>
      <c r="F15" s="1173" t="s">
        <v>330</v>
      </c>
      <c r="G15" s="1173"/>
      <c r="H15" s="1173"/>
      <c r="I15" s="1173"/>
      <c r="Y15" s="65"/>
      <c r="Z15" s="65"/>
      <c r="AA15" s="65"/>
    </row>
    <row r="16" spans="1:27" ht="135" customHeight="1">
      <c r="A16" s="1175" t="s">
        <v>394</v>
      </c>
      <c r="B16" s="820" t="s">
        <v>815</v>
      </c>
      <c r="C16" s="1172" t="s">
        <v>395</v>
      </c>
      <c r="D16" s="820" t="s">
        <v>396</v>
      </c>
      <c r="E16" s="1172" t="s">
        <v>395</v>
      </c>
      <c r="F16" s="820" t="s">
        <v>816</v>
      </c>
      <c r="G16" s="1172" t="s">
        <v>397</v>
      </c>
      <c r="H16" s="820" t="s">
        <v>813</v>
      </c>
      <c r="I16" s="1172" t="s">
        <v>397</v>
      </c>
    </row>
    <row r="17" spans="1:16" ht="15.75" customHeight="1">
      <c r="A17" s="1175"/>
      <c r="B17" s="510">
        <v>44469</v>
      </c>
      <c r="C17" s="1172"/>
      <c r="D17" s="510">
        <v>44469</v>
      </c>
      <c r="E17" s="1172"/>
      <c r="F17" s="510" t="s">
        <v>1512</v>
      </c>
      <c r="G17" s="1172"/>
      <c r="H17" s="510" t="s">
        <v>1512</v>
      </c>
      <c r="I17" s="1172"/>
      <c r="J17" s="1174"/>
      <c r="K17" s="232"/>
      <c r="L17" s="327"/>
      <c r="M17" s="232"/>
      <c r="N17" s="328"/>
      <c r="O17" s="268"/>
    </row>
    <row r="18" spans="1:16" ht="16.5" customHeight="1">
      <c r="A18" s="461" t="s">
        <v>398</v>
      </c>
      <c r="B18" s="462">
        <v>39988</v>
      </c>
      <c r="C18" s="463">
        <v>-2.0885874488871477E-2</v>
      </c>
      <c r="D18" s="462">
        <v>2387288.47015</v>
      </c>
      <c r="E18" s="463">
        <v>-3.7619146738081533E-2</v>
      </c>
      <c r="F18" s="462">
        <v>8813</v>
      </c>
      <c r="G18" s="463">
        <v>0.2417923066084261</v>
      </c>
      <c r="H18" s="462">
        <v>969633.98100000015</v>
      </c>
      <c r="I18" s="465">
        <v>0.12132260494290475</v>
      </c>
      <c r="J18" s="1174"/>
      <c r="K18" s="329"/>
      <c r="L18" s="330"/>
      <c r="M18" s="329"/>
      <c r="N18" s="330"/>
      <c r="O18" s="268"/>
    </row>
    <row r="19" spans="1:16" ht="16.5" customHeight="1">
      <c r="A19" s="461" t="s">
        <v>399</v>
      </c>
      <c r="B19" s="462">
        <v>114957</v>
      </c>
      <c r="C19" s="463">
        <v>6.1360341978192429E-2</v>
      </c>
      <c r="D19" s="462">
        <v>14369815.049939997</v>
      </c>
      <c r="E19" s="463">
        <v>-6.2597312403819593E-3</v>
      </c>
      <c r="F19" s="462">
        <v>30202</v>
      </c>
      <c r="G19" s="463">
        <v>0.33566248009906247</v>
      </c>
      <c r="H19" s="462">
        <v>5150675.7175699994</v>
      </c>
      <c r="I19" s="465">
        <v>0.25603438830526842</v>
      </c>
      <c r="J19" s="42"/>
      <c r="K19" s="331"/>
      <c r="L19" s="332"/>
      <c r="M19" s="331"/>
      <c r="N19" s="333"/>
      <c r="O19" s="268"/>
    </row>
    <row r="20" spans="1:16" ht="16.5" customHeight="1">
      <c r="A20" s="461" t="s">
        <v>400</v>
      </c>
      <c r="B20" s="462">
        <v>23</v>
      </c>
      <c r="C20" s="463">
        <v>-4.1666666666666664E-2</v>
      </c>
      <c r="D20" s="462">
        <v>14.01497</v>
      </c>
      <c r="E20" s="463">
        <v>-0.96779658797053503</v>
      </c>
      <c r="F20" s="462"/>
      <c r="G20" s="463"/>
      <c r="H20" s="462"/>
      <c r="I20" s="464"/>
      <c r="J20" s="42"/>
      <c r="K20" s="331"/>
      <c r="L20" s="332"/>
      <c r="M20" s="331"/>
      <c r="N20" s="333"/>
      <c r="O20" s="268"/>
    </row>
    <row r="21" spans="1:16" ht="16.5" customHeight="1">
      <c r="A21" s="466" t="s">
        <v>401</v>
      </c>
      <c r="B21" s="467">
        <v>154968</v>
      </c>
      <c r="C21" s="468">
        <v>3.8826620904166893E-2</v>
      </c>
      <c r="D21" s="467">
        <v>16757117.535059998</v>
      </c>
      <c r="E21" s="468">
        <v>-1.0876171269286892E-2</v>
      </c>
      <c r="F21" s="467">
        <v>39015</v>
      </c>
      <c r="G21" s="468">
        <v>0.31323841260224172</v>
      </c>
      <c r="H21" s="467">
        <v>6120309.69857</v>
      </c>
      <c r="I21" s="469">
        <v>0.23257467625257694</v>
      </c>
      <c r="J21" s="42"/>
      <c r="K21" s="331"/>
      <c r="L21" s="332"/>
      <c r="M21" s="331"/>
      <c r="N21" s="333"/>
      <c r="O21" s="268"/>
    </row>
    <row r="22" spans="1:16" ht="12.75" customHeight="1">
      <c r="A22" s="17" t="s">
        <v>402</v>
      </c>
    </row>
    <row r="23" spans="1:16" ht="49.5" customHeight="1">
      <c r="A23" s="1178" t="s">
        <v>403</v>
      </c>
      <c r="B23" s="1178"/>
      <c r="C23" s="1178"/>
      <c r="D23" s="1178"/>
      <c r="E23" s="1178"/>
      <c r="F23" s="1178"/>
      <c r="G23" s="1178"/>
      <c r="H23" s="1178"/>
      <c r="I23" s="1178"/>
    </row>
    <row r="24" spans="1:16" ht="56.25" customHeight="1">
      <c r="A24" s="1178" t="s">
        <v>814</v>
      </c>
      <c r="B24" s="1178"/>
      <c r="C24" s="1178"/>
      <c r="D24" s="1178"/>
      <c r="E24" s="1178"/>
      <c r="F24" s="1178"/>
      <c r="G24" s="1178"/>
      <c r="H24" s="1178"/>
      <c r="I24" s="1178"/>
    </row>
    <row r="25" spans="1:16" ht="23.25" customHeight="1">
      <c r="A25" s="1171" t="s">
        <v>353</v>
      </c>
      <c r="B25" s="1171"/>
      <c r="C25" s="1171"/>
      <c r="D25" s="1171"/>
      <c r="E25" s="1171"/>
      <c r="F25" s="1171"/>
      <c r="G25" s="1171"/>
      <c r="H25" s="1171"/>
      <c r="I25" s="1171"/>
      <c r="J25" s="158"/>
      <c r="K25" s="71"/>
      <c r="L25" s="71"/>
      <c r="M25" s="71"/>
      <c r="N25" s="71"/>
      <c r="O25" s="71"/>
      <c r="P25" s="71"/>
    </row>
    <row r="26" spans="1:16">
      <c r="A26" s="158"/>
      <c r="B26" s="71"/>
      <c r="C26" s="71"/>
      <c r="D26" s="71"/>
      <c r="E26" s="71"/>
      <c r="F26" s="71"/>
      <c r="G26" s="71"/>
    </row>
    <row r="27" spans="1:16" ht="12.75" customHeight="1">
      <c r="A27" s="631" t="s">
        <v>83</v>
      </c>
    </row>
    <row r="28" spans="1:16" ht="12.75" customHeight="1"/>
    <row r="29" spans="1:16" ht="12.75" customHeight="1"/>
    <row r="30" spans="1:16" ht="12.75" customHeight="1"/>
    <row r="31" spans="1:16" ht="12.75" customHeight="1"/>
    <row r="32" spans="1:16" ht="12.75" customHeight="1">
      <c r="I32" s="35" t="s">
        <v>852</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726</v>
      </c>
    </row>
    <row r="2" spans="1:5" ht="12.75" customHeight="1">
      <c r="A2" s="540" t="s">
        <v>727</v>
      </c>
    </row>
    <row r="3" spans="1:5" ht="12.75" customHeight="1"/>
    <row r="4" spans="1:5" ht="12.75" customHeight="1">
      <c r="D4" s="65" t="s">
        <v>331</v>
      </c>
      <c r="E4" s="74"/>
    </row>
    <row r="5" spans="1:5" ht="45" customHeight="1">
      <c r="A5" s="1175" t="s">
        <v>321</v>
      </c>
      <c r="B5" s="470" t="s">
        <v>359</v>
      </c>
      <c r="C5" s="1181" t="s">
        <v>360</v>
      </c>
      <c r="D5" s="1181"/>
    </row>
    <row r="6" spans="1:5" ht="22.5" customHeight="1">
      <c r="A6" s="1179"/>
      <c r="B6" s="1047">
        <v>44469</v>
      </c>
      <c r="C6" s="807" t="s">
        <v>361</v>
      </c>
      <c r="D6" s="807" t="s">
        <v>362</v>
      </c>
    </row>
    <row r="7" spans="1:5" ht="12.75" customHeight="1">
      <c r="A7" s="479" t="s">
        <v>363</v>
      </c>
      <c r="B7" s="480">
        <v>14223578.667860001</v>
      </c>
      <c r="C7" s="481">
        <v>-1.7454205361707487E-2</v>
      </c>
      <c r="D7" s="480">
        <v>-252671.44228999875</v>
      </c>
      <c r="E7" s="44"/>
    </row>
    <row r="8" spans="1:5" ht="12.75" customHeight="1">
      <c r="A8" s="471" t="s">
        <v>364</v>
      </c>
      <c r="B8" s="472">
        <v>22217.250660000002</v>
      </c>
      <c r="C8" s="473">
        <v>-5.1312385790772373E-2</v>
      </c>
      <c r="D8" s="472">
        <v>-1201.6812699999973</v>
      </c>
      <c r="E8" s="53"/>
    </row>
    <row r="9" spans="1:5" ht="12.75" customHeight="1">
      <c r="A9" s="471" t="s">
        <v>365</v>
      </c>
      <c r="B9" s="472">
        <v>4346346.6088999994</v>
      </c>
      <c r="C9" s="473">
        <v>7.2019292143971131E-3</v>
      </c>
      <c r="D9" s="472">
        <v>31078.257209999487</v>
      </c>
      <c r="E9" s="53"/>
    </row>
    <row r="10" spans="1:5" ht="12.75" customHeight="1">
      <c r="A10" s="471" t="s">
        <v>366</v>
      </c>
      <c r="B10" s="472">
        <v>125977.91464</v>
      </c>
      <c r="C10" s="473">
        <v>5.0452169305451461E-2</v>
      </c>
      <c r="D10" s="472">
        <v>6050.5935100000061</v>
      </c>
    </row>
    <row r="11" spans="1:5" ht="12.75" customHeight="1">
      <c r="A11" s="471" t="s">
        <v>367</v>
      </c>
      <c r="B11" s="472">
        <v>9564580.2063300014</v>
      </c>
      <c r="C11" s="473">
        <v>-3.1158322142008678E-2</v>
      </c>
      <c r="D11" s="472">
        <v>-307600.58947999962</v>
      </c>
    </row>
    <row r="12" spans="1:5" ht="12.75" customHeight="1">
      <c r="A12" s="471" t="s">
        <v>368</v>
      </c>
      <c r="B12" s="472">
        <v>164456.68732999999</v>
      </c>
      <c r="C12" s="473">
        <v>0.1306384495459911</v>
      </c>
      <c r="D12" s="472">
        <v>19001.977740000002</v>
      </c>
    </row>
    <row r="13" spans="1:5" ht="12.75" customHeight="1">
      <c r="A13" s="479" t="s">
        <v>369</v>
      </c>
      <c r="B13" s="480">
        <v>5963342.5518800002</v>
      </c>
      <c r="C13" s="481">
        <v>-2.7560901538354474E-2</v>
      </c>
      <c r="D13" s="480">
        <v>-169013.25458000042</v>
      </c>
    </row>
    <row r="14" spans="1:5" ht="12.75" customHeight="1">
      <c r="A14" s="471" t="s">
        <v>370</v>
      </c>
      <c r="B14" s="472">
        <v>97325.899689999991</v>
      </c>
      <c r="C14" s="473">
        <v>-0.29125794276622302</v>
      </c>
      <c r="D14" s="472">
        <v>-39996.132629999978</v>
      </c>
    </row>
    <row r="15" spans="1:5" ht="12.75" customHeight="1">
      <c r="A15" s="471" t="s">
        <v>371</v>
      </c>
      <c r="B15" s="472">
        <v>5338306.8753099991</v>
      </c>
      <c r="C15" s="473">
        <v>5.7980336300750767E-4</v>
      </c>
      <c r="D15" s="472">
        <v>3093.3747299993411</v>
      </c>
    </row>
    <row r="16" spans="1:5" ht="12.75" customHeight="1">
      <c r="A16" s="471" t="s">
        <v>372</v>
      </c>
      <c r="B16" s="472">
        <v>20919.267920000002</v>
      </c>
      <c r="C16" s="473">
        <v>-0.46990485156961104</v>
      </c>
      <c r="D16" s="472">
        <v>-18543.964259999997</v>
      </c>
    </row>
    <row r="17" spans="1:6" ht="12.75" customHeight="1">
      <c r="A17" s="471" t="s">
        <v>373</v>
      </c>
      <c r="B17" s="472">
        <v>506790.50896000006</v>
      </c>
      <c r="C17" s="473">
        <v>-0.18306640344948477</v>
      </c>
      <c r="D17" s="472">
        <v>-113566.53241999977</v>
      </c>
    </row>
    <row r="18" spans="1:6" ht="22.5">
      <c r="A18" s="474" t="s">
        <v>374</v>
      </c>
      <c r="B18" s="472">
        <v>114922.73300000002</v>
      </c>
      <c r="C18" s="473">
        <v>-8.4698342758222911E-2</v>
      </c>
      <c r="D18" s="472">
        <v>-10634.488589999964</v>
      </c>
    </row>
    <row r="19" spans="1:6" ht="12.75" customHeight="1">
      <c r="A19" s="482" t="s">
        <v>375</v>
      </c>
      <c r="B19" s="483">
        <v>20301843.952740002</v>
      </c>
      <c r="C19" s="484">
        <v>-2.0850573161716162E-2</v>
      </c>
      <c r="D19" s="483">
        <v>-432319.1854599975</v>
      </c>
    </row>
    <row r="20" spans="1:6" ht="12.75" customHeight="1">
      <c r="A20" s="471" t="s">
        <v>376</v>
      </c>
      <c r="B20" s="472">
        <v>29171056.398339998</v>
      </c>
      <c r="C20" s="473">
        <v>1.3072349656779834E-2</v>
      </c>
      <c r="D20" s="472">
        <v>376413.63839999959</v>
      </c>
    </row>
    <row r="21" spans="1:6" ht="12.75" customHeight="1">
      <c r="A21" s="475" t="s">
        <v>263</v>
      </c>
      <c r="B21" s="476">
        <v>2489474.3937199996</v>
      </c>
      <c r="C21" s="477">
        <v>5.3743458007961882E-2</v>
      </c>
      <c r="D21" s="476">
        <v>126969.19873999944</v>
      </c>
    </row>
    <row r="22" spans="1:6" ht="12.75" customHeight="1">
      <c r="A22" s="475" t="s">
        <v>269</v>
      </c>
      <c r="B22" s="476">
        <v>103834.38396000001</v>
      </c>
      <c r="C22" s="477">
        <v>0.3069959471234438</v>
      </c>
      <c r="D22" s="476">
        <v>24389.314379999996</v>
      </c>
    </row>
    <row r="23" spans="1:6" ht="12.75" customHeight="1">
      <c r="A23" s="475" t="s">
        <v>265</v>
      </c>
      <c r="B23" s="476">
        <v>9500039.6850400008</v>
      </c>
      <c r="C23" s="477">
        <v>-0.16919071875214056</v>
      </c>
      <c r="D23" s="476">
        <v>-1934642.015639998</v>
      </c>
    </row>
    <row r="24" spans="1:6" ht="12.75" customHeight="1">
      <c r="A24" s="475" t="s">
        <v>266</v>
      </c>
      <c r="B24" s="476">
        <v>7758867.8956700005</v>
      </c>
      <c r="C24" s="477">
        <v>0.20598962882725785</v>
      </c>
      <c r="D24" s="476">
        <v>1325257.0998500008</v>
      </c>
    </row>
    <row r="25" spans="1:6" ht="22.5">
      <c r="A25" s="478" t="s">
        <v>377</v>
      </c>
      <c r="B25" s="476">
        <v>449627.59435000003</v>
      </c>
      <c r="C25" s="477">
        <v>6.0641617043769816E-2</v>
      </c>
      <c r="D25" s="476">
        <v>25707.217170000018</v>
      </c>
    </row>
    <row r="26" spans="1:6">
      <c r="A26" s="482" t="s">
        <v>378</v>
      </c>
      <c r="B26" s="483">
        <v>20301843.952740002</v>
      </c>
      <c r="C26" s="484">
        <v>-2.0850573163605224E-2</v>
      </c>
      <c r="D26" s="483">
        <v>-432319.18549999967</v>
      </c>
    </row>
    <row r="27" spans="1:6" ht="12.75" customHeight="1">
      <c r="A27" s="471" t="s">
        <v>379</v>
      </c>
      <c r="B27" s="472">
        <v>29171056.398339998</v>
      </c>
      <c r="C27" s="473">
        <v>1.3072349656779834E-2</v>
      </c>
      <c r="D27" s="472">
        <v>376413.63839999959</v>
      </c>
    </row>
    <row r="28" spans="1:6" ht="12.75" customHeight="1">
      <c r="A28" s="22" t="s">
        <v>320</v>
      </c>
    </row>
    <row r="29" spans="1:6" ht="12.75" customHeight="1">
      <c r="E29" s="71"/>
      <c r="F29" s="71"/>
    </row>
    <row r="30" spans="1:6" ht="26.25" customHeight="1">
      <c r="A30" s="1171" t="s">
        <v>353</v>
      </c>
      <c r="B30" s="1171"/>
      <c r="C30" s="1171"/>
      <c r="D30" s="1171"/>
      <c r="E30" s="71"/>
      <c r="F30" s="71"/>
    </row>
    <row r="31" spans="1:6" ht="12.75" customHeight="1"/>
    <row r="32" spans="1:6" ht="12.75" customHeight="1">
      <c r="A32" s="150" t="s">
        <v>728</v>
      </c>
    </row>
    <row r="33" spans="1:4" ht="12.75" customHeight="1">
      <c r="A33" s="537" t="s">
        <v>1075</v>
      </c>
    </row>
    <row r="34" spans="1:4" s="268" customFormat="1" ht="12.75" customHeight="1">
      <c r="A34" s="43"/>
    </row>
    <row r="35" spans="1:4" s="268" customFormat="1" ht="12.75" customHeight="1">
      <c r="A35" s="43"/>
      <c r="D35" s="65" t="s">
        <v>256</v>
      </c>
    </row>
    <row r="36" spans="1:4" ht="55.5" customHeight="1">
      <c r="A36" s="1175" t="s">
        <v>321</v>
      </c>
      <c r="B36" s="485" t="s">
        <v>322</v>
      </c>
      <c r="C36" s="1181" t="s">
        <v>380</v>
      </c>
      <c r="D36" s="1181"/>
    </row>
    <row r="37" spans="1:4" ht="21" customHeight="1">
      <c r="A37" s="1180"/>
      <c r="B37" s="510" t="s">
        <v>1512</v>
      </c>
      <c r="C37" s="470" t="s">
        <v>361</v>
      </c>
      <c r="D37" s="470" t="s">
        <v>362</v>
      </c>
    </row>
    <row r="38" spans="1:4">
      <c r="A38" s="80" t="s">
        <v>381</v>
      </c>
      <c r="B38" s="129">
        <v>486199.09350999992</v>
      </c>
      <c r="C38" s="130">
        <v>-7.5519284520604146E-3</v>
      </c>
      <c r="D38" s="129">
        <v>-3699.6804900001152</v>
      </c>
    </row>
    <row r="39" spans="1:4">
      <c r="A39" s="80" t="s">
        <v>323</v>
      </c>
      <c r="B39" s="129">
        <v>104579.92809</v>
      </c>
      <c r="C39" s="130">
        <v>-0.24909494208452557</v>
      </c>
      <c r="D39" s="129">
        <v>-34691.910589999985</v>
      </c>
    </row>
    <row r="40" spans="1:4">
      <c r="A40" s="131" t="s">
        <v>324</v>
      </c>
      <c r="B40" s="132">
        <v>381619.16542000009</v>
      </c>
      <c r="C40" s="133">
        <v>8.839089920948337E-2</v>
      </c>
      <c r="D40" s="134">
        <v>30992.230100000161</v>
      </c>
    </row>
    <row r="41" spans="1:4">
      <c r="A41" s="80" t="s">
        <v>382</v>
      </c>
      <c r="B41" s="129">
        <v>27023.026460000001</v>
      </c>
      <c r="C41" s="130">
        <v>0.29978273058436905</v>
      </c>
      <c r="D41" s="129">
        <v>6232.6083199999994</v>
      </c>
    </row>
    <row r="42" spans="1:4">
      <c r="A42" s="80" t="s">
        <v>383</v>
      </c>
      <c r="B42" s="129">
        <v>26591.446640000006</v>
      </c>
      <c r="C42" s="130">
        <v>0.62389004680382809</v>
      </c>
      <c r="D42" s="129">
        <v>10216.294460000006</v>
      </c>
    </row>
    <row r="43" spans="1:4" ht="19.5" customHeight="1">
      <c r="A43" s="131" t="s">
        <v>384</v>
      </c>
      <c r="B43" s="132">
        <v>431.57981999999981</v>
      </c>
      <c r="C43" s="133">
        <v>-0.90225281468661522</v>
      </c>
      <c r="D43" s="134">
        <v>-3983.6861400000007</v>
      </c>
    </row>
    <row r="44" spans="1:4">
      <c r="A44" s="80" t="s">
        <v>385</v>
      </c>
      <c r="B44" s="129">
        <v>949160.80094999995</v>
      </c>
      <c r="C44" s="130">
        <v>6.1007159035581541E-3</v>
      </c>
      <c r="D44" s="129">
        <v>5755.4480399999302</v>
      </c>
    </row>
    <row r="45" spans="1:4">
      <c r="A45" s="80" t="s">
        <v>386</v>
      </c>
      <c r="B45" s="129">
        <v>938969.11582000006</v>
      </c>
      <c r="C45" s="130">
        <v>-5.8915722525462406E-2</v>
      </c>
      <c r="D45" s="129">
        <v>-58783.304759999737</v>
      </c>
    </row>
    <row r="46" spans="1:4" ht="19.5" customHeight="1">
      <c r="A46" s="131" t="s">
        <v>325</v>
      </c>
      <c r="B46" s="132">
        <v>10191.685130000005</v>
      </c>
      <c r="C46" s="133">
        <v>-1.1875296233438901</v>
      </c>
      <c r="D46" s="134">
        <v>64538.752800000002</v>
      </c>
    </row>
    <row r="47" spans="1:4" ht="28.5" customHeight="1">
      <c r="A47" s="80" t="s">
        <v>326</v>
      </c>
      <c r="B47" s="129">
        <v>392242.43037000002</v>
      </c>
      <c r="C47" s="130">
        <v>0.30445220599657735</v>
      </c>
      <c r="D47" s="129">
        <v>91547.296760000056</v>
      </c>
    </row>
    <row r="48" spans="1:4" ht="19.5" customHeight="1">
      <c r="A48" s="80" t="s">
        <v>327</v>
      </c>
      <c r="B48" s="129">
        <v>19349.265899999999</v>
      </c>
      <c r="C48" s="130">
        <v>-0.8690952145755575</v>
      </c>
      <c r="D48" s="129">
        <v>-128462.48778999998</v>
      </c>
    </row>
    <row r="49" spans="1:4">
      <c r="A49" s="80" t="s">
        <v>387</v>
      </c>
      <c r="B49" s="129">
        <v>372893.16447000002</v>
      </c>
      <c r="C49" s="130">
        <v>1.4390693394214955</v>
      </c>
      <c r="D49" s="129">
        <v>220009.78454999998</v>
      </c>
    </row>
    <row r="50" spans="1:4">
      <c r="A50" s="80" t="s">
        <v>388</v>
      </c>
      <c r="B50" s="129">
        <v>65928.431209999981</v>
      </c>
      <c r="C50" s="130">
        <v>1.3944828547790022</v>
      </c>
      <c r="D50" s="129">
        <v>38394.95729999998</v>
      </c>
    </row>
    <row r="51" spans="1:4" ht="19.5" customHeight="1">
      <c r="A51" s="486" t="s">
        <v>389</v>
      </c>
      <c r="B51" s="487">
        <v>306964.73326000007</v>
      </c>
      <c r="C51" s="488">
        <v>1.4488628913332529</v>
      </c>
      <c r="D51" s="489">
        <v>181614.82725000009</v>
      </c>
    </row>
    <row r="52" spans="1:4" ht="12.75" customHeight="1"/>
    <row r="53" spans="1:4" ht="21" customHeight="1">
      <c r="A53" s="1171" t="s">
        <v>328</v>
      </c>
      <c r="B53" s="1171"/>
      <c r="C53" s="1171"/>
    </row>
    <row r="54" spans="1:4" ht="12.75" customHeight="1"/>
    <row r="55" spans="1:4" ht="12.75" customHeight="1">
      <c r="A55" s="631" t="s">
        <v>83</v>
      </c>
    </row>
    <row r="56" spans="1:4" ht="12.75" customHeight="1">
      <c r="D56" s="35" t="s">
        <v>1145</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68" customWidth="1"/>
    <col min="3" max="3" width="13.140625" style="268" customWidth="1"/>
    <col min="4" max="18" width="10" customWidth="1"/>
    <col min="19" max="19" width="12.140625" customWidth="1"/>
  </cols>
  <sheetData>
    <row r="1" spans="1:20" ht="18">
      <c r="A1" s="681" t="s">
        <v>996</v>
      </c>
      <c r="B1" s="681"/>
      <c r="C1" s="681"/>
      <c r="D1" s="576"/>
      <c r="E1" s="576"/>
      <c r="F1" s="576"/>
      <c r="G1" s="576"/>
      <c r="H1" s="576"/>
      <c r="I1" s="576"/>
      <c r="J1" s="576"/>
      <c r="K1" s="576"/>
      <c r="L1" s="576"/>
      <c r="M1" s="576"/>
      <c r="N1" s="576"/>
      <c r="O1" s="576"/>
      <c r="P1" s="576"/>
      <c r="Q1" s="576"/>
      <c r="R1" s="576"/>
      <c r="S1" s="576"/>
    </row>
    <row r="2" spans="1:20" ht="16.5">
      <c r="A2" s="682" t="s">
        <v>997</v>
      </c>
      <c r="B2" s="682"/>
      <c r="C2" s="682"/>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674</v>
      </c>
      <c r="B4" s="153"/>
      <c r="C4" s="153"/>
      <c r="D4" s="351"/>
      <c r="E4" s="5"/>
      <c r="F4" s="6"/>
      <c r="G4" s="7"/>
      <c r="S4" s="140" t="str">
        <f>Naslovnica!A20</f>
        <v>Studeni 2021.</v>
      </c>
    </row>
    <row r="5" spans="1:20" ht="12.75" customHeight="1">
      <c r="A5" s="567" t="s">
        <v>969</v>
      </c>
      <c r="B5" s="567"/>
      <c r="C5" s="567"/>
      <c r="D5" s="352"/>
      <c r="E5" s="9"/>
      <c r="F5" s="10"/>
      <c r="G5" s="11"/>
      <c r="S5" s="545" t="str">
        <f>Naslovnica!A24</f>
        <v>November 2021</v>
      </c>
    </row>
    <row r="6" spans="1:20" ht="12.75" customHeight="1">
      <c r="E6" s="268"/>
    </row>
    <row r="7" spans="1:20" ht="12.75" customHeight="1">
      <c r="A7" s="1068"/>
      <c r="B7" s="1068"/>
      <c r="C7" s="1068"/>
      <c r="D7" s="1074" t="s">
        <v>19</v>
      </c>
      <c r="E7" s="1074"/>
      <c r="F7" s="1074"/>
      <c r="G7" s="1074" t="s">
        <v>20</v>
      </c>
      <c r="H7" s="1074"/>
      <c r="I7" s="1074"/>
      <c r="J7" s="1074" t="s">
        <v>21</v>
      </c>
      <c r="K7" s="1074"/>
      <c r="L7" s="1074"/>
      <c r="M7" s="1074" t="s">
        <v>22</v>
      </c>
      <c r="N7" s="1074"/>
      <c r="O7" s="1074"/>
      <c r="P7" s="1074" t="s">
        <v>636</v>
      </c>
      <c r="Q7" s="1074"/>
      <c r="R7" s="1074"/>
      <c r="S7" s="1074" t="s">
        <v>495</v>
      </c>
    </row>
    <row r="8" spans="1:20" ht="15" customHeight="1">
      <c r="A8" s="1069"/>
      <c r="B8" s="1069"/>
      <c r="C8" s="1069"/>
      <c r="D8" s="1075" t="s">
        <v>634</v>
      </c>
      <c r="E8" s="1076"/>
      <c r="F8" s="1076"/>
      <c r="G8" s="1075" t="s">
        <v>635</v>
      </c>
      <c r="H8" s="1076"/>
      <c r="I8" s="1076"/>
      <c r="J8" s="1075" t="s">
        <v>634</v>
      </c>
      <c r="K8" s="1076"/>
      <c r="L8" s="1076"/>
      <c r="M8" s="1075" t="s">
        <v>634</v>
      </c>
      <c r="N8" s="1076"/>
      <c r="O8" s="1076"/>
      <c r="P8" s="1075" t="s">
        <v>634</v>
      </c>
      <c r="Q8" s="1076"/>
      <c r="R8" s="1076"/>
      <c r="S8" s="1068"/>
    </row>
    <row r="9" spans="1:20">
      <c r="A9" s="1069" t="s">
        <v>633</v>
      </c>
      <c r="B9" s="1069"/>
      <c r="C9" s="1069"/>
      <c r="D9" s="684" t="s">
        <v>116</v>
      </c>
      <c r="E9" s="684" t="s">
        <v>117</v>
      </c>
      <c r="F9" s="684" t="s">
        <v>118</v>
      </c>
      <c r="G9" s="684" t="s">
        <v>116</v>
      </c>
      <c r="H9" s="684" t="s">
        <v>117</v>
      </c>
      <c r="I9" s="684" t="s">
        <v>118</v>
      </c>
      <c r="J9" s="684" t="s">
        <v>116</v>
      </c>
      <c r="K9" s="684" t="s">
        <v>117</v>
      </c>
      <c r="L9" s="684" t="s">
        <v>118</v>
      </c>
      <c r="M9" s="684" t="s">
        <v>116</v>
      </c>
      <c r="N9" s="684" t="s">
        <v>117</v>
      </c>
      <c r="O9" s="684" t="s">
        <v>118</v>
      </c>
      <c r="P9" s="684" t="s">
        <v>116</v>
      </c>
      <c r="Q9" s="684" t="s">
        <v>117</v>
      </c>
      <c r="R9" s="684" t="s">
        <v>118</v>
      </c>
      <c r="S9" s="1068"/>
    </row>
    <row r="10" spans="1:20" s="343" customFormat="1" ht="22.5" customHeight="1">
      <c r="A10" s="1062" t="s">
        <v>637</v>
      </c>
      <c r="B10" s="1062"/>
      <c r="C10" s="1062"/>
      <c r="D10" s="686">
        <v>28721</v>
      </c>
      <c r="E10" s="686">
        <v>646967</v>
      </c>
      <c r="F10" s="686">
        <v>20565</v>
      </c>
      <c r="G10" s="686">
        <v>31891</v>
      </c>
      <c r="H10" s="686">
        <v>331758</v>
      </c>
      <c r="I10" s="686">
        <v>7359</v>
      </c>
      <c r="J10" s="686">
        <v>48782</v>
      </c>
      <c r="K10" s="686">
        <v>364546</v>
      </c>
      <c r="L10" s="686">
        <v>9637</v>
      </c>
      <c r="M10" s="686">
        <v>27828</v>
      </c>
      <c r="N10" s="686">
        <v>563368</v>
      </c>
      <c r="O10" s="686">
        <v>19157</v>
      </c>
      <c r="P10" s="686">
        <v>137222</v>
      </c>
      <c r="Q10" s="686">
        <v>1906639</v>
      </c>
      <c r="R10" s="686">
        <v>56718</v>
      </c>
      <c r="S10" s="686">
        <v>2100579</v>
      </c>
    </row>
    <row r="11" spans="1:20" ht="21.75" customHeight="1">
      <c r="A11" s="1064" t="s">
        <v>638</v>
      </c>
      <c r="B11" s="1064"/>
      <c r="C11" s="1064"/>
      <c r="D11" s="685">
        <v>1.367289685367701E-2</v>
      </c>
      <c r="E11" s="685">
        <v>0.30799460529692052</v>
      </c>
      <c r="F11" s="685">
        <v>9.7901578564767149E-3</v>
      </c>
      <c r="G11" s="685">
        <v>1.5182004580641813E-2</v>
      </c>
      <c r="H11" s="685">
        <v>0.15793645466321429</v>
      </c>
      <c r="I11" s="685">
        <v>3.5033197989697128E-3</v>
      </c>
      <c r="J11" s="685">
        <v>2.3223120863342918E-2</v>
      </c>
      <c r="K11" s="685">
        <v>0.17354548436407297</v>
      </c>
      <c r="L11" s="685">
        <v>4.5877827018169755E-3</v>
      </c>
      <c r="M11" s="685">
        <v>1.3247775970339607E-2</v>
      </c>
      <c r="N11" s="685">
        <v>0.26819653057561749</v>
      </c>
      <c r="O11" s="685">
        <v>9.1198664749100131E-3</v>
      </c>
      <c r="P11" s="685">
        <v>6.5325798268001348E-2</v>
      </c>
      <c r="Q11" s="685">
        <v>0.90767307489982529</v>
      </c>
      <c r="R11" s="685">
        <v>2.7001126832173414E-2</v>
      </c>
      <c r="S11" s="685">
        <v>1</v>
      </c>
    </row>
    <row r="12" spans="1:20" ht="22.5" customHeight="1">
      <c r="A12" s="1067" t="s">
        <v>639</v>
      </c>
      <c r="B12" s="1067"/>
      <c r="C12" s="1067"/>
      <c r="D12" s="344">
        <v>32</v>
      </c>
      <c r="E12" s="344">
        <v>23</v>
      </c>
      <c r="F12" s="344">
        <v>1</v>
      </c>
      <c r="G12" s="344">
        <v>37</v>
      </c>
      <c r="H12" s="344">
        <v>35</v>
      </c>
      <c r="I12" s="344">
        <v>1</v>
      </c>
      <c r="J12" s="344">
        <v>41</v>
      </c>
      <c r="K12" s="344">
        <v>31</v>
      </c>
      <c r="L12" s="344">
        <v>4</v>
      </c>
      <c r="M12" s="344">
        <v>20</v>
      </c>
      <c r="N12" s="344">
        <v>29</v>
      </c>
      <c r="O12" s="344">
        <v>3</v>
      </c>
      <c r="P12" s="344">
        <v>130</v>
      </c>
      <c r="Q12" s="344">
        <v>118</v>
      </c>
      <c r="R12" s="344">
        <v>9</v>
      </c>
      <c r="S12" s="344">
        <v>257</v>
      </c>
    </row>
    <row r="13" spans="1:20" ht="22.5" customHeight="1">
      <c r="A13" s="1067" t="s">
        <v>640</v>
      </c>
      <c r="B13" s="1067"/>
      <c r="C13" s="1067"/>
      <c r="D13" s="344">
        <v>0</v>
      </c>
      <c r="E13" s="344">
        <v>0</v>
      </c>
      <c r="F13" s="344">
        <v>0</v>
      </c>
      <c r="G13" s="344">
        <v>0</v>
      </c>
      <c r="H13" s="344">
        <v>0</v>
      </c>
      <c r="I13" s="344">
        <v>0</v>
      </c>
      <c r="J13" s="344">
        <v>0</v>
      </c>
      <c r="K13" s="344">
        <v>0</v>
      </c>
      <c r="L13" s="344">
        <v>0</v>
      </c>
      <c r="M13" s="344">
        <v>0</v>
      </c>
      <c r="N13" s="344">
        <v>0</v>
      </c>
      <c r="O13" s="344">
        <v>0</v>
      </c>
      <c r="P13" s="344">
        <v>0</v>
      </c>
      <c r="Q13" s="344">
        <v>0</v>
      </c>
      <c r="R13" s="344">
        <v>0</v>
      </c>
      <c r="S13" s="344">
        <v>0</v>
      </c>
    </row>
    <row r="14" spans="1:20" ht="22.5" customHeight="1">
      <c r="A14" s="1067" t="s">
        <v>641</v>
      </c>
      <c r="B14" s="1067"/>
      <c r="C14" s="1067"/>
      <c r="D14" s="344">
        <v>1251</v>
      </c>
      <c r="E14" s="344">
        <v>0</v>
      </c>
      <c r="F14" s="344">
        <v>0</v>
      </c>
      <c r="G14" s="344">
        <v>1251</v>
      </c>
      <c r="H14" s="344">
        <v>0</v>
      </c>
      <c r="I14" s="344">
        <v>0</v>
      </c>
      <c r="J14" s="344">
        <v>2502</v>
      </c>
      <c r="K14" s="344">
        <v>0</v>
      </c>
      <c r="L14" s="344">
        <v>0</v>
      </c>
      <c r="M14" s="344">
        <v>1251</v>
      </c>
      <c r="N14" s="344">
        <v>1</v>
      </c>
      <c r="O14" s="344">
        <v>0</v>
      </c>
      <c r="P14" s="344">
        <v>6255</v>
      </c>
      <c r="Q14" s="344">
        <v>1</v>
      </c>
      <c r="R14" s="344">
        <v>0</v>
      </c>
      <c r="S14" s="344">
        <v>6256</v>
      </c>
      <c r="T14" s="77"/>
    </row>
    <row r="15" spans="1:20" ht="21.75" customHeight="1">
      <c r="A15" s="1064" t="s">
        <v>642</v>
      </c>
      <c r="B15" s="1064"/>
      <c r="C15" s="1064"/>
      <c r="D15" s="689">
        <v>1283</v>
      </c>
      <c r="E15" s="689">
        <v>23</v>
      </c>
      <c r="F15" s="689">
        <v>1</v>
      </c>
      <c r="G15" s="689">
        <v>1288</v>
      </c>
      <c r="H15" s="689">
        <v>35</v>
      </c>
      <c r="I15" s="689">
        <v>1</v>
      </c>
      <c r="J15" s="689">
        <v>2543</v>
      </c>
      <c r="K15" s="689">
        <v>31</v>
      </c>
      <c r="L15" s="689">
        <v>4</v>
      </c>
      <c r="M15" s="689">
        <v>1271</v>
      </c>
      <c r="N15" s="689">
        <v>30</v>
      </c>
      <c r="O15" s="689">
        <v>3</v>
      </c>
      <c r="P15" s="689">
        <v>6385</v>
      </c>
      <c r="Q15" s="689">
        <v>119</v>
      </c>
      <c r="R15" s="689">
        <v>9</v>
      </c>
      <c r="S15" s="689">
        <v>6513</v>
      </c>
    </row>
    <row r="16" spans="1:20" ht="22.5" customHeight="1">
      <c r="A16" s="1065" t="s">
        <v>643</v>
      </c>
      <c r="B16" s="1065"/>
      <c r="C16" s="1065"/>
      <c r="D16" s="175">
        <v>9</v>
      </c>
      <c r="E16" s="175">
        <v>1623</v>
      </c>
      <c r="F16" s="175">
        <v>0</v>
      </c>
      <c r="G16" s="175">
        <v>5</v>
      </c>
      <c r="H16" s="175">
        <v>574</v>
      </c>
      <c r="I16" s="175">
        <v>0</v>
      </c>
      <c r="J16" s="175">
        <v>2</v>
      </c>
      <c r="K16" s="175">
        <v>770</v>
      </c>
      <c r="L16" s="175">
        <v>0</v>
      </c>
      <c r="M16" s="175">
        <v>4</v>
      </c>
      <c r="N16" s="175">
        <v>1336</v>
      </c>
      <c r="O16" s="175">
        <v>1</v>
      </c>
      <c r="P16" s="175">
        <v>20</v>
      </c>
      <c r="Q16" s="175">
        <v>4303</v>
      </c>
      <c r="R16" s="175">
        <v>1</v>
      </c>
      <c r="S16" s="175">
        <v>4324</v>
      </c>
    </row>
    <row r="17" spans="1:20" ht="22.5" customHeight="1">
      <c r="A17" s="1065" t="s">
        <v>644</v>
      </c>
      <c r="B17" s="1065"/>
      <c r="C17" s="1065"/>
      <c r="D17" s="176">
        <v>23</v>
      </c>
      <c r="E17" s="175">
        <v>9</v>
      </c>
      <c r="F17" s="175">
        <v>1600</v>
      </c>
      <c r="G17" s="175">
        <v>21</v>
      </c>
      <c r="H17" s="175">
        <v>4</v>
      </c>
      <c r="I17" s="175">
        <v>554</v>
      </c>
      <c r="J17" s="175">
        <v>19</v>
      </c>
      <c r="K17" s="175">
        <v>1</v>
      </c>
      <c r="L17" s="175">
        <v>752</v>
      </c>
      <c r="M17" s="175">
        <v>22</v>
      </c>
      <c r="N17" s="175">
        <v>5</v>
      </c>
      <c r="O17" s="175">
        <v>1314</v>
      </c>
      <c r="P17" s="175">
        <v>85</v>
      </c>
      <c r="Q17" s="175">
        <v>19</v>
      </c>
      <c r="R17" s="175">
        <v>4220</v>
      </c>
      <c r="S17" s="175">
        <v>4324</v>
      </c>
    </row>
    <row r="18" spans="1:20" ht="22.5" customHeight="1">
      <c r="A18" s="1066" t="s">
        <v>645</v>
      </c>
      <c r="B18" s="1066"/>
      <c r="C18" s="1066"/>
      <c r="D18" s="175">
        <v>10</v>
      </c>
      <c r="E18" s="175">
        <v>20</v>
      </c>
      <c r="F18" s="175">
        <v>0</v>
      </c>
      <c r="G18" s="175">
        <v>2</v>
      </c>
      <c r="H18" s="175">
        <v>3</v>
      </c>
      <c r="I18" s="175">
        <v>0</v>
      </c>
      <c r="J18" s="175">
        <v>4</v>
      </c>
      <c r="K18" s="175">
        <v>5</v>
      </c>
      <c r="L18" s="175">
        <v>0</v>
      </c>
      <c r="M18" s="175">
        <v>8</v>
      </c>
      <c r="N18" s="175">
        <v>16</v>
      </c>
      <c r="O18" s="175">
        <v>0</v>
      </c>
      <c r="P18" s="175">
        <v>24</v>
      </c>
      <c r="Q18" s="175">
        <v>44</v>
      </c>
      <c r="R18" s="175">
        <v>0</v>
      </c>
      <c r="S18" s="175">
        <v>68</v>
      </c>
    </row>
    <row r="19" spans="1:20" ht="22.5" customHeight="1">
      <c r="A19" s="1063" t="s">
        <v>646</v>
      </c>
      <c r="B19" s="1063"/>
      <c r="C19" s="1063"/>
      <c r="D19" s="175">
        <v>1</v>
      </c>
      <c r="E19" s="175">
        <v>4</v>
      </c>
      <c r="F19" s="175">
        <v>0</v>
      </c>
      <c r="G19" s="175">
        <v>8</v>
      </c>
      <c r="H19" s="175">
        <v>18</v>
      </c>
      <c r="I19" s="175">
        <v>0</v>
      </c>
      <c r="J19" s="175">
        <v>13</v>
      </c>
      <c r="K19" s="175">
        <v>15</v>
      </c>
      <c r="L19" s="175">
        <v>0</v>
      </c>
      <c r="M19" s="175">
        <v>2</v>
      </c>
      <c r="N19" s="175">
        <v>7</v>
      </c>
      <c r="O19" s="175">
        <v>0</v>
      </c>
      <c r="P19" s="175">
        <v>24</v>
      </c>
      <c r="Q19" s="175">
        <v>44</v>
      </c>
      <c r="R19" s="175">
        <v>0</v>
      </c>
      <c r="S19" s="175">
        <v>68</v>
      </c>
    </row>
    <row r="20" spans="1:20" ht="22.5" customHeight="1">
      <c r="A20" s="1064" t="s">
        <v>647</v>
      </c>
      <c r="B20" s="1064"/>
      <c r="C20" s="1064"/>
      <c r="D20" s="689">
        <v>5</v>
      </c>
      <c r="E20" s="689">
        <v>-1630</v>
      </c>
      <c r="F20" s="689">
        <v>1600</v>
      </c>
      <c r="G20" s="689">
        <v>22</v>
      </c>
      <c r="H20" s="689">
        <v>-555</v>
      </c>
      <c r="I20" s="689">
        <v>554</v>
      </c>
      <c r="J20" s="689">
        <v>26</v>
      </c>
      <c r="K20" s="689">
        <v>-759</v>
      </c>
      <c r="L20" s="689">
        <v>752</v>
      </c>
      <c r="M20" s="689">
        <v>12</v>
      </c>
      <c r="N20" s="689">
        <v>-1340</v>
      </c>
      <c r="O20" s="689">
        <v>1313</v>
      </c>
      <c r="P20" s="689">
        <v>65</v>
      </c>
      <c r="Q20" s="689">
        <v>-4284</v>
      </c>
      <c r="R20" s="689">
        <v>4219</v>
      </c>
      <c r="S20" s="689">
        <v>0</v>
      </c>
    </row>
    <row r="21" spans="1:20" ht="22.5" customHeight="1">
      <c r="A21" s="1064" t="s">
        <v>648</v>
      </c>
      <c r="B21" s="1064"/>
      <c r="C21" s="1064"/>
      <c r="D21" s="689">
        <v>3</v>
      </c>
      <c r="E21" s="689">
        <v>207</v>
      </c>
      <c r="F21" s="689">
        <v>224</v>
      </c>
      <c r="G21" s="689">
        <v>1</v>
      </c>
      <c r="H21" s="689">
        <v>81</v>
      </c>
      <c r="I21" s="689">
        <v>99</v>
      </c>
      <c r="J21" s="689">
        <v>4</v>
      </c>
      <c r="K21" s="689">
        <v>114</v>
      </c>
      <c r="L21" s="689">
        <v>151</v>
      </c>
      <c r="M21" s="689">
        <v>4</v>
      </c>
      <c r="N21" s="689">
        <v>194</v>
      </c>
      <c r="O21" s="689">
        <v>249</v>
      </c>
      <c r="P21" s="689">
        <v>12</v>
      </c>
      <c r="Q21" s="689">
        <v>596</v>
      </c>
      <c r="R21" s="689">
        <v>723</v>
      </c>
      <c r="S21" s="689">
        <v>1331</v>
      </c>
    </row>
    <row r="22" spans="1:20" ht="21.75" customHeight="1">
      <c r="A22" s="1062" t="s">
        <v>649</v>
      </c>
      <c r="B22" s="1062"/>
      <c r="C22" s="1062"/>
      <c r="D22" s="687">
        <v>30006</v>
      </c>
      <c r="E22" s="687">
        <v>645153</v>
      </c>
      <c r="F22" s="687">
        <v>21942</v>
      </c>
      <c r="G22" s="687">
        <v>33200</v>
      </c>
      <c r="H22" s="687">
        <v>331157</v>
      </c>
      <c r="I22" s="687">
        <v>7815</v>
      </c>
      <c r="J22" s="688">
        <v>51347</v>
      </c>
      <c r="K22" s="687">
        <v>363704</v>
      </c>
      <c r="L22" s="687">
        <v>10242</v>
      </c>
      <c r="M22" s="687">
        <v>29107</v>
      </c>
      <c r="N22" s="687">
        <v>561864</v>
      </c>
      <c r="O22" s="687">
        <v>20224</v>
      </c>
      <c r="P22" s="687">
        <v>143660</v>
      </c>
      <c r="Q22" s="687">
        <v>1901878</v>
      </c>
      <c r="R22" s="687">
        <v>60223</v>
      </c>
      <c r="S22" s="687">
        <v>2105761</v>
      </c>
    </row>
    <row r="23" spans="1:20" s="268" customFormat="1" ht="22.5" customHeight="1">
      <c r="A23" s="1063" t="s">
        <v>673</v>
      </c>
      <c r="B23" s="1063"/>
      <c r="C23" s="1063"/>
      <c r="D23" s="347">
        <v>1285</v>
      </c>
      <c r="E23" s="347">
        <v>-1814</v>
      </c>
      <c r="F23" s="347">
        <v>1377</v>
      </c>
      <c r="G23" s="347">
        <v>1309</v>
      </c>
      <c r="H23" s="347">
        <v>-601</v>
      </c>
      <c r="I23" s="347">
        <v>456</v>
      </c>
      <c r="J23" s="347">
        <v>2565</v>
      </c>
      <c r="K23" s="347">
        <v>-842</v>
      </c>
      <c r="L23" s="347">
        <v>605</v>
      </c>
      <c r="M23" s="347">
        <v>1279</v>
      </c>
      <c r="N23" s="347">
        <v>-1504</v>
      </c>
      <c r="O23" s="347">
        <v>1067</v>
      </c>
      <c r="P23" s="347">
        <v>6438</v>
      </c>
      <c r="Q23" s="347">
        <v>-4761</v>
      </c>
      <c r="R23" s="347">
        <v>3505</v>
      </c>
      <c r="S23" s="347">
        <v>5182</v>
      </c>
      <c r="T23" s="298"/>
    </row>
    <row r="24" spans="1:20" ht="22.5" customHeight="1">
      <c r="A24" s="1064" t="s">
        <v>650</v>
      </c>
      <c r="B24" s="1064"/>
      <c r="C24" s="1064"/>
      <c r="D24" s="685">
        <v>4.4740782006197556E-2</v>
      </c>
      <c r="E24" s="685">
        <v>-2.8038524376050094E-3</v>
      </c>
      <c r="F24" s="685">
        <v>6.695842450765864E-2</v>
      </c>
      <c r="G24" s="685">
        <v>4.1046063152613589E-2</v>
      </c>
      <c r="H24" s="685">
        <v>-1.8115614393624268E-3</v>
      </c>
      <c r="I24" s="685">
        <v>6.1964940888707708E-2</v>
      </c>
      <c r="J24" s="685">
        <v>5.2580869993030216E-2</v>
      </c>
      <c r="K24" s="685">
        <v>-2.3097222298420501E-3</v>
      </c>
      <c r="L24" s="685">
        <v>6.2778873093286294E-2</v>
      </c>
      <c r="M24" s="685">
        <v>4.5960902687940203E-2</v>
      </c>
      <c r="N24" s="685">
        <v>-2.6696581985487283E-3</v>
      </c>
      <c r="O24" s="685">
        <v>5.5697656209218564E-2</v>
      </c>
      <c r="P24" s="685">
        <v>4.6916675168704729E-2</v>
      </c>
      <c r="Q24" s="685">
        <v>-2.4970642056519349E-3</v>
      </c>
      <c r="R24" s="685">
        <v>6.1796960400578298E-2</v>
      </c>
      <c r="S24" s="685">
        <v>2.466938877328584E-3</v>
      </c>
    </row>
    <row r="25" spans="1:20" ht="21.75" customHeight="1">
      <c r="A25" s="1064" t="s">
        <v>638</v>
      </c>
      <c r="B25" s="1064"/>
      <c r="C25" s="1064"/>
      <c r="D25" s="685">
        <v>1.4249480354133256E-2</v>
      </c>
      <c r="E25" s="685">
        <v>0.30637522491868735</v>
      </c>
      <c r="F25" s="685">
        <v>1.0419985933826299E-2</v>
      </c>
      <c r="G25" s="685">
        <v>1.5766271670906624E-2</v>
      </c>
      <c r="H25" s="685">
        <v>0.15726238637718146</v>
      </c>
      <c r="I25" s="685">
        <v>3.7112473827751583E-3</v>
      </c>
      <c r="J25" s="685">
        <v>2.4384058779700072E-2</v>
      </c>
      <c r="K25" s="685">
        <v>0.17271855637938019</v>
      </c>
      <c r="L25" s="685">
        <v>4.8637998329345072E-3</v>
      </c>
      <c r="M25" s="685">
        <v>1.3822556310996357E-2</v>
      </c>
      <c r="N25" s="685">
        <v>0.26682230319585176</v>
      </c>
      <c r="O25" s="685">
        <v>9.6041288636269737E-3</v>
      </c>
      <c r="P25" s="685">
        <v>6.8222367115736302E-2</v>
      </c>
      <c r="Q25" s="685">
        <v>0.9031784708711007</v>
      </c>
      <c r="R25" s="685">
        <v>2.8599162013162937E-2</v>
      </c>
      <c r="S25" s="685">
        <v>1</v>
      </c>
    </row>
    <row r="26" spans="1:20">
      <c r="A26" s="22" t="s">
        <v>651</v>
      </c>
      <c r="B26" s="22"/>
      <c r="C26" s="22"/>
    </row>
    <row r="27" spans="1:20" ht="12.75" customHeight="1">
      <c r="A27" s="174" t="s">
        <v>652</v>
      </c>
      <c r="B27" s="174"/>
      <c r="C27" s="174"/>
      <c r="D27" s="172"/>
      <c r="E27" s="172"/>
      <c r="F27" s="172"/>
      <c r="G27" s="172"/>
      <c r="H27" s="173"/>
    </row>
    <row r="28" spans="1:20" ht="12.75" customHeight="1">
      <c r="A28" s="169" t="s">
        <v>653</v>
      </c>
      <c r="B28" s="169"/>
      <c r="C28" s="169"/>
      <c r="D28" s="171"/>
      <c r="E28" s="171"/>
      <c r="F28" s="171"/>
      <c r="G28" s="171"/>
      <c r="H28" s="171"/>
    </row>
    <row r="29" spans="1:20" ht="12.75" customHeight="1">
      <c r="A29" s="170"/>
      <c r="B29" s="170"/>
      <c r="C29" s="170"/>
      <c r="D29" s="169"/>
      <c r="E29" s="169"/>
      <c r="F29" s="169"/>
      <c r="G29" s="169"/>
      <c r="H29" s="169"/>
    </row>
    <row r="30" spans="1:20" ht="12.75" customHeight="1">
      <c r="B30" s="630"/>
      <c r="C30" s="630"/>
    </row>
    <row r="31" spans="1:20" ht="12.75" customHeight="1">
      <c r="A31" s="152" t="s">
        <v>675</v>
      </c>
      <c r="B31" s="204"/>
      <c r="C31" s="204"/>
      <c r="D31" s="204"/>
      <c r="E31" s="204"/>
      <c r="F31" s="204"/>
      <c r="S31" s="140" t="str">
        <f>Naslovnica!A20</f>
        <v>Studeni 2021.</v>
      </c>
    </row>
    <row r="32" spans="1:20">
      <c r="A32" s="575" t="s">
        <v>970</v>
      </c>
      <c r="B32" s="204"/>
      <c r="C32" s="204"/>
      <c r="D32" s="204"/>
      <c r="E32" s="204"/>
      <c r="F32" s="204"/>
      <c r="S32" s="545" t="str">
        <f>Naslovnica!A24</f>
        <v>November 2021</v>
      </c>
    </row>
    <row r="33" spans="1:19">
      <c r="B33"/>
      <c r="C33"/>
    </row>
    <row r="34" spans="1:19" ht="32.25" customHeight="1">
      <c r="A34" s="690"/>
      <c r="B34" s="1069" t="s">
        <v>621</v>
      </c>
      <c r="C34" s="1069"/>
      <c r="D34" s="1069"/>
      <c r="E34" s="1071" t="s">
        <v>622</v>
      </c>
      <c r="F34" s="1071"/>
      <c r="G34" s="1071"/>
      <c r="H34" s="1071" t="s">
        <v>623</v>
      </c>
      <c r="I34" s="1071"/>
      <c r="J34" s="1071"/>
      <c r="K34" s="1070" t="s">
        <v>624</v>
      </c>
      <c r="L34" s="1070"/>
      <c r="M34" s="1070"/>
      <c r="N34" s="1070" t="s">
        <v>625</v>
      </c>
      <c r="O34" s="1070"/>
      <c r="P34" s="1070"/>
      <c r="Q34" s="1071" t="s">
        <v>626</v>
      </c>
      <c r="R34" s="1071"/>
      <c r="S34" s="1071"/>
    </row>
    <row r="35" spans="1:19" ht="21">
      <c r="A35" s="690" t="s">
        <v>566</v>
      </c>
      <c r="B35" s="1069" t="s">
        <v>627</v>
      </c>
      <c r="C35" s="1069"/>
      <c r="D35" s="1069"/>
      <c r="E35" s="1069" t="s">
        <v>628</v>
      </c>
      <c r="F35" s="1069"/>
      <c r="G35" s="1069"/>
      <c r="H35" s="1069" t="s">
        <v>628</v>
      </c>
      <c r="I35" s="1069"/>
      <c r="J35" s="1069"/>
      <c r="K35" s="1069" t="s">
        <v>629</v>
      </c>
      <c r="L35" s="1069"/>
      <c r="M35" s="1069"/>
      <c r="N35" s="1069" t="s">
        <v>629</v>
      </c>
      <c r="O35" s="1069"/>
      <c r="P35" s="1069"/>
      <c r="Q35" s="1069" t="s">
        <v>629</v>
      </c>
      <c r="R35" s="1069"/>
      <c r="S35" s="1069"/>
    </row>
    <row r="36" spans="1:19">
      <c r="A36" s="690"/>
      <c r="B36" s="691" t="s">
        <v>116</v>
      </c>
      <c r="C36" s="691" t="s">
        <v>117</v>
      </c>
      <c r="D36" s="691" t="s">
        <v>118</v>
      </c>
      <c r="E36" s="691" t="s">
        <v>116</v>
      </c>
      <c r="F36" s="691" t="s">
        <v>117</v>
      </c>
      <c r="G36" s="691" t="s">
        <v>118</v>
      </c>
      <c r="H36" s="691" t="s">
        <v>116</v>
      </c>
      <c r="I36" s="691" t="s">
        <v>117</v>
      </c>
      <c r="J36" s="691" t="s">
        <v>118</v>
      </c>
      <c r="K36" s="691" t="s">
        <v>116</v>
      </c>
      <c r="L36" s="691" t="s">
        <v>117</v>
      </c>
      <c r="M36" s="691" t="s">
        <v>118</v>
      </c>
      <c r="N36" s="691" t="s">
        <v>116</v>
      </c>
      <c r="O36" s="691" t="s">
        <v>117</v>
      </c>
      <c r="P36" s="691" t="s">
        <v>118</v>
      </c>
      <c r="Q36" s="683" t="s">
        <v>116</v>
      </c>
      <c r="R36" s="683" t="s">
        <v>117</v>
      </c>
      <c r="S36" s="683" t="s">
        <v>118</v>
      </c>
    </row>
    <row r="37" spans="1:19">
      <c r="A37" s="179" t="s">
        <v>6</v>
      </c>
      <c r="B37" s="188">
        <v>4780</v>
      </c>
      <c r="C37" s="188">
        <v>312</v>
      </c>
      <c r="D37" s="188">
        <v>9</v>
      </c>
      <c r="E37" s="188">
        <v>3069</v>
      </c>
      <c r="F37" s="188">
        <v>238</v>
      </c>
      <c r="G37" s="188">
        <v>2</v>
      </c>
      <c r="H37" s="188">
        <v>7849</v>
      </c>
      <c r="I37" s="188">
        <v>550</v>
      </c>
      <c r="J37" s="188">
        <v>11</v>
      </c>
      <c r="K37" s="188">
        <v>377</v>
      </c>
      <c r="L37" s="188">
        <v>-24</v>
      </c>
      <c r="M37" s="188">
        <v>0</v>
      </c>
      <c r="N37" s="188">
        <v>79</v>
      </c>
      <c r="O37" s="188">
        <v>-23</v>
      </c>
      <c r="P37" s="188">
        <v>-2</v>
      </c>
      <c r="Q37" s="189">
        <v>6.1679967536859115E-2</v>
      </c>
      <c r="R37" s="189">
        <v>-7.8726968174204326E-2</v>
      </c>
      <c r="S37" s="189">
        <v>-0.15384615384615385</v>
      </c>
    </row>
    <row r="38" spans="1:19">
      <c r="A38" s="78" t="s">
        <v>7</v>
      </c>
      <c r="B38" s="188">
        <v>39918</v>
      </c>
      <c r="C38" s="188">
        <v>68571</v>
      </c>
      <c r="D38" s="188">
        <v>163</v>
      </c>
      <c r="E38" s="188">
        <v>31188</v>
      </c>
      <c r="F38" s="188">
        <v>52441</v>
      </c>
      <c r="G38" s="188">
        <v>98</v>
      </c>
      <c r="H38" s="188">
        <v>71106</v>
      </c>
      <c r="I38" s="188">
        <v>121012</v>
      </c>
      <c r="J38" s="188">
        <v>261</v>
      </c>
      <c r="K38" s="188">
        <v>1724</v>
      </c>
      <c r="L38" s="188">
        <v>-1733</v>
      </c>
      <c r="M38" s="188">
        <v>-1</v>
      </c>
      <c r="N38" s="188">
        <v>1218</v>
      </c>
      <c r="O38" s="188">
        <v>-1352</v>
      </c>
      <c r="P38" s="188">
        <v>0</v>
      </c>
      <c r="Q38" s="189">
        <v>4.316061264010318E-2</v>
      </c>
      <c r="R38" s="189">
        <v>-2.4859585646711868E-2</v>
      </c>
      <c r="S38" s="189">
        <v>-3.8167938931297218E-3</v>
      </c>
    </row>
    <row r="39" spans="1:19">
      <c r="A39" s="78" t="s">
        <v>8</v>
      </c>
      <c r="B39" s="188">
        <v>19065</v>
      </c>
      <c r="C39" s="188">
        <v>117928</v>
      </c>
      <c r="D39" s="188">
        <v>163</v>
      </c>
      <c r="E39" s="188">
        <v>14426</v>
      </c>
      <c r="F39" s="188">
        <v>100856</v>
      </c>
      <c r="G39" s="188">
        <v>160</v>
      </c>
      <c r="H39" s="188">
        <v>33491</v>
      </c>
      <c r="I39" s="188">
        <v>218784</v>
      </c>
      <c r="J39" s="188">
        <v>323</v>
      </c>
      <c r="K39" s="188">
        <v>986</v>
      </c>
      <c r="L39" s="188">
        <v>-329</v>
      </c>
      <c r="M39" s="188">
        <v>2</v>
      </c>
      <c r="N39" s="188">
        <v>801</v>
      </c>
      <c r="O39" s="188">
        <v>-495</v>
      </c>
      <c r="P39" s="188">
        <v>7</v>
      </c>
      <c r="Q39" s="189">
        <v>5.6365127428715578E-2</v>
      </c>
      <c r="R39" s="189">
        <v>-3.7521401770427287E-3</v>
      </c>
      <c r="S39" s="189">
        <v>2.866242038216571E-2</v>
      </c>
    </row>
    <row r="40" spans="1:19">
      <c r="A40" s="78" t="s">
        <v>9</v>
      </c>
      <c r="B40" s="188">
        <v>10679</v>
      </c>
      <c r="C40" s="188">
        <v>139758</v>
      </c>
      <c r="D40" s="188">
        <v>79</v>
      </c>
      <c r="E40" s="188">
        <v>3157</v>
      </c>
      <c r="F40" s="188">
        <v>128361</v>
      </c>
      <c r="G40" s="188">
        <v>96</v>
      </c>
      <c r="H40" s="188">
        <v>13836</v>
      </c>
      <c r="I40" s="188">
        <v>268119</v>
      </c>
      <c r="J40" s="188">
        <v>175</v>
      </c>
      <c r="K40" s="188">
        <v>448</v>
      </c>
      <c r="L40" s="188">
        <v>-164</v>
      </c>
      <c r="M40" s="188">
        <v>1</v>
      </c>
      <c r="N40" s="188">
        <v>139</v>
      </c>
      <c r="O40" s="188">
        <v>-87</v>
      </c>
      <c r="P40" s="188">
        <v>1</v>
      </c>
      <c r="Q40" s="189">
        <v>4.4305230583440158E-2</v>
      </c>
      <c r="R40" s="189">
        <v>-9.3527592502884449E-4</v>
      </c>
      <c r="S40" s="189">
        <v>1.1560693641618602E-2</v>
      </c>
    </row>
    <row r="41" spans="1:19">
      <c r="A41" s="78" t="s">
        <v>10</v>
      </c>
      <c r="B41" s="188">
        <v>9188</v>
      </c>
      <c r="C41" s="188">
        <v>157831</v>
      </c>
      <c r="D41" s="188">
        <v>89</v>
      </c>
      <c r="E41" s="188">
        <v>2340</v>
      </c>
      <c r="F41" s="188">
        <v>144807</v>
      </c>
      <c r="G41" s="188">
        <v>62</v>
      </c>
      <c r="H41" s="188">
        <v>11528</v>
      </c>
      <c r="I41" s="188">
        <v>302638</v>
      </c>
      <c r="J41" s="188">
        <v>151</v>
      </c>
      <c r="K41" s="188">
        <v>376</v>
      </c>
      <c r="L41" s="188">
        <v>-245</v>
      </c>
      <c r="M41" s="188">
        <v>0</v>
      </c>
      <c r="N41" s="188">
        <v>101</v>
      </c>
      <c r="O41" s="188">
        <v>-365</v>
      </c>
      <c r="P41" s="188">
        <v>-1</v>
      </c>
      <c r="Q41" s="189">
        <v>4.3163514614062093E-2</v>
      </c>
      <c r="R41" s="189">
        <v>-2.0115548989605436E-3</v>
      </c>
      <c r="S41" s="189">
        <v>-6.5789473684210176E-3</v>
      </c>
    </row>
    <row r="42" spans="1:19">
      <c r="A42" s="78" t="s">
        <v>11</v>
      </c>
      <c r="B42" s="188">
        <v>2952</v>
      </c>
      <c r="C42" s="188">
        <v>157968</v>
      </c>
      <c r="D42" s="188">
        <v>86</v>
      </c>
      <c r="E42" s="188">
        <v>895</v>
      </c>
      <c r="F42" s="188">
        <v>146966</v>
      </c>
      <c r="G42" s="188">
        <v>85</v>
      </c>
      <c r="H42" s="188">
        <v>3847</v>
      </c>
      <c r="I42" s="188">
        <v>304934</v>
      </c>
      <c r="J42" s="188">
        <v>171</v>
      </c>
      <c r="K42" s="188">
        <v>156</v>
      </c>
      <c r="L42" s="188">
        <v>270</v>
      </c>
      <c r="M42" s="188">
        <v>1</v>
      </c>
      <c r="N42" s="188">
        <v>25</v>
      </c>
      <c r="O42" s="188">
        <v>191</v>
      </c>
      <c r="P42" s="188">
        <v>-1</v>
      </c>
      <c r="Q42" s="189">
        <v>4.9372613202400384E-2</v>
      </c>
      <c r="R42" s="189">
        <v>1.5140915614848538E-3</v>
      </c>
      <c r="S42" s="189">
        <v>0</v>
      </c>
    </row>
    <row r="43" spans="1:19">
      <c r="A43" s="78" t="s">
        <v>12</v>
      </c>
      <c r="B43" s="188">
        <v>787</v>
      </c>
      <c r="C43" s="188">
        <v>131265</v>
      </c>
      <c r="D43" s="188">
        <v>94</v>
      </c>
      <c r="E43" s="188">
        <v>462</v>
      </c>
      <c r="F43" s="188">
        <v>132921</v>
      </c>
      <c r="G43" s="188">
        <v>78</v>
      </c>
      <c r="H43" s="188">
        <v>1249</v>
      </c>
      <c r="I43" s="188">
        <v>264186</v>
      </c>
      <c r="J43" s="188">
        <v>172</v>
      </c>
      <c r="K43" s="188">
        <v>8</v>
      </c>
      <c r="L43" s="188">
        <v>202</v>
      </c>
      <c r="M43" s="188">
        <v>-1</v>
      </c>
      <c r="N43" s="188">
        <v>0</v>
      </c>
      <c r="O43" s="188">
        <v>37</v>
      </c>
      <c r="P43" s="188">
        <v>1</v>
      </c>
      <c r="Q43" s="189">
        <v>6.4464141821112264E-3</v>
      </c>
      <c r="R43" s="189">
        <v>9.0548481323904362E-4</v>
      </c>
      <c r="S43" s="189">
        <v>0</v>
      </c>
    </row>
    <row r="44" spans="1:19">
      <c r="A44" s="78" t="s">
        <v>13</v>
      </c>
      <c r="B44" s="188">
        <v>489</v>
      </c>
      <c r="C44" s="188">
        <v>111783</v>
      </c>
      <c r="D44" s="188">
        <v>99</v>
      </c>
      <c r="E44" s="188">
        <v>264</v>
      </c>
      <c r="F44" s="188">
        <v>119769</v>
      </c>
      <c r="G44" s="188">
        <v>125</v>
      </c>
      <c r="H44" s="188">
        <v>753</v>
      </c>
      <c r="I44" s="188">
        <v>231552</v>
      </c>
      <c r="J44" s="188">
        <v>224</v>
      </c>
      <c r="K44" s="188">
        <v>7</v>
      </c>
      <c r="L44" s="188">
        <v>47</v>
      </c>
      <c r="M44" s="188">
        <v>1</v>
      </c>
      <c r="N44" s="188">
        <v>5</v>
      </c>
      <c r="O44" s="188">
        <v>33</v>
      </c>
      <c r="P44" s="188">
        <v>-1</v>
      </c>
      <c r="Q44" s="189">
        <v>1.6194331983805599E-2</v>
      </c>
      <c r="R44" s="189">
        <v>3.4561415635581128E-4</v>
      </c>
      <c r="S44" s="189">
        <v>0</v>
      </c>
    </row>
    <row r="45" spans="1:19">
      <c r="A45" s="78" t="s">
        <v>14</v>
      </c>
      <c r="B45" s="188">
        <v>1</v>
      </c>
      <c r="C45" s="188">
        <v>103231</v>
      </c>
      <c r="D45" s="188">
        <v>180</v>
      </c>
      <c r="E45" s="188">
        <v>0</v>
      </c>
      <c r="F45" s="188">
        <v>86835</v>
      </c>
      <c r="G45" s="188">
        <v>15689</v>
      </c>
      <c r="H45" s="188">
        <v>1</v>
      </c>
      <c r="I45" s="188">
        <v>190066</v>
      </c>
      <c r="J45" s="188">
        <v>15869</v>
      </c>
      <c r="K45" s="188">
        <v>-8</v>
      </c>
      <c r="L45" s="188">
        <v>1056</v>
      </c>
      <c r="M45" s="188">
        <v>0</v>
      </c>
      <c r="N45" s="188">
        <v>-4</v>
      </c>
      <c r="O45" s="188">
        <v>-1038</v>
      </c>
      <c r="P45" s="188">
        <v>2154</v>
      </c>
      <c r="Q45" s="189">
        <v>-0.92307692307692313</v>
      </c>
      <c r="R45" s="189">
        <v>9.4712914632033574E-5</v>
      </c>
      <c r="S45" s="189">
        <v>0.15705432008749542</v>
      </c>
    </row>
    <row r="46" spans="1:19">
      <c r="A46" s="78" t="s">
        <v>15</v>
      </c>
      <c r="B46" s="188">
        <v>0</v>
      </c>
      <c r="C46" s="188">
        <v>29</v>
      </c>
      <c r="D46" s="188">
        <v>22542</v>
      </c>
      <c r="E46" s="188">
        <v>0</v>
      </c>
      <c r="F46" s="188">
        <v>4</v>
      </c>
      <c r="G46" s="188">
        <v>17507</v>
      </c>
      <c r="H46" s="188">
        <v>0</v>
      </c>
      <c r="I46" s="188">
        <v>33</v>
      </c>
      <c r="J46" s="188">
        <v>40049</v>
      </c>
      <c r="K46" s="188">
        <v>0</v>
      </c>
      <c r="L46" s="188">
        <v>-741</v>
      </c>
      <c r="M46" s="188">
        <v>1036</v>
      </c>
      <c r="N46" s="188">
        <v>0</v>
      </c>
      <c r="O46" s="188">
        <v>0</v>
      </c>
      <c r="P46" s="188">
        <v>292</v>
      </c>
      <c r="Q46" s="189" t="s">
        <v>1238</v>
      </c>
      <c r="R46" s="189">
        <v>-0.95736434108527135</v>
      </c>
      <c r="S46" s="189">
        <v>3.4296634900958134E-2</v>
      </c>
    </row>
    <row r="47" spans="1:19">
      <c r="A47" s="78" t="s">
        <v>16</v>
      </c>
      <c r="B47" s="188">
        <v>0</v>
      </c>
      <c r="C47" s="188">
        <v>3</v>
      </c>
      <c r="D47" s="188">
        <v>1797</v>
      </c>
      <c r="E47" s="188">
        <v>0</v>
      </c>
      <c r="F47" s="188">
        <v>0</v>
      </c>
      <c r="G47" s="188">
        <v>1021</v>
      </c>
      <c r="H47" s="188">
        <v>0</v>
      </c>
      <c r="I47" s="188">
        <v>3</v>
      </c>
      <c r="J47" s="188">
        <v>2818</v>
      </c>
      <c r="K47" s="188">
        <v>0</v>
      </c>
      <c r="L47" s="188">
        <v>0</v>
      </c>
      <c r="M47" s="188">
        <v>22</v>
      </c>
      <c r="N47" s="188">
        <v>0</v>
      </c>
      <c r="O47" s="188">
        <v>-1</v>
      </c>
      <c r="P47" s="188">
        <v>-6</v>
      </c>
      <c r="Q47" s="189" t="s">
        <v>1238</v>
      </c>
      <c r="R47" s="189">
        <v>-0.25</v>
      </c>
      <c r="S47" s="189">
        <v>5.710206995003464E-3</v>
      </c>
    </row>
    <row r="48" spans="1:19" ht="24">
      <c r="A48" s="693" t="s">
        <v>630</v>
      </c>
      <c r="B48" s="694">
        <v>87859</v>
      </c>
      <c r="C48" s="694">
        <v>988679</v>
      </c>
      <c r="D48" s="694">
        <v>25301</v>
      </c>
      <c r="E48" s="694">
        <v>55801</v>
      </c>
      <c r="F48" s="694">
        <v>913198</v>
      </c>
      <c r="G48" s="694">
        <v>34923</v>
      </c>
      <c r="H48" s="694">
        <v>143660</v>
      </c>
      <c r="I48" s="694">
        <v>1901877</v>
      </c>
      <c r="J48" s="694">
        <v>60224</v>
      </c>
      <c r="K48" s="694">
        <v>4074</v>
      </c>
      <c r="L48" s="694">
        <v>-1661</v>
      </c>
      <c r="M48" s="694">
        <v>1061</v>
      </c>
      <c r="N48" s="694">
        <v>2364</v>
      </c>
      <c r="O48" s="694">
        <v>-3100</v>
      </c>
      <c r="P48" s="694">
        <v>2444</v>
      </c>
      <c r="Q48" s="695">
        <v>4.691667516870468E-2</v>
      </c>
      <c r="R48" s="695">
        <v>-2.4970655153206955E-3</v>
      </c>
      <c r="S48" s="695">
        <v>6.1795870872194403E-2</v>
      </c>
    </row>
    <row r="49" spans="1:19" ht="24">
      <c r="A49" s="696" t="s">
        <v>631</v>
      </c>
      <c r="B49" s="1073">
        <v>1101839</v>
      </c>
      <c r="C49" s="1073"/>
      <c r="D49" s="1073"/>
      <c r="E49" s="1073">
        <v>1003922</v>
      </c>
      <c r="F49" s="1073"/>
      <c r="G49" s="1073"/>
      <c r="H49" s="1073">
        <v>2105761</v>
      </c>
      <c r="I49" s="1073"/>
      <c r="J49" s="1073"/>
      <c r="K49" s="1073">
        <v>3474</v>
      </c>
      <c r="L49" s="1073"/>
      <c r="M49" s="1073"/>
      <c r="N49" s="1073">
        <v>1708</v>
      </c>
      <c r="O49" s="1073"/>
      <c r="P49" s="1073"/>
      <c r="Q49" s="1072">
        <v>2.4669388773286283E-3</v>
      </c>
      <c r="R49" s="1072"/>
      <c r="S49" s="1072"/>
    </row>
    <row r="50" spans="1:19">
      <c r="A50" s="15" t="s">
        <v>632</v>
      </c>
      <c r="B50"/>
      <c r="C50"/>
    </row>
    <row r="52" spans="1:19">
      <c r="A52" s="630" t="s">
        <v>83</v>
      </c>
    </row>
    <row r="53" spans="1:19">
      <c r="A53" s="630"/>
      <c r="S53" s="14" t="s">
        <v>841</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8" customWidth="1"/>
    <col min="4" max="4" width="21.85546875" customWidth="1"/>
    <col min="5" max="5" width="14.85546875" customWidth="1"/>
  </cols>
  <sheetData>
    <row r="1" spans="1:8" ht="12.75" customHeight="1">
      <c r="A1" s="150" t="s">
        <v>729</v>
      </c>
    </row>
    <row r="2" spans="1:8" ht="12.75" customHeight="1">
      <c r="A2" s="537" t="s">
        <v>730</v>
      </c>
    </row>
    <row r="3" spans="1:8">
      <c r="D3" s="324"/>
      <c r="E3" s="65" t="s">
        <v>256</v>
      </c>
    </row>
    <row r="4" spans="1:8" ht="79.5" customHeight="1">
      <c r="A4" s="1175" t="s">
        <v>354</v>
      </c>
      <c r="B4" s="470" t="s">
        <v>355</v>
      </c>
      <c r="C4" s="509" t="s">
        <v>336</v>
      </c>
      <c r="D4" s="470" t="s">
        <v>356</v>
      </c>
      <c r="E4" s="509" t="s">
        <v>336</v>
      </c>
    </row>
    <row r="5" spans="1:8" ht="15.75" customHeight="1">
      <c r="A5" s="1175"/>
      <c r="B5" s="510" t="s">
        <v>1512</v>
      </c>
      <c r="C5" s="511"/>
      <c r="D5" s="510" t="s">
        <v>1512</v>
      </c>
      <c r="E5" s="511"/>
    </row>
    <row r="6" spans="1:8">
      <c r="A6" s="512" t="s">
        <v>1514</v>
      </c>
      <c r="B6" s="513">
        <v>2458</v>
      </c>
      <c r="C6" s="514">
        <v>0.44843842074248674</v>
      </c>
      <c r="D6" s="513">
        <v>289530.99169</v>
      </c>
      <c r="E6" s="514">
        <v>0.56564905596978454</v>
      </c>
      <c r="F6" s="44"/>
      <c r="G6" s="77"/>
      <c r="H6" s="77"/>
    </row>
    <row r="7" spans="1:8">
      <c r="A7" s="512" t="s">
        <v>1515</v>
      </c>
      <c r="B7" s="513">
        <v>1185</v>
      </c>
      <c r="C7" s="514">
        <v>0.22417355371900827</v>
      </c>
      <c r="D7" s="513">
        <v>168574.73666999998</v>
      </c>
      <c r="E7" s="514">
        <v>0.10834726040712776</v>
      </c>
      <c r="F7" s="44"/>
      <c r="G7" s="77"/>
      <c r="H7" s="77"/>
    </row>
    <row r="8" spans="1:8">
      <c r="A8" s="512" t="s">
        <v>1516</v>
      </c>
      <c r="B8" s="513">
        <v>784</v>
      </c>
      <c r="C8" s="514">
        <v>0.11048158640226628</v>
      </c>
      <c r="D8" s="513">
        <v>163610.59007999999</v>
      </c>
      <c r="E8" s="514">
        <v>0.19293363186666018</v>
      </c>
      <c r="F8" s="44"/>
      <c r="G8" s="77"/>
      <c r="H8" s="77"/>
    </row>
    <row r="9" spans="1:8">
      <c r="A9" s="512" t="s">
        <v>1517</v>
      </c>
      <c r="B9" s="513">
        <v>4152</v>
      </c>
      <c r="C9" s="514">
        <v>0.28385899814471244</v>
      </c>
      <c r="D9" s="513">
        <v>891752.31246000004</v>
      </c>
      <c r="E9" s="514">
        <v>0.16394428189465529</v>
      </c>
      <c r="F9" s="44"/>
      <c r="G9" s="77"/>
      <c r="H9" s="77"/>
    </row>
    <row r="10" spans="1:8">
      <c r="A10" s="512" t="s">
        <v>1518</v>
      </c>
      <c r="B10" s="513">
        <v>0</v>
      </c>
      <c r="C10" s="514">
        <v>0</v>
      </c>
      <c r="D10" s="513">
        <v>0</v>
      </c>
      <c r="E10" s="514">
        <v>0</v>
      </c>
      <c r="F10" s="44"/>
      <c r="G10" s="77"/>
      <c r="H10" s="77"/>
    </row>
    <row r="11" spans="1:8">
      <c r="A11" s="512" t="s">
        <v>1519</v>
      </c>
      <c r="B11" s="513">
        <v>102</v>
      </c>
      <c r="C11" s="514">
        <v>0.32467532467532467</v>
      </c>
      <c r="D11" s="513">
        <v>31603.095000000001</v>
      </c>
      <c r="E11" s="514">
        <v>0.17331751885913924</v>
      </c>
      <c r="F11" s="44"/>
      <c r="G11" s="77"/>
      <c r="H11" s="77"/>
    </row>
    <row r="12" spans="1:8">
      <c r="A12" s="512" t="s">
        <v>1520</v>
      </c>
      <c r="B12" s="513">
        <v>3657</v>
      </c>
      <c r="C12" s="514">
        <v>0.26059979317476734</v>
      </c>
      <c r="D12" s="513">
        <v>611888.75263999996</v>
      </c>
      <c r="E12" s="514">
        <v>0.26021233292938117</v>
      </c>
      <c r="F12" s="44"/>
      <c r="G12" s="77"/>
      <c r="H12" s="77"/>
    </row>
    <row r="13" spans="1:8">
      <c r="A13" s="512" t="s">
        <v>1521</v>
      </c>
      <c r="B13" s="513">
        <v>875</v>
      </c>
      <c r="C13" s="514">
        <v>6.4476885644768861E-2</v>
      </c>
      <c r="D13" s="513">
        <v>239676.74799999999</v>
      </c>
      <c r="E13" s="514">
        <v>8.6842762488775579E-2</v>
      </c>
      <c r="F13" s="44"/>
      <c r="G13" s="77"/>
      <c r="H13" s="77"/>
    </row>
    <row r="14" spans="1:8">
      <c r="A14" s="512" t="s">
        <v>1522</v>
      </c>
      <c r="B14" s="513">
        <v>7371</v>
      </c>
      <c r="C14" s="514">
        <v>0.73803348266918178</v>
      </c>
      <c r="D14" s="513">
        <v>1227067.88426</v>
      </c>
      <c r="E14" s="514">
        <v>0.59548286092237113</v>
      </c>
      <c r="F14" s="44"/>
      <c r="G14" s="77"/>
      <c r="H14" s="77"/>
    </row>
    <row r="15" spans="1:8">
      <c r="A15" s="512" t="s">
        <v>1523</v>
      </c>
      <c r="B15" s="513">
        <v>1426</v>
      </c>
      <c r="C15" s="514">
        <v>-1.5873015873015872E-2</v>
      </c>
      <c r="D15" s="513">
        <v>207948.09600999998</v>
      </c>
      <c r="E15" s="514">
        <v>3.0918487392558812E-3</v>
      </c>
      <c r="F15" s="44"/>
      <c r="G15" s="77"/>
      <c r="H15" s="77"/>
    </row>
    <row r="16" spans="1:8">
      <c r="A16" s="512" t="s">
        <v>1524</v>
      </c>
      <c r="B16" s="513">
        <v>8814</v>
      </c>
      <c r="C16" s="514">
        <v>0.18835108534447889</v>
      </c>
      <c r="D16" s="513">
        <v>942729.27558999986</v>
      </c>
      <c r="E16" s="514">
        <v>9.6247378250670479E-2</v>
      </c>
      <c r="F16" s="44"/>
      <c r="G16" s="77"/>
      <c r="H16" s="77"/>
    </row>
    <row r="17" spans="1:11">
      <c r="A17" s="512" t="s">
        <v>1525</v>
      </c>
      <c r="B17" s="513">
        <v>1665</v>
      </c>
      <c r="C17" s="514">
        <v>0.27488514548238896</v>
      </c>
      <c r="D17" s="513">
        <v>286421.89571000001</v>
      </c>
      <c r="E17" s="514">
        <v>0.10137228673971047</v>
      </c>
      <c r="F17" s="44"/>
      <c r="G17" s="77"/>
      <c r="H17" s="77"/>
    </row>
    <row r="18" spans="1:11">
      <c r="A18" s="512" t="s">
        <v>1526</v>
      </c>
      <c r="B18" s="513">
        <v>179</v>
      </c>
      <c r="C18" s="514">
        <v>0.12578616352201258</v>
      </c>
      <c r="D18" s="513">
        <v>83780.509120000002</v>
      </c>
      <c r="E18" s="514">
        <v>-4.1712875654217996E-2</v>
      </c>
      <c r="F18" s="44"/>
      <c r="G18" s="77"/>
      <c r="H18" s="77"/>
    </row>
    <row r="19" spans="1:11" s="268" customFormat="1">
      <c r="A19" s="512" t="s">
        <v>1527</v>
      </c>
      <c r="B19" s="513">
        <v>6158</v>
      </c>
      <c r="C19" s="514">
        <v>0.31077054065559812</v>
      </c>
      <c r="D19" s="513">
        <v>891039.55719000008</v>
      </c>
      <c r="E19" s="514">
        <v>0.11927013124363246</v>
      </c>
      <c r="F19" s="44"/>
      <c r="G19" s="77"/>
      <c r="H19" s="77"/>
    </row>
    <row r="20" spans="1:11">
      <c r="A20" s="512" t="s">
        <v>1528</v>
      </c>
      <c r="B20" s="513">
        <v>189</v>
      </c>
      <c r="C20" s="514">
        <v>4.5588235294117645</v>
      </c>
      <c r="D20" s="513">
        <v>84685.254150000008</v>
      </c>
      <c r="E20" s="514">
        <v>5.9351204083849831</v>
      </c>
      <c r="F20" s="44"/>
      <c r="G20" s="77"/>
      <c r="H20" s="77"/>
    </row>
    <row r="21" spans="1:11">
      <c r="A21" s="515" t="s">
        <v>357</v>
      </c>
      <c r="B21" s="516">
        <v>39015</v>
      </c>
      <c r="C21" s="517">
        <v>0.31323841260224172</v>
      </c>
      <c r="D21" s="516">
        <v>6120309.69857</v>
      </c>
      <c r="E21" s="517">
        <v>0.23257467625257694</v>
      </c>
      <c r="G21" s="77"/>
      <c r="H21" s="77"/>
    </row>
    <row r="22" spans="1:11">
      <c r="A22" s="17" t="s">
        <v>351</v>
      </c>
    </row>
    <row r="23" spans="1:11" ht="76.5" customHeight="1">
      <c r="A23" s="1178" t="s">
        <v>358</v>
      </c>
      <c r="B23" s="1178"/>
      <c r="C23" s="1178"/>
      <c r="D23" s="1178"/>
      <c r="E23" s="1178"/>
      <c r="G23" s="1182"/>
      <c r="H23" s="1182"/>
      <c r="I23" s="1182"/>
      <c r="J23" s="1182"/>
      <c r="K23" s="1182"/>
    </row>
    <row r="24" spans="1:11" ht="21.75" customHeight="1">
      <c r="A24" s="1171" t="s">
        <v>328</v>
      </c>
      <c r="B24" s="1171"/>
      <c r="C24" s="1171"/>
      <c r="D24" s="1171"/>
      <c r="E24" s="1171"/>
      <c r="F24" s="71"/>
    </row>
    <row r="25" spans="1:11" ht="12.75" customHeight="1"/>
    <row r="26" spans="1:11" ht="12.75" customHeight="1">
      <c r="A26" s="631" t="s">
        <v>83</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880</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731</v>
      </c>
    </row>
    <row r="2" spans="1:9" ht="12.75" customHeight="1">
      <c r="A2" s="541" t="s">
        <v>732</v>
      </c>
    </row>
    <row r="3" spans="1:9" ht="12.75" customHeight="1">
      <c r="E3" s="74"/>
      <c r="F3" s="74"/>
      <c r="I3" s="65" t="s">
        <v>331</v>
      </c>
    </row>
    <row r="4" spans="1:9" s="268" customFormat="1" ht="21" customHeight="1">
      <c r="A4" s="460"/>
      <c r="B4" s="1173" t="s">
        <v>329</v>
      </c>
      <c r="C4" s="1173"/>
      <c r="D4" s="1173"/>
      <c r="E4" s="1173"/>
      <c r="F4" s="1173" t="s">
        <v>330</v>
      </c>
      <c r="G4" s="1173"/>
      <c r="H4" s="1173"/>
      <c r="I4" s="1173"/>
    </row>
    <row r="5" spans="1:9" ht="89.25" customHeight="1">
      <c r="A5" s="470" t="s">
        <v>332</v>
      </c>
      <c r="B5" s="821" t="s">
        <v>333</v>
      </c>
      <c r="C5" s="1184" t="s">
        <v>334</v>
      </c>
      <c r="D5" s="821" t="s">
        <v>809</v>
      </c>
      <c r="E5" s="1184" t="s">
        <v>334</v>
      </c>
      <c r="F5" s="821" t="s">
        <v>335</v>
      </c>
      <c r="G5" s="1184" t="s">
        <v>895</v>
      </c>
      <c r="H5" s="821" t="s">
        <v>810</v>
      </c>
      <c r="I5" s="1184" t="s">
        <v>895</v>
      </c>
    </row>
    <row r="6" spans="1:9" ht="17.25" customHeight="1">
      <c r="A6" s="490"/>
      <c r="B6" s="510">
        <v>44469</v>
      </c>
      <c r="C6" s="1184"/>
      <c r="D6" s="510">
        <v>44469</v>
      </c>
      <c r="E6" s="1184"/>
      <c r="F6" s="510" t="s">
        <v>1512</v>
      </c>
      <c r="G6" s="1184"/>
      <c r="H6" s="510" t="s">
        <v>1512</v>
      </c>
      <c r="I6" s="1184"/>
    </row>
    <row r="7" spans="1:9" ht="12.75" customHeight="1">
      <c r="A7" s="503" t="s">
        <v>337</v>
      </c>
      <c r="B7" s="504"/>
      <c r="C7" s="505"/>
      <c r="D7" s="504"/>
      <c r="E7" s="505"/>
      <c r="F7" s="504"/>
      <c r="G7" s="505"/>
      <c r="H7" s="504"/>
      <c r="I7" s="505"/>
    </row>
    <row r="8" spans="1:9" ht="12.75" customHeight="1">
      <c r="A8" s="495" t="s">
        <v>338</v>
      </c>
      <c r="B8" s="492">
        <v>27</v>
      </c>
      <c r="C8" s="493">
        <v>-0.20588235294117646</v>
      </c>
      <c r="D8" s="494">
        <v>127411.89582999999</v>
      </c>
      <c r="E8" s="493">
        <v>-0.21602618506629426</v>
      </c>
      <c r="F8" s="492">
        <v>1</v>
      </c>
      <c r="G8" s="493">
        <v>-0.8571428571428571</v>
      </c>
      <c r="H8" s="494">
        <v>205.28044</v>
      </c>
      <c r="I8" s="493">
        <v>-0.98584404394018099</v>
      </c>
    </row>
    <row r="9" spans="1:9" ht="12.75" customHeight="1">
      <c r="A9" s="495" t="s">
        <v>339</v>
      </c>
      <c r="B9" s="492">
        <v>33401</v>
      </c>
      <c r="C9" s="493">
        <v>-6.0705252194613894E-3</v>
      </c>
      <c r="D9" s="494">
        <v>1839725.3279899997</v>
      </c>
      <c r="E9" s="493">
        <v>-1.1996301322102451E-3</v>
      </c>
      <c r="F9" s="492">
        <v>7800</v>
      </c>
      <c r="G9" s="493">
        <v>0.26479649748662232</v>
      </c>
      <c r="H9" s="494">
        <v>852303.30678999983</v>
      </c>
      <c r="I9" s="493">
        <v>0.19172238613839157</v>
      </c>
    </row>
    <row r="10" spans="1:9" ht="12.75" customHeight="1">
      <c r="A10" s="491" t="s">
        <v>340</v>
      </c>
      <c r="B10" s="492">
        <v>6005</v>
      </c>
      <c r="C10" s="493">
        <v>-9.0977898879806243E-2</v>
      </c>
      <c r="D10" s="494">
        <v>351201.69730000006</v>
      </c>
      <c r="E10" s="493">
        <v>-0.10985151495605093</v>
      </c>
      <c r="F10" s="492">
        <v>950</v>
      </c>
      <c r="G10" s="493">
        <v>7.1025930101465615E-2</v>
      </c>
      <c r="H10" s="494">
        <v>102267.11455000001</v>
      </c>
      <c r="I10" s="493">
        <v>-9.0348367264161764E-3</v>
      </c>
    </row>
    <row r="11" spans="1:9" ht="12.75" customHeight="1">
      <c r="A11" s="495" t="s">
        <v>341</v>
      </c>
      <c r="B11" s="492">
        <v>30</v>
      </c>
      <c r="C11" s="493">
        <v>-0.4642857142857143</v>
      </c>
      <c r="D11" s="494">
        <v>8461.6251799999991</v>
      </c>
      <c r="E11" s="493">
        <v>-0.51110815349192484</v>
      </c>
      <c r="F11" s="492">
        <v>1</v>
      </c>
      <c r="G11" s="493">
        <v>0</v>
      </c>
      <c r="H11" s="494">
        <v>369.75296000000003</v>
      </c>
      <c r="I11" s="493">
        <v>-0.10683322070705147</v>
      </c>
    </row>
    <row r="12" spans="1:9" ht="12.75" customHeight="1">
      <c r="A12" s="496" t="s">
        <v>342</v>
      </c>
      <c r="B12" s="492">
        <v>0</v>
      </c>
      <c r="C12" s="493" t="s">
        <v>143</v>
      </c>
      <c r="D12" s="494">
        <v>0</v>
      </c>
      <c r="E12" s="493" t="s">
        <v>143</v>
      </c>
      <c r="F12" s="492">
        <v>0</v>
      </c>
      <c r="G12" s="493" t="s">
        <v>143</v>
      </c>
      <c r="H12" s="494">
        <v>0</v>
      </c>
      <c r="I12" s="493" t="s">
        <v>143</v>
      </c>
    </row>
    <row r="13" spans="1:9" ht="29.25">
      <c r="A13" s="491" t="s">
        <v>343</v>
      </c>
      <c r="B13" s="492">
        <v>510</v>
      </c>
      <c r="C13" s="493">
        <v>-4.1353383458646614E-2</v>
      </c>
      <c r="D13" s="494">
        <v>59972.509210000011</v>
      </c>
      <c r="E13" s="493">
        <v>-6.4669277152569621E-2</v>
      </c>
      <c r="F13" s="492">
        <v>52</v>
      </c>
      <c r="G13" s="493">
        <v>0.5757575757575758</v>
      </c>
      <c r="H13" s="494">
        <v>13849.53622</v>
      </c>
      <c r="I13" s="493">
        <v>-0.55794841710361665</v>
      </c>
    </row>
    <row r="14" spans="1:9" ht="12.75" customHeight="1">
      <c r="A14" s="495" t="s">
        <v>344</v>
      </c>
      <c r="B14" s="492">
        <v>15</v>
      </c>
      <c r="C14" s="493">
        <v>0.875</v>
      </c>
      <c r="D14" s="494">
        <v>515.41463999999996</v>
      </c>
      <c r="E14" s="493">
        <v>1.8384970777637992</v>
      </c>
      <c r="F14" s="492">
        <v>9</v>
      </c>
      <c r="G14" s="493">
        <v>3.5</v>
      </c>
      <c r="H14" s="494">
        <v>638.99004000000002</v>
      </c>
      <c r="I14" s="493">
        <v>5.9162326185005076</v>
      </c>
    </row>
    <row r="15" spans="1:9" ht="22.5" customHeight="1">
      <c r="A15" s="497" t="s">
        <v>345</v>
      </c>
      <c r="B15" s="500">
        <v>39988</v>
      </c>
      <c r="C15" s="499">
        <v>-2.0885874488871477E-2</v>
      </c>
      <c r="D15" s="500">
        <v>2387288.47015</v>
      </c>
      <c r="E15" s="499">
        <v>-3.7619146738081533E-2</v>
      </c>
      <c r="F15" s="500">
        <v>8813</v>
      </c>
      <c r="G15" s="501">
        <v>0.2417923066084261</v>
      </c>
      <c r="H15" s="500">
        <v>969633.98100000015</v>
      </c>
      <c r="I15" s="501">
        <v>0.12132260494290475</v>
      </c>
    </row>
    <row r="16" spans="1:9" ht="15" customHeight="1">
      <c r="A16" s="503" t="s">
        <v>346</v>
      </c>
      <c r="B16" s="506"/>
      <c r="C16" s="502"/>
      <c r="D16" s="506"/>
      <c r="E16" s="507"/>
      <c r="F16" s="506"/>
      <c r="G16" s="502"/>
      <c r="H16" s="506"/>
      <c r="I16" s="507"/>
    </row>
    <row r="17" spans="1:9" ht="12.75" customHeight="1">
      <c r="A17" s="495" t="s">
        <v>338</v>
      </c>
      <c r="B17" s="492">
        <v>238</v>
      </c>
      <c r="C17" s="493">
        <v>-0.15</v>
      </c>
      <c r="D17" s="492">
        <v>541631.56750999996</v>
      </c>
      <c r="E17" s="493">
        <v>-0.12562522768046483</v>
      </c>
      <c r="F17" s="492">
        <v>10</v>
      </c>
      <c r="G17" s="493">
        <v>1</v>
      </c>
      <c r="H17" s="494">
        <v>24899.363839999998</v>
      </c>
      <c r="I17" s="493">
        <v>4.7984076783796219</v>
      </c>
    </row>
    <row r="18" spans="1:9" ht="12.75" customHeight="1">
      <c r="A18" s="495" t="s">
        <v>339</v>
      </c>
      <c r="B18" s="492">
        <v>82529</v>
      </c>
      <c r="C18" s="493">
        <v>8.2063720991215422E-2</v>
      </c>
      <c r="D18" s="492">
        <v>6886866.0954999998</v>
      </c>
      <c r="E18" s="493">
        <v>6.7301133080442346E-2</v>
      </c>
      <c r="F18" s="492">
        <v>23816</v>
      </c>
      <c r="G18" s="493">
        <v>0.36873563218390804</v>
      </c>
      <c r="H18" s="494">
        <v>3240375.9203700004</v>
      </c>
      <c r="I18" s="493">
        <v>0.40960038614132066</v>
      </c>
    </row>
    <row r="19" spans="1:9" ht="12.75" customHeight="1">
      <c r="A19" s="491" t="s">
        <v>340</v>
      </c>
      <c r="B19" s="492">
        <v>22518</v>
      </c>
      <c r="C19" s="493">
        <v>3.2076984763432237E-3</v>
      </c>
      <c r="D19" s="492">
        <v>3659418.8132100003</v>
      </c>
      <c r="E19" s="493">
        <v>-5.7441131143471956E-2</v>
      </c>
      <c r="F19" s="492">
        <v>4515</v>
      </c>
      <c r="G19" s="493">
        <v>0.25836120401337792</v>
      </c>
      <c r="H19" s="494">
        <v>1107837.05388</v>
      </c>
      <c r="I19" s="493">
        <v>0.17888992763574418</v>
      </c>
    </row>
    <row r="20" spans="1:9" ht="12.75" customHeight="1">
      <c r="A20" s="495" t="s">
        <v>341</v>
      </c>
      <c r="B20" s="492">
        <v>1437</v>
      </c>
      <c r="C20" s="493">
        <v>-3.686327077747989E-2</v>
      </c>
      <c r="D20" s="492">
        <v>1214632.0353900001</v>
      </c>
      <c r="E20" s="493">
        <v>-4.6020149156573383E-2</v>
      </c>
      <c r="F20" s="492">
        <v>187</v>
      </c>
      <c r="G20" s="493">
        <v>-0.3987138263665595</v>
      </c>
      <c r="H20" s="494">
        <v>215677.54407000003</v>
      </c>
      <c r="I20" s="493">
        <v>-0.40498809144081305</v>
      </c>
    </row>
    <row r="21" spans="1:9" ht="12.75" customHeight="1">
      <c r="A21" s="496" t="s">
        <v>342</v>
      </c>
      <c r="B21" s="492">
        <v>0</v>
      </c>
      <c r="C21" s="493" t="s">
        <v>143</v>
      </c>
      <c r="D21" s="492">
        <v>0</v>
      </c>
      <c r="E21" s="493" t="s">
        <v>143</v>
      </c>
      <c r="F21" s="492">
        <v>0</v>
      </c>
      <c r="G21" s="493" t="s">
        <v>143</v>
      </c>
      <c r="H21" s="494">
        <v>0</v>
      </c>
      <c r="I21" s="493" t="s">
        <v>143</v>
      </c>
    </row>
    <row r="22" spans="1:9" ht="29.25">
      <c r="A22" s="491" t="s">
        <v>343</v>
      </c>
      <c r="B22" s="492">
        <v>7915</v>
      </c>
      <c r="C22" s="493">
        <v>5.8579644242343187E-2</v>
      </c>
      <c r="D22" s="492">
        <v>2038980.1148999997</v>
      </c>
      <c r="E22" s="493">
        <v>-7.1732251552233256E-2</v>
      </c>
      <c r="F22" s="492">
        <v>1626</v>
      </c>
      <c r="G22" s="493">
        <v>0.2904761904761905</v>
      </c>
      <c r="H22" s="494">
        <v>556400.49925999995</v>
      </c>
      <c r="I22" s="493">
        <v>0.13815713794473961</v>
      </c>
    </row>
    <row r="23" spans="1:9" ht="12.75" customHeight="1">
      <c r="A23" s="495" t="s">
        <v>347</v>
      </c>
      <c r="B23" s="492">
        <v>320</v>
      </c>
      <c r="C23" s="493">
        <v>-7.5144508670520235E-2</v>
      </c>
      <c r="D23" s="492">
        <v>28286.423429999999</v>
      </c>
      <c r="E23" s="493">
        <v>-0.21610960584386166</v>
      </c>
      <c r="F23" s="492">
        <v>48</v>
      </c>
      <c r="G23" s="493">
        <v>0</v>
      </c>
      <c r="H23" s="494">
        <v>5485.3361500000001</v>
      </c>
      <c r="I23" s="493">
        <v>-0.16808958989862455</v>
      </c>
    </row>
    <row r="24" spans="1:9" ht="22.5" customHeight="1">
      <c r="A24" s="497" t="s">
        <v>348</v>
      </c>
      <c r="B24" s="498">
        <v>114957</v>
      </c>
      <c r="C24" s="499">
        <v>6.1360341978192429E-2</v>
      </c>
      <c r="D24" s="500">
        <v>14369815.049939997</v>
      </c>
      <c r="E24" s="499">
        <v>-6.2597312403819593E-3</v>
      </c>
      <c r="F24" s="500">
        <v>30202</v>
      </c>
      <c r="G24" s="501">
        <v>0.33566248009906247</v>
      </c>
      <c r="H24" s="500">
        <v>5150675.7175699994</v>
      </c>
      <c r="I24" s="501">
        <v>0.25603438830526842</v>
      </c>
    </row>
    <row r="25" spans="1:9" ht="15" customHeight="1">
      <c r="A25" s="503" t="s">
        <v>349</v>
      </c>
      <c r="B25" s="506"/>
      <c r="C25" s="502"/>
      <c r="D25" s="506"/>
      <c r="E25" s="508"/>
      <c r="F25" s="506"/>
      <c r="G25" s="502"/>
      <c r="H25" s="506"/>
      <c r="I25" s="508"/>
    </row>
    <row r="26" spans="1:9" ht="12.75" customHeight="1">
      <c r="A26" s="495" t="s">
        <v>338</v>
      </c>
      <c r="B26" s="492">
        <v>9</v>
      </c>
      <c r="C26" s="493">
        <v>-0.25</v>
      </c>
      <c r="D26" s="492">
        <v>14.01482</v>
      </c>
      <c r="E26" s="493">
        <v>-0.96779692153917296</v>
      </c>
      <c r="F26" s="492"/>
      <c r="G26" s="493"/>
      <c r="H26" s="492"/>
      <c r="I26" s="493"/>
    </row>
    <row r="27" spans="1:9" ht="12.75" customHeight="1">
      <c r="A27" s="495" t="s">
        <v>339</v>
      </c>
      <c r="B27" s="492">
        <v>8</v>
      </c>
      <c r="C27" s="493">
        <v>0.6</v>
      </c>
      <c r="D27" s="492">
        <v>1.4999999999999999E-4</v>
      </c>
      <c r="E27" s="493">
        <v>0</v>
      </c>
      <c r="F27" s="492"/>
      <c r="G27" s="493"/>
      <c r="H27" s="492"/>
      <c r="I27" s="493"/>
    </row>
    <row r="28" spans="1:9" ht="12.75" customHeight="1">
      <c r="A28" s="491" t="s">
        <v>340</v>
      </c>
      <c r="B28" s="492">
        <v>0</v>
      </c>
      <c r="C28" s="493">
        <v>-1</v>
      </c>
      <c r="D28" s="492">
        <v>0</v>
      </c>
      <c r="E28" s="493" t="s">
        <v>143</v>
      </c>
      <c r="F28" s="492"/>
      <c r="G28" s="493"/>
      <c r="H28" s="492"/>
      <c r="I28" s="493"/>
    </row>
    <row r="29" spans="1:9" ht="12.75" customHeight="1">
      <c r="A29" s="495" t="s">
        <v>341</v>
      </c>
      <c r="B29" s="492">
        <v>0</v>
      </c>
      <c r="C29" s="493" t="s">
        <v>143</v>
      </c>
      <c r="D29" s="492">
        <v>0</v>
      </c>
      <c r="E29" s="493" t="s">
        <v>143</v>
      </c>
      <c r="F29" s="492"/>
      <c r="G29" s="493"/>
      <c r="H29" s="492"/>
      <c r="I29" s="493"/>
    </row>
    <row r="30" spans="1:9" ht="12.75" customHeight="1">
      <c r="A30" s="496" t="s">
        <v>350</v>
      </c>
      <c r="B30" s="492">
        <v>0</v>
      </c>
      <c r="C30" s="493" t="s">
        <v>143</v>
      </c>
      <c r="D30" s="492">
        <v>0</v>
      </c>
      <c r="E30" s="493" t="s">
        <v>143</v>
      </c>
      <c r="F30" s="492"/>
      <c r="G30" s="493"/>
      <c r="H30" s="492"/>
      <c r="I30" s="493"/>
    </row>
    <row r="31" spans="1:9" ht="29.25">
      <c r="A31" s="491" t="s">
        <v>343</v>
      </c>
      <c r="B31" s="492">
        <v>6</v>
      </c>
      <c r="C31" s="493">
        <v>0</v>
      </c>
      <c r="D31" s="492">
        <v>0</v>
      </c>
      <c r="E31" s="493" t="s">
        <v>143</v>
      </c>
      <c r="F31" s="492"/>
      <c r="G31" s="493"/>
      <c r="H31" s="492"/>
      <c r="I31" s="493"/>
    </row>
    <row r="32" spans="1:9" ht="12.75" customHeight="1">
      <c r="A32" s="495" t="s">
        <v>344</v>
      </c>
      <c r="B32" s="492">
        <v>0</v>
      </c>
      <c r="C32" s="493" t="s">
        <v>143</v>
      </c>
      <c r="D32" s="492">
        <v>0</v>
      </c>
      <c r="E32" s="493" t="s">
        <v>143</v>
      </c>
      <c r="F32" s="492"/>
      <c r="G32" s="493"/>
      <c r="H32" s="492"/>
      <c r="I32" s="493"/>
    </row>
    <row r="33" spans="1:9" ht="22.5" customHeight="1">
      <c r="A33" s="497" t="s">
        <v>345</v>
      </c>
      <c r="B33" s="500">
        <v>23</v>
      </c>
      <c r="C33" s="499">
        <v>-4.1666666666666664E-2</v>
      </c>
      <c r="D33" s="500">
        <v>14.01497</v>
      </c>
      <c r="E33" s="499">
        <v>-0.96779658797053503</v>
      </c>
      <c r="F33" s="500"/>
      <c r="G33" s="499"/>
      <c r="H33" s="500"/>
      <c r="I33" s="499"/>
    </row>
    <row r="34" spans="1:9" ht="12.75" customHeight="1">
      <c r="A34" s="17" t="s">
        <v>351</v>
      </c>
    </row>
    <row r="35" spans="1:9" ht="48" customHeight="1">
      <c r="A35" s="1185" t="s">
        <v>352</v>
      </c>
      <c r="B35" s="1185"/>
      <c r="C35" s="1185"/>
      <c r="D35" s="1185"/>
      <c r="E35" s="1185"/>
      <c r="F35" s="1185"/>
      <c r="G35" s="1185"/>
      <c r="H35" s="1185"/>
      <c r="I35" s="1185"/>
    </row>
    <row r="36" spans="1:9" ht="25.5" customHeight="1">
      <c r="A36" s="1183" t="s">
        <v>353</v>
      </c>
      <c r="B36" s="1183"/>
      <c r="C36" s="1183"/>
      <c r="D36" s="1183"/>
      <c r="E36" s="1183"/>
      <c r="F36" s="1183"/>
      <c r="G36" s="1183"/>
      <c r="H36" s="1183"/>
      <c r="I36" s="1183"/>
    </row>
    <row r="37" spans="1:9" ht="58.5" customHeight="1">
      <c r="A37" s="1178" t="s">
        <v>811</v>
      </c>
      <c r="B37" s="1178"/>
      <c r="C37" s="1178"/>
      <c r="D37" s="1178"/>
      <c r="E37" s="1178"/>
      <c r="F37" s="1178"/>
      <c r="G37" s="1178"/>
      <c r="H37" s="1178"/>
      <c r="I37" s="1178"/>
    </row>
    <row r="38" spans="1:9" ht="22.5" customHeight="1">
      <c r="A38" s="1183" t="s">
        <v>328</v>
      </c>
      <c r="B38" s="1183"/>
      <c r="C38" s="1183"/>
      <c r="D38" s="1183"/>
      <c r="E38" s="1183"/>
      <c r="F38" s="1183"/>
      <c r="G38" s="1183"/>
      <c r="H38" s="1183"/>
      <c r="I38" s="1183"/>
    </row>
    <row r="39" spans="1:9" ht="12.75" customHeight="1"/>
    <row r="40" spans="1:9" ht="12.75" customHeight="1">
      <c r="A40" s="631" t="s">
        <v>83</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2" t="s">
        <v>881</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0" t="s">
        <v>733</v>
      </c>
      <c r="C1" s="43"/>
      <c r="O1" s="140"/>
    </row>
    <row r="2" spans="1:15">
      <c r="A2" s="540" t="s">
        <v>734</v>
      </c>
      <c r="O2" s="66"/>
    </row>
    <row r="3" spans="1:15" ht="12.75" customHeight="1">
      <c r="A3" s="43"/>
      <c r="B3" s="64"/>
      <c r="C3" s="64"/>
      <c r="D3" s="64"/>
      <c r="E3" s="64"/>
      <c r="F3" s="64"/>
      <c r="G3" s="64"/>
      <c r="H3" s="64"/>
      <c r="I3" s="64"/>
      <c r="J3" s="64"/>
      <c r="K3" s="64"/>
      <c r="L3" s="64"/>
      <c r="M3" s="64"/>
      <c r="O3" s="65" t="s">
        <v>256</v>
      </c>
    </row>
    <row r="4" spans="1:15" ht="30.75" customHeight="1">
      <c r="A4" s="518" t="s">
        <v>1513</v>
      </c>
      <c r="B4" s="1186" t="s">
        <v>294</v>
      </c>
      <c r="C4" s="1186"/>
      <c r="D4" s="1186" t="s">
        <v>295</v>
      </c>
      <c r="E4" s="1186"/>
      <c r="F4" s="1186" t="s">
        <v>296</v>
      </c>
      <c r="G4" s="1186"/>
      <c r="H4" s="1186" t="s">
        <v>297</v>
      </c>
      <c r="I4" s="1186"/>
      <c r="J4" s="1186" t="s">
        <v>298</v>
      </c>
      <c r="K4" s="1186"/>
      <c r="L4" s="1186" t="s">
        <v>299</v>
      </c>
      <c r="M4" s="1186"/>
      <c r="N4" s="1186" t="s">
        <v>300</v>
      </c>
      <c r="O4" s="1186"/>
    </row>
    <row r="5" spans="1:15" ht="48.75" customHeight="1">
      <c r="A5" s="808" t="s">
        <v>293</v>
      </c>
      <c r="B5" s="809" t="s">
        <v>301</v>
      </c>
      <c r="C5" s="809" t="s">
        <v>302</v>
      </c>
      <c r="D5" s="809" t="s">
        <v>301</v>
      </c>
      <c r="E5" s="809" t="s">
        <v>302</v>
      </c>
      <c r="F5" s="809" t="s">
        <v>301</v>
      </c>
      <c r="G5" s="809" t="s">
        <v>302</v>
      </c>
      <c r="H5" s="809" t="s">
        <v>301</v>
      </c>
      <c r="I5" s="809" t="s">
        <v>302</v>
      </c>
      <c r="J5" s="809" t="s">
        <v>301</v>
      </c>
      <c r="K5" s="809" t="s">
        <v>302</v>
      </c>
      <c r="L5" s="809" t="s">
        <v>301</v>
      </c>
      <c r="M5" s="809" t="s">
        <v>302</v>
      </c>
      <c r="N5" s="809" t="s">
        <v>301</v>
      </c>
      <c r="O5" s="809" t="s">
        <v>302</v>
      </c>
    </row>
    <row r="6" spans="1:15" ht="13.5" customHeight="1">
      <c r="A6" s="519" t="s">
        <v>303</v>
      </c>
      <c r="B6" s="520">
        <v>14577055.86623</v>
      </c>
      <c r="C6" s="520">
        <v>393510.83841000003</v>
      </c>
      <c r="D6" s="520">
        <v>60908.86626000001</v>
      </c>
      <c r="E6" s="520">
        <v>14720.924809999999</v>
      </c>
      <c r="F6" s="520">
        <v>48410.079229999996</v>
      </c>
      <c r="G6" s="520">
        <v>31734.665120000001</v>
      </c>
      <c r="H6" s="520">
        <v>12699.183660000001</v>
      </c>
      <c r="I6" s="520">
        <v>4407.8216400000001</v>
      </c>
      <c r="J6" s="520">
        <v>232962.28346000001</v>
      </c>
      <c r="K6" s="520">
        <v>216051.67962000004</v>
      </c>
      <c r="L6" s="520">
        <v>14932036.27884</v>
      </c>
      <c r="M6" s="520">
        <v>660425.92960000003</v>
      </c>
      <c r="N6" s="520">
        <v>1948725.2290099999</v>
      </c>
      <c r="O6" s="520">
        <v>192526.03711999999</v>
      </c>
    </row>
    <row r="7" spans="1:15" ht="13.5" customHeight="1">
      <c r="A7" s="523" t="s">
        <v>304</v>
      </c>
      <c r="B7" s="524">
        <v>545650.8443</v>
      </c>
      <c r="C7" s="524">
        <v>38975.173029999998</v>
      </c>
      <c r="D7" s="524">
        <v>64.225999999999999</v>
      </c>
      <c r="E7" s="524">
        <v>0</v>
      </c>
      <c r="F7" s="524">
        <v>16289.284009999999</v>
      </c>
      <c r="G7" s="524">
        <v>16225.08401</v>
      </c>
      <c r="H7" s="524">
        <v>53.146000000000001</v>
      </c>
      <c r="I7" s="524">
        <v>13.269</v>
      </c>
      <c r="J7" s="524">
        <v>70581.284780000002</v>
      </c>
      <c r="K7" s="524">
        <v>64766.331769999997</v>
      </c>
      <c r="L7" s="524">
        <v>632638.78509000002</v>
      </c>
      <c r="M7" s="524">
        <v>119979.85780999999</v>
      </c>
      <c r="N7" s="524">
        <v>257930.47167999999</v>
      </c>
      <c r="O7" s="524">
        <v>33248.821539999997</v>
      </c>
    </row>
    <row r="8" spans="1:15" ht="13.5" customHeight="1">
      <c r="A8" s="523" t="s">
        <v>305</v>
      </c>
      <c r="B8" s="524">
        <v>7013789.0434100004</v>
      </c>
      <c r="C8" s="524">
        <v>95706.068769999998</v>
      </c>
      <c r="D8" s="524">
        <v>31088.93262</v>
      </c>
      <c r="E8" s="524">
        <v>4067.2684099999992</v>
      </c>
      <c r="F8" s="524">
        <v>10169.233979999999</v>
      </c>
      <c r="G8" s="524">
        <v>3265.31619</v>
      </c>
      <c r="H8" s="524">
        <v>9470.7232499999991</v>
      </c>
      <c r="I8" s="524">
        <v>2376.09483</v>
      </c>
      <c r="J8" s="524">
        <v>59261.548379999993</v>
      </c>
      <c r="K8" s="524">
        <v>57889.717210000003</v>
      </c>
      <c r="L8" s="524">
        <v>7123779.4816399999</v>
      </c>
      <c r="M8" s="524">
        <v>163304.46541000003</v>
      </c>
      <c r="N8" s="524">
        <v>344210.21468999999</v>
      </c>
      <c r="O8" s="524">
        <v>15542.414160000002</v>
      </c>
    </row>
    <row r="9" spans="1:15" ht="13.5" customHeight="1">
      <c r="A9" s="523" t="s">
        <v>306</v>
      </c>
      <c r="B9" s="524">
        <v>3702624.7774700001</v>
      </c>
      <c r="C9" s="524">
        <v>153120.81129999997</v>
      </c>
      <c r="D9" s="524">
        <v>24529.372539999997</v>
      </c>
      <c r="E9" s="524">
        <v>9618.6363599999986</v>
      </c>
      <c r="F9" s="524">
        <v>18649.509259999999</v>
      </c>
      <c r="G9" s="524">
        <v>10627.903340000001</v>
      </c>
      <c r="H9" s="524">
        <v>1402.0433400000002</v>
      </c>
      <c r="I9" s="524">
        <v>994.58204999999998</v>
      </c>
      <c r="J9" s="524">
        <v>42223.539499999999</v>
      </c>
      <c r="K9" s="524">
        <v>35054.109170000003</v>
      </c>
      <c r="L9" s="524">
        <v>3789429.24211</v>
      </c>
      <c r="M9" s="524">
        <v>209416.04222</v>
      </c>
      <c r="N9" s="524">
        <v>732395.83413999993</v>
      </c>
      <c r="O9" s="524">
        <v>89768.502280000001</v>
      </c>
    </row>
    <row r="10" spans="1:15" ht="13.5" customHeight="1">
      <c r="A10" s="523" t="s">
        <v>307</v>
      </c>
      <c r="B10" s="524">
        <v>1224550.8357599999</v>
      </c>
      <c r="C10" s="524">
        <v>63587.521310000004</v>
      </c>
      <c r="D10" s="524">
        <v>0.40625</v>
      </c>
      <c r="E10" s="524">
        <v>0</v>
      </c>
      <c r="F10" s="524">
        <v>21.225330000000003</v>
      </c>
      <c r="G10" s="524">
        <v>21.225330000000003</v>
      </c>
      <c r="H10" s="524">
        <v>0</v>
      </c>
      <c r="I10" s="524">
        <v>0</v>
      </c>
      <c r="J10" s="524">
        <v>6950.1156700000001</v>
      </c>
      <c r="K10" s="524">
        <v>6912.6497300000001</v>
      </c>
      <c r="L10" s="524">
        <v>1231522.5830100002</v>
      </c>
      <c r="M10" s="524">
        <v>70521.396370000002</v>
      </c>
      <c r="N10" s="524">
        <v>400220.45977999992</v>
      </c>
      <c r="O10" s="524">
        <v>39510.266799999998</v>
      </c>
    </row>
    <row r="11" spans="1:15" ht="13.5" customHeight="1">
      <c r="A11" s="523" t="s">
        <v>308</v>
      </c>
      <c r="B11" s="524">
        <v>0</v>
      </c>
      <c r="C11" s="524">
        <v>0</v>
      </c>
      <c r="D11" s="524">
        <v>0</v>
      </c>
      <c r="E11" s="524">
        <v>0</v>
      </c>
      <c r="F11" s="524">
        <v>0</v>
      </c>
      <c r="G11" s="524">
        <v>0</v>
      </c>
      <c r="H11" s="524">
        <v>0</v>
      </c>
      <c r="I11" s="524">
        <v>0</v>
      </c>
      <c r="J11" s="524">
        <v>0</v>
      </c>
      <c r="K11" s="524">
        <v>0</v>
      </c>
      <c r="L11" s="524">
        <v>0</v>
      </c>
      <c r="M11" s="524">
        <v>0</v>
      </c>
      <c r="N11" s="524">
        <v>0</v>
      </c>
      <c r="O11" s="524">
        <v>0</v>
      </c>
    </row>
    <row r="12" spans="1:15" ht="22.5">
      <c r="A12" s="523" t="s">
        <v>309</v>
      </c>
      <c r="B12" s="524">
        <v>2061703.1609799999</v>
      </c>
      <c r="C12" s="524">
        <v>40345.393660000002</v>
      </c>
      <c r="D12" s="524">
        <v>5129.3289399999994</v>
      </c>
      <c r="E12" s="524">
        <v>1034.40004</v>
      </c>
      <c r="F12" s="524">
        <v>3280.82665</v>
      </c>
      <c r="G12" s="524">
        <v>1595.13625</v>
      </c>
      <c r="H12" s="524">
        <v>1627.3401000000001</v>
      </c>
      <c r="I12" s="524">
        <v>909.22060999999997</v>
      </c>
      <c r="J12" s="524">
        <v>51907.028829999996</v>
      </c>
      <c r="K12" s="524">
        <v>49444.039949999998</v>
      </c>
      <c r="L12" s="524">
        <v>2123647.6855000001</v>
      </c>
      <c r="M12" s="524">
        <v>93328.19051</v>
      </c>
      <c r="N12" s="524">
        <v>211080.85496999999</v>
      </c>
      <c r="O12" s="524">
        <v>14302.114950000001</v>
      </c>
    </row>
    <row r="13" spans="1:15" ht="13.5" customHeight="1">
      <c r="A13" s="523" t="s">
        <v>310</v>
      </c>
      <c r="B13" s="524">
        <v>28737.204309999997</v>
      </c>
      <c r="C13" s="524">
        <v>1775.8703399999999</v>
      </c>
      <c r="D13" s="524">
        <v>96.599910000000008</v>
      </c>
      <c r="E13" s="524">
        <v>0.62</v>
      </c>
      <c r="F13" s="524">
        <v>0</v>
      </c>
      <c r="G13" s="524">
        <v>0</v>
      </c>
      <c r="H13" s="524">
        <v>145.93097</v>
      </c>
      <c r="I13" s="524">
        <v>114.65514999999999</v>
      </c>
      <c r="J13" s="524">
        <v>2038.7663</v>
      </c>
      <c r="K13" s="524">
        <v>1984.83179</v>
      </c>
      <c r="L13" s="524">
        <v>31018.501489999995</v>
      </c>
      <c r="M13" s="524">
        <v>3875.9772799999996</v>
      </c>
      <c r="N13" s="524">
        <v>2887.3937500000002</v>
      </c>
      <c r="O13" s="524">
        <v>153.91739000000001</v>
      </c>
    </row>
    <row r="14" spans="1:15" ht="13.5" customHeight="1">
      <c r="A14" s="519" t="s">
        <v>311</v>
      </c>
      <c r="B14" s="520">
        <v>2441130.2737800004</v>
      </c>
      <c r="C14" s="520">
        <v>3223.1063099999997</v>
      </c>
      <c r="D14" s="520">
        <v>9775.7390799999994</v>
      </c>
      <c r="E14" s="520">
        <v>602.06001000000003</v>
      </c>
      <c r="F14" s="520">
        <v>779.69173999999998</v>
      </c>
      <c r="G14" s="520">
        <v>529.74188000000004</v>
      </c>
      <c r="H14" s="520">
        <v>1051.43372</v>
      </c>
      <c r="I14" s="520">
        <v>833.8069099999999</v>
      </c>
      <c r="J14" s="520">
        <v>73312.575939999995</v>
      </c>
      <c r="K14" s="520">
        <v>70997.003119999994</v>
      </c>
      <c r="L14" s="520">
        <v>2526049.7142600003</v>
      </c>
      <c r="M14" s="520">
        <v>76185.718229999984</v>
      </c>
      <c r="N14" s="520">
        <v>62534.333159999995</v>
      </c>
      <c r="O14" s="520">
        <v>1590.8531900000003</v>
      </c>
    </row>
    <row r="15" spans="1:15" ht="13.5" customHeight="1">
      <c r="A15" s="523" t="s">
        <v>304</v>
      </c>
      <c r="B15" s="524">
        <v>127709.11919999999</v>
      </c>
      <c r="C15" s="524">
        <v>2.6249999999999999E-2</v>
      </c>
      <c r="D15" s="524">
        <v>0</v>
      </c>
      <c r="E15" s="524">
        <v>0</v>
      </c>
      <c r="F15" s="524">
        <v>0</v>
      </c>
      <c r="G15" s="524">
        <v>0</v>
      </c>
      <c r="H15" s="524">
        <v>0</v>
      </c>
      <c r="I15" s="524">
        <v>0</v>
      </c>
      <c r="J15" s="524">
        <v>137.47057999999998</v>
      </c>
      <c r="K15" s="524">
        <v>137.38626000000002</v>
      </c>
      <c r="L15" s="524">
        <v>127846.58977999999</v>
      </c>
      <c r="M15" s="524">
        <v>137.41251</v>
      </c>
      <c r="N15" s="524">
        <v>0</v>
      </c>
      <c r="O15" s="524">
        <v>0</v>
      </c>
    </row>
    <row r="16" spans="1:15" ht="13.5" customHeight="1">
      <c r="A16" s="523" t="s">
        <v>305</v>
      </c>
      <c r="B16" s="524">
        <v>1881574.2598800003</v>
      </c>
      <c r="C16" s="524">
        <v>1837.7486600000004</v>
      </c>
      <c r="D16" s="524">
        <v>6206.3451500000001</v>
      </c>
      <c r="E16" s="524">
        <v>277.78527000000003</v>
      </c>
      <c r="F16" s="524">
        <v>741.47851000000003</v>
      </c>
      <c r="G16" s="524">
        <v>492.43545000000006</v>
      </c>
      <c r="H16" s="524">
        <v>824.99883999999997</v>
      </c>
      <c r="I16" s="524">
        <v>632.62729999999999</v>
      </c>
      <c r="J16" s="524">
        <v>51331.493259999996</v>
      </c>
      <c r="K16" s="524">
        <v>49715.045230000011</v>
      </c>
      <c r="L16" s="524">
        <v>1940678.5756399999</v>
      </c>
      <c r="M16" s="524">
        <v>52955.641910000006</v>
      </c>
      <c r="N16" s="524">
        <v>49704.961879999995</v>
      </c>
      <c r="O16" s="524">
        <v>1202.2860899999998</v>
      </c>
    </row>
    <row r="17" spans="1:15" ht="13.5" customHeight="1">
      <c r="A17" s="523" t="s">
        <v>312</v>
      </c>
      <c r="B17" s="524">
        <v>363188.08367999998</v>
      </c>
      <c r="C17" s="524">
        <v>1080.53243</v>
      </c>
      <c r="D17" s="524">
        <v>3569.3939299999997</v>
      </c>
      <c r="E17" s="524">
        <v>324.27474000000001</v>
      </c>
      <c r="F17" s="524">
        <v>38.213229999999996</v>
      </c>
      <c r="G17" s="524">
        <v>37.306429999999999</v>
      </c>
      <c r="H17" s="524">
        <v>226.43487999999999</v>
      </c>
      <c r="I17" s="524">
        <v>201.17961</v>
      </c>
      <c r="J17" s="524">
        <v>8180.1169700000009</v>
      </c>
      <c r="K17" s="524">
        <v>8131.3237200000003</v>
      </c>
      <c r="L17" s="524">
        <v>375202.24268999998</v>
      </c>
      <c r="M17" s="524">
        <v>9774.6169300000001</v>
      </c>
      <c r="N17" s="524">
        <v>9300.1757699999998</v>
      </c>
      <c r="O17" s="524">
        <v>385.44512000000003</v>
      </c>
    </row>
    <row r="18" spans="1:15" ht="13.5" customHeight="1">
      <c r="A18" s="523" t="s">
        <v>313</v>
      </c>
      <c r="B18" s="524">
        <v>7812.4118599999993</v>
      </c>
      <c r="C18" s="524">
        <v>0.93338999999999994</v>
      </c>
      <c r="D18" s="524">
        <v>0</v>
      </c>
      <c r="E18" s="524">
        <v>0</v>
      </c>
      <c r="F18" s="524">
        <v>0</v>
      </c>
      <c r="G18" s="524">
        <v>0</v>
      </c>
      <c r="H18" s="524">
        <v>0</v>
      </c>
      <c r="I18" s="524">
        <v>0</v>
      </c>
      <c r="J18" s="524">
        <v>9367.6337400000011</v>
      </c>
      <c r="K18" s="524">
        <v>8717.38652</v>
      </c>
      <c r="L18" s="524">
        <v>17180.045599999998</v>
      </c>
      <c r="M18" s="524">
        <v>8718.3199099999983</v>
      </c>
      <c r="N18" s="524">
        <v>1130.9218100000001</v>
      </c>
      <c r="O18" s="524">
        <v>0.93323999999999996</v>
      </c>
    </row>
    <row r="19" spans="1:15" ht="13.5" customHeight="1">
      <c r="A19" s="523" t="s">
        <v>314</v>
      </c>
      <c r="B19" s="524">
        <v>0</v>
      </c>
      <c r="C19" s="524">
        <v>0</v>
      </c>
      <c r="D19" s="524">
        <v>0</v>
      </c>
      <c r="E19" s="524">
        <v>0</v>
      </c>
      <c r="F19" s="524">
        <v>0</v>
      </c>
      <c r="G19" s="524">
        <v>0</v>
      </c>
      <c r="H19" s="524">
        <v>0</v>
      </c>
      <c r="I19" s="524">
        <v>0</v>
      </c>
      <c r="J19" s="524">
        <v>0</v>
      </c>
      <c r="K19" s="524">
        <v>0</v>
      </c>
      <c r="L19" s="524">
        <v>0</v>
      </c>
      <c r="M19" s="524">
        <v>0</v>
      </c>
      <c r="N19" s="524">
        <v>0</v>
      </c>
      <c r="O19" s="524">
        <v>0</v>
      </c>
    </row>
    <row r="20" spans="1:15" ht="22.5">
      <c r="A20" s="523" t="s">
        <v>309</v>
      </c>
      <c r="B20" s="524">
        <v>60328.438910000004</v>
      </c>
      <c r="C20" s="524">
        <v>303.63675000000001</v>
      </c>
      <c r="D20" s="524">
        <v>0</v>
      </c>
      <c r="E20" s="524">
        <v>0</v>
      </c>
      <c r="F20" s="524">
        <v>0</v>
      </c>
      <c r="G20" s="524">
        <v>0</v>
      </c>
      <c r="H20" s="524">
        <v>0</v>
      </c>
      <c r="I20" s="524">
        <v>0</v>
      </c>
      <c r="J20" s="524">
        <v>4295.8613900000009</v>
      </c>
      <c r="K20" s="524">
        <v>4295.8613900000009</v>
      </c>
      <c r="L20" s="524">
        <v>64624.300300000003</v>
      </c>
      <c r="M20" s="524">
        <v>4599.4981399999997</v>
      </c>
      <c r="N20" s="524">
        <v>2393.96038</v>
      </c>
      <c r="O20" s="524">
        <v>2.1887399999999997</v>
      </c>
    </row>
    <row r="21" spans="1:15" ht="13.5" customHeight="1">
      <c r="A21" s="523" t="s">
        <v>315</v>
      </c>
      <c r="B21" s="524">
        <v>517.96024999999997</v>
      </c>
      <c r="C21" s="524">
        <v>0.22883000000000001</v>
      </c>
      <c r="D21" s="524">
        <v>0</v>
      </c>
      <c r="E21" s="524">
        <v>0</v>
      </c>
      <c r="F21" s="524">
        <v>0</v>
      </c>
      <c r="G21" s="524">
        <v>0</v>
      </c>
      <c r="H21" s="524">
        <v>0</v>
      </c>
      <c r="I21" s="524">
        <v>0</v>
      </c>
      <c r="J21" s="524">
        <v>0</v>
      </c>
      <c r="K21" s="524">
        <v>0</v>
      </c>
      <c r="L21" s="524">
        <v>517.96024999999997</v>
      </c>
      <c r="M21" s="524">
        <v>0.22883000000000001</v>
      </c>
      <c r="N21" s="524">
        <v>4.31332</v>
      </c>
      <c r="O21" s="524">
        <v>0</v>
      </c>
    </row>
    <row r="22" spans="1:15" ht="13.5" customHeight="1">
      <c r="A22" s="519" t="s">
        <v>316</v>
      </c>
      <c r="B22" s="520">
        <v>16.295729999999999</v>
      </c>
      <c r="C22" s="520">
        <v>0.95189000000000001</v>
      </c>
      <c r="D22" s="520">
        <v>0</v>
      </c>
      <c r="E22" s="520">
        <v>0</v>
      </c>
      <c r="F22" s="520">
        <v>0</v>
      </c>
      <c r="G22" s="520">
        <v>0</v>
      </c>
      <c r="H22" s="520">
        <v>0</v>
      </c>
      <c r="I22" s="520">
        <v>0</v>
      </c>
      <c r="J22" s="520">
        <v>30689.8959</v>
      </c>
      <c r="K22" s="520">
        <v>30694.870199999998</v>
      </c>
      <c r="L22" s="520">
        <v>30706.191629999998</v>
      </c>
      <c r="M22" s="520">
        <v>30695.82213</v>
      </c>
      <c r="N22" s="520">
        <v>28323.816510000001</v>
      </c>
      <c r="O22" s="520">
        <v>28311.318879999999</v>
      </c>
    </row>
    <row r="23" spans="1:15" ht="13.5" customHeight="1">
      <c r="A23" s="523" t="s">
        <v>304</v>
      </c>
      <c r="B23" s="524">
        <v>16.145569999999999</v>
      </c>
      <c r="C23" s="524">
        <v>0.95186000000000004</v>
      </c>
      <c r="D23" s="524">
        <v>0</v>
      </c>
      <c r="E23" s="524">
        <v>0</v>
      </c>
      <c r="F23" s="524">
        <v>0</v>
      </c>
      <c r="G23" s="524">
        <v>0</v>
      </c>
      <c r="H23" s="524">
        <v>0</v>
      </c>
      <c r="I23" s="524">
        <v>0</v>
      </c>
      <c r="J23" s="524">
        <v>26460.677670000001</v>
      </c>
      <c r="K23" s="524">
        <v>26462.95578</v>
      </c>
      <c r="L23" s="524">
        <v>26476.823240000002</v>
      </c>
      <c r="M23" s="524">
        <v>26463.90768</v>
      </c>
      <c r="N23" s="524">
        <v>24474.744500000001</v>
      </c>
      <c r="O23" s="524">
        <v>24459.550789999998</v>
      </c>
    </row>
    <row r="24" spans="1:15" ht="13.5" customHeight="1">
      <c r="A24" s="523" t="s">
        <v>317</v>
      </c>
      <c r="B24" s="524">
        <v>0.15015000000000001</v>
      </c>
      <c r="C24" s="524">
        <v>2.9999999999999997E-5</v>
      </c>
      <c r="D24" s="524">
        <v>0</v>
      </c>
      <c r="E24" s="524">
        <v>0</v>
      </c>
      <c r="F24" s="524">
        <v>0</v>
      </c>
      <c r="G24" s="524">
        <v>0</v>
      </c>
      <c r="H24" s="524">
        <v>0</v>
      </c>
      <c r="I24" s="524">
        <v>0</v>
      </c>
      <c r="J24" s="524">
        <v>859.29728</v>
      </c>
      <c r="K24" s="524">
        <v>861.99350000000004</v>
      </c>
      <c r="L24" s="524">
        <v>859.44742999999994</v>
      </c>
      <c r="M24" s="524">
        <v>861.99353000000008</v>
      </c>
      <c r="N24" s="524">
        <v>479.15105999999997</v>
      </c>
      <c r="O24" s="524">
        <v>481.84712999999999</v>
      </c>
    </row>
    <row r="25" spans="1:15" ht="13.5" customHeight="1">
      <c r="A25" s="523" t="s">
        <v>306</v>
      </c>
      <c r="B25" s="524">
        <v>0</v>
      </c>
      <c r="C25" s="524">
        <v>0</v>
      </c>
      <c r="D25" s="524">
        <v>0</v>
      </c>
      <c r="E25" s="524">
        <v>0</v>
      </c>
      <c r="F25" s="524">
        <v>0</v>
      </c>
      <c r="G25" s="524">
        <v>0</v>
      </c>
      <c r="H25" s="524">
        <v>0</v>
      </c>
      <c r="I25" s="524">
        <v>0</v>
      </c>
      <c r="J25" s="524">
        <v>0</v>
      </c>
      <c r="K25" s="524">
        <v>0</v>
      </c>
      <c r="L25" s="524">
        <v>0</v>
      </c>
      <c r="M25" s="524">
        <v>0</v>
      </c>
      <c r="N25" s="524">
        <v>0</v>
      </c>
      <c r="O25" s="524">
        <v>0</v>
      </c>
    </row>
    <row r="26" spans="1:15" ht="13.5" customHeight="1">
      <c r="A26" s="523" t="s">
        <v>318</v>
      </c>
      <c r="B26" s="524">
        <v>0</v>
      </c>
      <c r="C26" s="524">
        <v>0</v>
      </c>
      <c r="D26" s="524">
        <v>0</v>
      </c>
      <c r="E26" s="524">
        <v>0</v>
      </c>
      <c r="F26" s="524">
        <v>0</v>
      </c>
      <c r="G26" s="524">
        <v>0</v>
      </c>
      <c r="H26" s="524">
        <v>0</v>
      </c>
      <c r="I26" s="524">
        <v>0</v>
      </c>
      <c r="J26" s="524">
        <v>0</v>
      </c>
      <c r="K26" s="524">
        <v>0</v>
      </c>
      <c r="L26" s="524">
        <v>0</v>
      </c>
      <c r="M26" s="524">
        <v>0</v>
      </c>
      <c r="N26" s="524">
        <v>0</v>
      </c>
      <c r="O26" s="524">
        <v>0</v>
      </c>
    </row>
    <row r="27" spans="1:15" ht="13.5" customHeight="1">
      <c r="A27" s="523" t="s">
        <v>314</v>
      </c>
      <c r="B27" s="524">
        <v>0</v>
      </c>
      <c r="C27" s="524">
        <v>0</v>
      </c>
      <c r="D27" s="524">
        <v>0</v>
      </c>
      <c r="E27" s="524">
        <v>0</v>
      </c>
      <c r="F27" s="524">
        <v>0</v>
      </c>
      <c r="G27" s="524">
        <v>0</v>
      </c>
      <c r="H27" s="524">
        <v>0</v>
      </c>
      <c r="I27" s="524">
        <v>0</v>
      </c>
      <c r="J27" s="524">
        <v>0</v>
      </c>
      <c r="K27" s="524">
        <v>0</v>
      </c>
      <c r="L27" s="524">
        <v>0</v>
      </c>
      <c r="M27" s="524">
        <v>0</v>
      </c>
      <c r="N27" s="524">
        <v>0</v>
      </c>
      <c r="O27" s="524">
        <v>0</v>
      </c>
    </row>
    <row r="28" spans="1:15" ht="22.5">
      <c r="A28" s="523" t="s">
        <v>309</v>
      </c>
      <c r="B28" s="524">
        <v>1.0000000000000001E-5</v>
      </c>
      <c r="C28" s="524">
        <v>0</v>
      </c>
      <c r="D28" s="524">
        <v>0</v>
      </c>
      <c r="E28" s="524">
        <v>0</v>
      </c>
      <c r="F28" s="524">
        <v>0</v>
      </c>
      <c r="G28" s="524">
        <v>0</v>
      </c>
      <c r="H28" s="524">
        <v>0</v>
      </c>
      <c r="I28" s="524">
        <v>0</v>
      </c>
      <c r="J28" s="524">
        <v>3369.9209500000002</v>
      </c>
      <c r="K28" s="524">
        <v>3369.92092</v>
      </c>
      <c r="L28" s="524">
        <v>3369.9209599999999</v>
      </c>
      <c r="M28" s="524">
        <v>3369.92092</v>
      </c>
      <c r="N28" s="524">
        <v>3369.9209500000002</v>
      </c>
      <c r="O28" s="524">
        <v>3369.9209599999999</v>
      </c>
    </row>
    <row r="29" spans="1:15" ht="13.5" customHeight="1">
      <c r="A29" s="523" t="s">
        <v>315</v>
      </c>
      <c r="B29" s="524">
        <v>0</v>
      </c>
      <c r="C29" s="524">
        <v>0</v>
      </c>
      <c r="D29" s="524">
        <v>0</v>
      </c>
      <c r="E29" s="524">
        <v>0</v>
      </c>
      <c r="F29" s="524">
        <v>0</v>
      </c>
      <c r="G29" s="524">
        <v>0</v>
      </c>
      <c r="H29" s="524">
        <v>0</v>
      </c>
      <c r="I29" s="524">
        <v>0</v>
      </c>
      <c r="J29" s="524">
        <v>0</v>
      </c>
      <c r="K29" s="524">
        <v>0</v>
      </c>
      <c r="L29" s="524">
        <v>0</v>
      </c>
      <c r="M29" s="524">
        <v>0</v>
      </c>
      <c r="N29" s="524">
        <v>0</v>
      </c>
      <c r="O29" s="524">
        <v>0</v>
      </c>
    </row>
    <row r="30" spans="1:15" ht="13.5" customHeight="1">
      <c r="A30" s="521" t="s">
        <v>319</v>
      </c>
      <c r="B30" s="522">
        <v>17018202.435739998</v>
      </c>
      <c r="C30" s="522">
        <v>396734.89661000005</v>
      </c>
      <c r="D30" s="522">
        <v>70684.605340000009</v>
      </c>
      <c r="E30" s="522">
        <v>15322.98482</v>
      </c>
      <c r="F30" s="522">
        <v>49189.770969999998</v>
      </c>
      <c r="G30" s="522">
        <v>32264.407000000003</v>
      </c>
      <c r="H30" s="522">
        <v>13750.61738</v>
      </c>
      <c r="I30" s="522">
        <v>5241.6285499999994</v>
      </c>
      <c r="J30" s="522">
        <v>336964.75530000002</v>
      </c>
      <c r="K30" s="522">
        <v>317743.55294000002</v>
      </c>
      <c r="L30" s="522">
        <v>17488792.184730005</v>
      </c>
      <c r="M30" s="522">
        <v>767307.4699599999</v>
      </c>
      <c r="N30" s="522">
        <v>2039583.3786800003</v>
      </c>
      <c r="O30" s="522">
        <v>222428.20918999999</v>
      </c>
    </row>
    <row r="31" spans="1:15" ht="12.75" customHeight="1">
      <c r="A31" s="22" t="s">
        <v>320</v>
      </c>
      <c r="L31" s="135"/>
    </row>
    <row r="32" spans="1:15" ht="12.75" customHeight="1">
      <c r="B32" s="135"/>
      <c r="L32" s="135"/>
    </row>
    <row r="33" spans="1:15" ht="12.75" customHeight="1">
      <c r="A33" s="631" t="s">
        <v>83</v>
      </c>
    </row>
    <row r="34" spans="1:15" ht="12.75" customHeight="1">
      <c r="G34" s="35"/>
    </row>
    <row r="35" spans="1:15" ht="12.75" customHeight="1"/>
    <row r="36" spans="1:15" ht="12.75" customHeight="1"/>
    <row r="37" spans="1:15" ht="12.75" customHeight="1"/>
    <row r="38" spans="1:15" ht="12.75" customHeight="1"/>
    <row r="39" spans="1:15" ht="12.75" customHeight="1"/>
    <row r="46" spans="1:15">
      <c r="O46" s="267" t="s">
        <v>1064</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3" customWidth="1"/>
    <col min="2" max="2" width="19.42578125" style="323" customWidth="1"/>
    <col min="3" max="16384" width="9.140625" style="323"/>
  </cols>
  <sheetData>
    <row r="1" spans="1:2">
      <c r="A1" s="150" t="s">
        <v>872</v>
      </c>
    </row>
    <row r="2" spans="1:2">
      <c r="A2" s="540" t="s">
        <v>873</v>
      </c>
    </row>
    <row r="4" spans="1:2">
      <c r="B4" s="65" t="s">
        <v>256</v>
      </c>
    </row>
    <row r="5" spans="1:2" ht="50.25" customHeight="1">
      <c r="A5" s="813" t="s">
        <v>875</v>
      </c>
      <c r="B5" s="813" t="s">
        <v>874</v>
      </c>
    </row>
    <row r="6" spans="1:2" ht="15" customHeight="1">
      <c r="A6" s="831">
        <v>42735</v>
      </c>
      <c r="B6" s="832">
        <v>40389.062909999993</v>
      </c>
    </row>
    <row r="7" spans="1:2" ht="15" customHeight="1">
      <c r="A7" s="831">
        <v>42825</v>
      </c>
      <c r="B7" s="832">
        <v>37713.038419999997</v>
      </c>
    </row>
    <row r="8" spans="1:2" ht="15" customHeight="1">
      <c r="A8" s="831">
        <v>42916</v>
      </c>
      <c r="B8" s="832">
        <v>142490.68692000001</v>
      </c>
    </row>
    <row r="9" spans="1:2" ht="15" customHeight="1">
      <c r="A9" s="831">
        <v>43008</v>
      </c>
      <c r="B9" s="832">
        <v>137477.17043999996</v>
      </c>
    </row>
    <row r="10" spans="1:2" ht="15" customHeight="1">
      <c r="A10" s="831">
        <v>43100</v>
      </c>
      <c r="B10" s="832">
        <v>132862.53498</v>
      </c>
    </row>
    <row r="11" spans="1:2" ht="15" customHeight="1">
      <c r="A11" s="831">
        <v>43190</v>
      </c>
      <c r="B11" s="832">
        <v>129902.28234000001</v>
      </c>
    </row>
    <row r="12" spans="1:2" ht="15" customHeight="1">
      <c r="A12" s="831">
        <v>43281</v>
      </c>
      <c r="B12" s="832">
        <v>125814.01814</v>
      </c>
    </row>
    <row r="13" spans="1:2" ht="15" customHeight="1">
      <c r="A13" s="831">
        <v>43373</v>
      </c>
      <c r="B13" s="832">
        <v>121555.80378999999</v>
      </c>
    </row>
    <row r="14" spans="1:2" ht="15" customHeight="1">
      <c r="A14" s="831">
        <v>43465</v>
      </c>
      <c r="B14" s="832">
        <v>116784.54037</v>
      </c>
    </row>
    <row r="15" spans="1:2" ht="15" customHeight="1">
      <c r="A15" s="831">
        <v>43555</v>
      </c>
      <c r="B15" s="832">
        <v>111231.46580000001</v>
      </c>
    </row>
    <row r="16" spans="1:2">
      <c r="A16" s="831">
        <v>43646</v>
      </c>
      <c r="B16" s="832">
        <v>106331.236</v>
      </c>
    </row>
    <row r="17" spans="1:2">
      <c r="A17" s="831">
        <v>43738</v>
      </c>
      <c r="B17" s="832">
        <v>100790.925</v>
      </c>
    </row>
    <row r="18" spans="1:2">
      <c r="A18" s="831">
        <v>43830</v>
      </c>
      <c r="B18" s="832">
        <v>96919.634150000013</v>
      </c>
    </row>
    <row r="19" spans="1:2">
      <c r="A19" s="831">
        <v>43921</v>
      </c>
      <c r="B19" s="832">
        <v>93745.450159999978</v>
      </c>
    </row>
    <row r="20" spans="1:2">
      <c r="A20" s="831">
        <v>44012</v>
      </c>
      <c r="B20" s="832">
        <v>96794.109760000007</v>
      </c>
    </row>
    <row r="21" spans="1:2">
      <c r="A21" s="831">
        <v>44104</v>
      </c>
      <c r="B21" s="832">
        <v>99004.306019999989</v>
      </c>
    </row>
    <row r="22" spans="1:2">
      <c r="A22" s="831">
        <v>44196</v>
      </c>
      <c r="B22" s="832">
        <v>94660.018180000014</v>
      </c>
    </row>
    <row r="23" spans="1:2">
      <c r="A23" s="831">
        <v>44286</v>
      </c>
      <c r="B23" s="832">
        <v>89118.698709999997</v>
      </c>
    </row>
    <row r="24" spans="1:2">
      <c r="A24" s="831">
        <v>44377</v>
      </c>
      <c r="B24" s="832">
        <v>84125.830519999989</v>
      </c>
    </row>
    <row r="25" spans="1:2">
      <c r="A25" s="831">
        <v>44469</v>
      </c>
      <c r="B25" s="832">
        <v>78799.248759999988</v>
      </c>
    </row>
    <row r="26" spans="1:2">
      <c r="A26" s="22" t="s">
        <v>876</v>
      </c>
    </row>
    <row r="55" spans="8:8">
      <c r="H55" s="35" t="s">
        <v>1065</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1"/>
  <sheetViews>
    <sheetView showGridLines="0" zoomScaleNormal="100" workbookViewId="0"/>
  </sheetViews>
  <sheetFormatPr defaultColWidth="9.140625" defaultRowHeight="12.75"/>
  <cols>
    <col min="1" max="1" width="52.7109375" style="56" customWidth="1"/>
    <col min="2" max="2" width="10.85546875" style="56" bestFit="1" customWidth="1"/>
    <col min="3" max="3" width="12" style="56" customWidth="1"/>
    <col min="4" max="4" width="9" style="56" customWidth="1"/>
    <col min="5"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25" t="s">
        <v>735</v>
      </c>
      <c r="B1" s="528"/>
      <c r="C1" s="528"/>
      <c r="D1" s="529" t="s">
        <v>1486</v>
      </c>
    </row>
    <row r="2" spans="1:11" ht="15" customHeight="1">
      <c r="A2" s="542" t="s">
        <v>736</v>
      </c>
      <c r="B2" s="528"/>
      <c r="C2" s="535"/>
      <c r="D2" s="536" t="s">
        <v>1487</v>
      </c>
    </row>
    <row r="3" spans="1:11" ht="15" customHeight="1">
      <c r="A3" s="537"/>
      <c r="B3" s="528"/>
      <c r="C3" s="535"/>
      <c r="D3" s="536"/>
    </row>
    <row r="4" spans="1:11" ht="15" customHeight="1">
      <c r="A4" s="150" t="s">
        <v>737</v>
      </c>
      <c r="B4" s="528"/>
      <c r="C4" s="535"/>
      <c r="D4" s="536"/>
    </row>
    <row r="5" spans="1:11" ht="15" customHeight="1">
      <c r="A5" s="537" t="s">
        <v>738</v>
      </c>
      <c r="B5" s="528"/>
      <c r="C5" s="535"/>
      <c r="D5" s="536"/>
    </row>
    <row r="6" spans="1:11" ht="15" customHeight="1">
      <c r="A6" s="1038" t="s">
        <v>1465</v>
      </c>
      <c r="B6" s="833">
        <v>44469</v>
      </c>
      <c r="C6" s="535"/>
      <c r="D6" s="536"/>
    </row>
    <row r="7" spans="1:11" ht="23.25">
      <c r="A7" s="634" t="s">
        <v>255</v>
      </c>
      <c r="B7" s="527">
        <v>4</v>
      </c>
      <c r="C7" s="635"/>
      <c r="D7" s="636"/>
      <c r="H7" s="150"/>
      <c r="I7" s="335"/>
      <c r="J7" s="336"/>
      <c r="K7" s="336"/>
    </row>
    <row r="8" spans="1:11">
      <c r="B8" s="238"/>
      <c r="C8" s="239"/>
      <c r="D8" s="237"/>
      <c r="E8" s="240"/>
      <c r="H8" s="537"/>
      <c r="I8" s="334"/>
      <c r="J8" s="334"/>
      <c r="K8" s="334"/>
    </row>
    <row r="9" spans="1:11">
      <c r="A9" s="230" t="s">
        <v>739</v>
      </c>
    </row>
    <row r="10" spans="1:11">
      <c r="A10" s="538" t="s">
        <v>740</v>
      </c>
    </row>
    <row r="11" spans="1:11" ht="12.75" customHeight="1">
      <c r="A11"/>
      <c r="B11"/>
      <c r="C11"/>
      <c r="D11" s="65" t="s">
        <v>256</v>
      </c>
    </row>
    <row r="12" spans="1:11" ht="44.25" customHeight="1">
      <c r="A12" s="1026"/>
      <c r="B12" s="1026"/>
      <c r="C12" s="1188" t="s">
        <v>360</v>
      </c>
      <c r="D12" s="1188"/>
    </row>
    <row r="13" spans="1:11" ht="22.5" customHeight="1">
      <c r="A13" s="1188" t="s">
        <v>259</v>
      </c>
      <c r="B13" s="525" t="s">
        <v>257</v>
      </c>
      <c r="C13" s="1188" t="s">
        <v>258</v>
      </c>
      <c r="D13" s="1188" t="s">
        <v>1464</v>
      </c>
    </row>
    <row r="14" spans="1:11" ht="22.5" customHeight="1">
      <c r="A14" s="1189"/>
      <c r="B14" s="1031">
        <v>44469</v>
      </c>
      <c r="C14" s="1188"/>
      <c r="D14" s="1188"/>
      <c r="E14" s="334"/>
    </row>
    <row r="15" spans="1:11" ht="15">
      <c r="A15" s="475" t="s">
        <v>260</v>
      </c>
      <c r="B15" s="472">
        <v>30638.709240000004</v>
      </c>
      <c r="C15" s="473">
        <v>3.6366168433635944E-2</v>
      </c>
      <c r="D15" s="472">
        <v>1075.1146600000066</v>
      </c>
      <c r="F15" s="53"/>
    </row>
    <row r="16" spans="1:11">
      <c r="A16" s="475" t="s">
        <v>261</v>
      </c>
      <c r="B16" s="472">
        <v>298421.30228</v>
      </c>
      <c r="C16" s="473">
        <v>-0.14108197280960161</v>
      </c>
      <c r="D16" s="472">
        <v>-49017.327289999987</v>
      </c>
    </row>
    <row r="17" spans="1:6" ht="22.5">
      <c r="A17" s="478" t="s">
        <v>262</v>
      </c>
      <c r="B17" s="472">
        <v>1372.73011</v>
      </c>
      <c r="C17" s="473">
        <v>0.34714433647506376</v>
      </c>
      <c r="D17" s="472">
        <v>353.73751000000004</v>
      </c>
      <c r="F17" s="53"/>
    </row>
    <row r="18" spans="1:6">
      <c r="A18" s="637" t="s">
        <v>264</v>
      </c>
      <c r="B18" s="638">
        <v>330432.74163000006</v>
      </c>
      <c r="C18" s="639">
        <v>-0.12588837084102622</v>
      </c>
      <c r="D18" s="638">
        <v>-47588.475119999959</v>
      </c>
    </row>
    <row r="19" spans="1:6">
      <c r="A19" s="475" t="s">
        <v>263</v>
      </c>
      <c r="B19" s="476">
        <v>67444.775730000008</v>
      </c>
      <c r="C19" s="477">
        <v>0.14628433039932973</v>
      </c>
      <c r="D19" s="476">
        <v>8607.0389300000024</v>
      </c>
    </row>
    <row r="20" spans="1:6">
      <c r="A20" s="475" t="s">
        <v>269</v>
      </c>
      <c r="B20" s="472">
        <v>0</v>
      </c>
      <c r="C20" s="1025">
        <v>0</v>
      </c>
      <c r="D20" s="526">
        <v>0</v>
      </c>
    </row>
    <row r="21" spans="1:6">
      <c r="A21" s="475" t="s">
        <v>265</v>
      </c>
      <c r="B21" s="472">
        <v>14148.548419999999</v>
      </c>
      <c r="C21" s="473">
        <v>0.28428740818368142</v>
      </c>
      <c r="D21" s="472">
        <v>3131.8956600000001</v>
      </c>
    </row>
    <row r="22" spans="1:6">
      <c r="A22" s="475" t="s">
        <v>266</v>
      </c>
      <c r="B22" s="472">
        <v>247737.18503000002</v>
      </c>
      <c r="C22" s="473">
        <v>-0.19386419872310204</v>
      </c>
      <c r="D22" s="472">
        <v>-59577.270719999942</v>
      </c>
    </row>
    <row r="23" spans="1:6" ht="22.5">
      <c r="A23" s="478" t="s">
        <v>267</v>
      </c>
      <c r="B23" s="472">
        <v>1102.23245</v>
      </c>
      <c r="C23" s="473">
        <v>0.293136299827221</v>
      </c>
      <c r="D23" s="472">
        <v>249.86101000000008</v>
      </c>
    </row>
    <row r="24" spans="1:6">
      <c r="A24" s="637" t="s">
        <v>268</v>
      </c>
      <c r="B24" s="640">
        <v>330432.74163000006</v>
      </c>
      <c r="C24" s="641">
        <v>-0.12588837084102622</v>
      </c>
      <c r="D24" s="640">
        <v>-47588.475119999959</v>
      </c>
    </row>
    <row r="25" spans="1:6">
      <c r="A25" s="22" t="s">
        <v>285</v>
      </c>
    </row>
    <row r="26" spans="1:6">
      <c r="A26" s="22"/>
    </row>
    <row r="27" spans="1:6">
      <c r="A27" s="231" t="s">
        <v>741</v>
      </c>
    </row>
    <row r="28" spans="1:6">
      <c r="A28" s="539" t="s">
        <v>742</v>
      </c>
    </row>
    <row r="29" spans="1:6">
      <c r="D29" s="65" t="s">
        <v>256</v>
      </c>
    </row>
    <row r="30" spans="1:6" ht="47.25" customHeight="1">
      <c r="A30" s="1027"/>
      <c r="B30" s="1027"/>
      <c r="C30" s="1190" t="s">
        <v>380</v>
      </c>
      <c r="D30" s="1190"/>
    </row>
    <row r="31" spans="1:6" ht="24" customHeight="1">
      <c r="A31" s="1188" t="s">
        <v>259</v>
      </c>
      <c r="B31" s="525" t="s">
        <v>271</v>
      </c>
      <c r="C31" s="1188" t="s">
        <v>258</v>
      </c>
      <c r="D31" s="1188" t="s">
        <v>1464</v>
      </c>
    </row>
    <row r="32" spans="1:6" ht="24">
      <c r="A32" s="1189"/>
      <c r="B32" s="1031" t="s">
        <v>1512</v>
      </c>
      <c r="C32" s="1188"/>
      <c r="D32" s="1188"/>
    </row>
    <row r="33" spans="1:4">
      <c r="A33" s="478" t="s">
        <v>272</v>
      </c>
      <c r="B33" s="530">
        <v>12378.849320000001</v>
      </c>
      <c r="C33" s="473">
        <v>0.23207326704083367</v>
      </c>
      <c r="D33" s="472">
        <v>2331.6795199999997</v>
      </c>
    </row>
    <row r="34" spans="1:4">
      <c r="A34" s="478" t="s">
        <v>273</v>
      </c>
      <c r="B34" s="530">
        <v>6351.1464599999999</v>
      </c>
      <c r="C34" s="473">
        <v>0.31432035534926239</v>
      </c>
      <c r="D34" s="472">
        <v>1518.8797800000002</v>
      </c>
    </row>
    <row r="35" spans="1:4">
      <c r="A35" s="478" t="s">
        <v>274</v>
      </c>
      <c r="B35" s="530">
        <v>6027.7028600000003</v>
      </c>
      <c r="C35" s="473">
        <v>0.15586094723078986</v>
      </c>
      <c r="D35" s="472">
        <v>812.79974000000129</v>
      </c>
    </row>
    <row r="36" spans="1:4">
      <c r="A36" s="478" t="s">
        <v>275</v>
      </c>
      <c r="B36" s="530">
        <v>20038.43116</v>
      </c>
      <c r="C36" s="473">
        <v>2.420805400187978</v>
      </c>
      <c r="D36" s="472">
        <v>14180.62026</v>
      </c>
    </row>
    <row r="37" spans="1:4">
      <c r="A37" s="478" t="s">
        <v>276</v>
      </c>
      <c r="B37" s="530">
        <v>15128.376040000001</v>
      </c>
      <c r="C37" s="473">
        <v>7.4498551043379813</v>
      </c>
      <c r="D37" s="472">
        <v>13338.004980000002</v>
      </c>
    </row>
    <row r="38" spans="1:4" ht="22.5">
      <c r="A38" s="478" t="s">
        <v>277</v>
      </c>
      <c r="B38" s="530">
        <v>4910.05512</v>
      </c>
      <c r="C38" s="531">
        <v>0.20716109227075868</v>
      </c>
      <c r="D38" s="472">
        <v>842.61527999999998</v>
      </c>
    </row>
    <row r="39" spans="1:4">
      <c r="A39" s="478" t="s">
        <v>279</v>
      </c>
      <c r="B39" s="530">
        <v>3378.1314900000002</v>
      </c>
      <c r="C39" s="473">
        <v>-0.64130898546996817</v>
      </c>
      <c r="D39" s="472">
        <v>-6039.8114000000005</v>
      </c>
    </row>
    <row r="40" spans="1:4">
      <c r="A40" s="478" t="s">
        <v>278</v>
      </c>
      <c r="B40" s="530">
        <v>8602.5544499999996</v>
      </c>
      <c r="C40" s="473">
        <v>-0.41695194090620963</v>
      </c>
      <c r="D40" s="472">
        <v>-6151.8972900000026</v>
      </c>
    </row>
    <row r="41" spans="1:4" ht="22.5">
      <c r="A41" s="478" t="s">
        <v>280</v>
      </c>
      <c r="B41" s="530">
        <v>-5224.422959999999</v>
      </c>
      <c r="C41" s="531">
        <v>-2.1003598635463767E-2</v>
      </c>
      <c r="D41" s="472">
        <v>112.08589000000029</v>
      </c>
    </row>
    <row r="42" spans="1:4">
      <c r="A42" s="478" t="s">
        <v>282</v>
      </c>
      <c r="B42" s="530">
        <v>35795.411970000001</v>
      </c>
      <c r="C42" s="473">
        <v>0.41355763455905142</v>
      </c>
      <c r="D42" s="472">
        <v>10472.488380000003</v>
      </c>
    </row>
    <row r="43" spans="1:4">
      <c r="A43" s="478" t="s">
        <v>281</v>
      </c>
      <c r="B43" s="530">
        <v>30082.076949999999</v>
      </c>
      <c r="C43" s="473">
        <v>0.40721106950243258</v>
      </c>
      <c r="D43" s="472">
        <v>8704.98747</v>
      </c>
    </row>
    <row r="44" spans="1:4" ht="22.5">
      <c r="A44" s="478" t="s">
        <v>283</v>
      </c>
      <c r="B44" s="530">
        <v>5713.3350199999995</v>
      </c>
      <c r="C44" s="531">
        <v>0.44794100834614137</v>
      </c>
      <c r="D44" s="472">
        <v>1767.5009099999993</v>
      </c>
    </row>
    <row r="45" spans="1:4">
      <c r="A45" s="478" t="s">
        <v>286</v>
      </c>
      <c r="B45" s="530">
        <v>443.11232000000001</v>
      </c>
      <c r="C45" s="531">
        <v>0.57668745077436467</v>
      </c>
      <c r="D45" s="472">
        <v>162.07227</v>
      </c>
    </row>
    <row r="46" spans="1:4" ht="21.75">
      <c r="A46" s="642" t="s">
        <v>284</v>
      </c>
      <c r="B46" s="643">
        <v>5270.2226899999996</v>
      </c>
      <c r="C46" s="644">
        <v>0.43806789787254768</v>
      </c>
      <c r="D46" s="638">
        <v>1605.4286299999994</v>
      </c>
    </row>
    <row r="47" spans="1:4">
      <c r="A47" s="22" t="s">
        <v>285</v>
      </c>
    </row>
    <row r="49" spans="1:5">
      <c r="A49" s="231" t="s">
        <v>1223</v>
      </c>
    </row>
    <row r="50" spans="1:5">
      <c r="A50" s="539" t="s">
        <v>744</v>
      </c>
    </row>
    <row r="51" spans="1:5">
      <c r="B51" s="65"/>
      <c r="C51" s="65" t="s">
        <v>256</v>
      </c>
    </row>
    <row r="52" spans="1:5" ht="22.5">
      <c r="A52" s="1188" t="s">
        <v>259</v>
      </c>
      <c r="B52" s="525" t="s">
        <v>271</v>
      </c>
      <c r="C52" s="1037" t="s">
        <v>32</v>
      </c>
      <c r="D52" s="1187"/>
      <c r="E52" s="1187"/>
    </row>
    <row r="53" spans="1:5" ht="24">
      <c r="A53" s="1189"/>
      <c r="B53" s="1031" t="s">
        <v>1512</v>
      </c>
      <c r="C53" s="1041" t="s">
        <v>30</v>
      </c>
      <c r="D53" s="1187"/>
      <c r="E53" s="1187"/>
    </row>
    <row r="54" spans="1:5">
      <c r="A54" s="532" t="s">
        <v>287</v>
      </c>
      <c r="B54" s="533">
        <v>533907.24149000004</v>
      </c>
      <c r="C54" s="473">
        <f>B54/B$57</f>
        <v>0.77370481391438051</v>
      </c>
      <c r="D54" s="233"/>
      <c r="E54" s="234"/>
    </row>
    <row r="55" spans="1:5" ht="22.5">
      <c r="A55" s="478" t="s">
        <v>288</v>
      </c>
      <c r="B55" s="533">
        <v>69732.626140000008</v>
      </c>
      <c r="C55" s="473">
        <f t="shared" ref="C55:C56" si="0">B55/B$57</f>
        <v>0.10105213853410581</v>
      </c>
      <c r="D55" s="233"/>
      <c r="E55" s="234"/>
    </row>
    <row r="56" spans="1:5" ht="22.5">
      <c r="A56" s="478" t="s">
        <v>289</v>
      </c>
      <c r="B56" s="533">
        <v>86425.945439999996</v>
      </c>
      <c r="C56" s="473">
        <f t="shared" si="0"/>
        <v>0.12524304755151372</v>
      </c>
      <c r="D56" s="233"/>
      <c r="E56" s="234"/>
    </row>
    <row r="57" spans="1:5">
      <c r="A57" s="645" t="s">
        <v>290</v>
      </c>
      <c r="B57" s="646">
        <v>690065.81307000003</v>
      </c>
      <c r="C57" s="644">
        <f>SUM(C54:C56)</f>
        <v>1</v>
      </c>
      <c r="D57" s="235"/>
      <c r="E57" s="236"/>
    </row>
    <row r="58" spans="1:5">
      <c r="A58" s="22" t="s">
        <v>270</v>
      </c>
      <c r="C58" s="1039"/>
    </row>
    <row r="59" spans="1:5">
      <c r="A59" s="22"/>
    </row>
    <row r="60" spans="1:5">
      <c r="A60" s="231" t="s">
        <v>745</v>
      </c>
    </row>
    <row r="61" spans="1:5">
      <c r="A61" s="539" t="s">
        <v>746</v>
      </c>
    </row>
    <row r="62" spans="1:5">
      <c r="A62" s="22"/>
      <c r="B62" s="65"/>
      <c r="C62" s="65" t="s">
        <v>256</v>
      </c>
    </row>
    <row r="63" spans="1:5" ht="22.5">
      <c r="A63" s="1188" t="s">
        <v>259</v>
      </c>
      <c r="B63" s="525" t="s">
        <v>257</v>
      </c>
      <c r="C63" s="1037" t="s">
        <v>32</v>
      </c>
    </row>
    <row r="64" spans="1:5">
      <c r="A64" s="1189"/>
      <c r="B64" s="1031">
        <v>44469</v>
      </c>
      <c r="C64" s="1041" t="s">
        <v>30</v>
      </c>
    </row>
    <row r="65" spans="1:5">
      <c r="A65" s="532" t="s">
        <v>291</v>
      </c>
      <c r="B65" s="533">
        <v>123172.13327999999</v>
      </c>
      <c r="C65" s="473">
        <f>B65/B$68</f>
        <v>0.69376673910506303</v>
      </c>
    </row>
    <row r="66" spans="1:5" ht="22.5">
      <c r="A66" s="478" t="s">
        <v>288</v>
      </c>
      <c r="B66" s="533">
        <v>19376.60385</v>
      </c>
      <c r="C66" s="473">
        <f t="shared" ref="C66:C67" si="1">B66/B$68</f>
        <v>0.10913867374031982</v>
      </c>
    </row>
    <row r="67" spans="1:5" ht="22.5">
      <c r="A67" s="478" t="s">
        <v>289</v>
      </c>
      <c r="B67" s="533">
        <v>34992.396420000005</v>
      </c>
      <c r="C67" s="473">
        <f t="shared" si="1"/>
        <v>0.1970945871546172</v>
      </c>
    </row>
    <row r="68" spans="1:5">
      <c r="A68" s="645" t="s">
        <v>292</v>
      </c>
      <c r="B68" s="646">
        <v>177541.13355</v>
      </c>
      <c r="C68" s="644">
        <f>SUM(C65:C67)</f>
        <v>1</v>
      </c>
    </row>
    <row r="69" spans="1:5">
      <c r="A69" s="22" t="s">
        <v>285</v>
      </c>
      <c r="C69" s="1040"/>
    </row>
    <row r="71" spans="1:5">
      <c r="A71" s="631" t="s">
        <v>83</v>
      </c>
      <c r="E71" s="35" t="s">
        <v>1146</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1" location="'2 Sadržaj'!A1" display="Sadržaj / Contents"/>
  </hyperlinks>
  <pageMargins left="0.7" right="0.7" top="0.75" bottom="0.75" header="0.3" footer="0.3"/>
  <pageSetup paperSize="9" scale="63" orientation="portrait" r:id="rId1"/>
  <rowBreaks count="1" manualBreakCount="1">
    <brk id="71"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12" customWidth="1"/>
    <col min="2" max="2" width="19.42578125" style="812" customWidth="1"/>
    <col min="3" max="16384" width="9.140625" style="812"/>
  </cols>
  <sheetData>
    <row r="1" spans="1:2" ht="12.75">
      <c r="A1" s="150" t="s">
        <v>877</v>
      </c>
    </row>
    <row r="2" spans="1:2">
      <c r="A2" s="540" t="s">
        <v>878</v>
      </c>
    </row>
    <row r="4" spans="1:2">
      <c r="B4" s="65" t="s">
        <v>256</v>
      </c>
    </row>
    <row r="5" spans="1:2" ht="48">
      <c r="A5" s="816" t="s">
        <v>875</v>
      </c>
      <c r="B5" s="816" t="s">
        <v>879</v>
      </c>
    </row>
    <row r="6" spans="1:2">
      <c r="A6" s="815">
        <v>42735</v>
      </c>
      <c r="B6" s="814">
        <v>1203495.0464000001</v>
      </c>
    </row>
    <row r="7" spans="1:2">
      <c r="A7" s="815">
        <v>42825</v>
      </c>
      <c r="B7" s="814">
        <v>1146319.70306</v>
      </c>
    </row>
    <row r="8" spans="1:2">
      <c r="A8" s="815">
        <v>42916</v>
      </c>
      <c r="B8" s="814">
        <v>877228.42964999995</v>
      </c>
    </row>
    <row r="9" spans="1:2">
      <c r="A9" s="815">
        <v>43008</v>
      </c>
      <c r="B9" s="814">
        <v>894151.84952999989</v>
      </c>
    </row>
    <row r="10" spans="1:2">
      <c r="A10" s="815">
        <v>43100</v>
      </c>
      <c r="B10" s="814">
        <v>1107262.56757</v>
      </c>
    </row>
    <row r="11" spans="1:2">
      <c r="A11" s="815">
        <v>43190</v>
      </c>
      <c r="B11" s="814">
        <v>900884.15221000009</v>
      </c>
    </row>
    <row r="12" spans="1:2">
      <c r="A12" s="815">
        <v>43281</v>
      </c>
      <c r="B12" s="814">
        <v>848211.15226999996</v>
      </c>
    </row>
    <row r="13" spans="1:2">
      <c r="A13" s="815">
        <v>43373</v>
      </c>
      <c r="B13" s="814">
        <v>810938.32378999994</v>
      </c>
    </row>
    <row r="14" spans="1:2">
      <c r="A14" s="815">
        <v>43465</v>
      </c>
      <c r="B14" s="814">
        <v>1130869.9720300001</v>
      </c>
    </row>
    <row r="15" spans="1:2">
      <c r="A15" s="815">
        <v>43555</v>
      </c>
      <c r="B15" s="814">
        <v>1115130.94731</v>
      </c>
    </row>
    <row r="16" spans="1:2">
      <c r="A16" s="815" t="s">
        <v>886</v>
      </c>
      <c r="B16" s="814">
        <v>963335.01599999995</v>
      </c>
    </row>
    <row r="17" spans="1:2">
      <c r="A17" s="815">
        <v>43738</v>
      </c>
      <c r="B17" s="814">
        <v>1183278.73</v>
      </c>
    </row>
    <row r="18" spans="1:2">
      <c r="A18" s="815">
        <v>43830</v>
      </c>
      <c r="B18" s="814">
        <v>1269940.3296900003</v>
      </c>
    </row>
    <row r="19" spans="1:2">
      <c r="A19" s="815">
        <v>43921</v>
      </c>
      <c r="B19" s="814">
        <v>1261623.8706100001</v>
      </c>
    </row>
    <row r="20" spans="1:2">
      <c r="A20" s="815">
        <v>44012</v>
      </c>
      <c r="B20" s="814">
        <v>1536281.7394600003</v>
      </c>
    </row>
    <row r="21" spans="1:2">
      <c r="A21" s="815">
        <v>44104</v>
      </c>
      <c r="B21" s="814">
        <v>1340154.5910399999</v>
      </c>
    </row>
    <row r="22" spans="1:2">
      <c r="A22" s="815">
        <v>44196</v>
      </c>
      <c r="B22" s="814">
        <v>1819533.7452499999</v>
      </c>
    </row>
    <row r="23" spans="1:2">
      <c r="A23" s="815">
        <v>44286</v>
      </c>
      <c r="B23" s="814">
        <v>1790536.3650700001</v>
      </c>
    </row>
    <row r="24" spans="1:2">
      <c r="A24" s="815">
        <v>44377</v>
      </c>
      <c r="B24" s="814">
        <v>1813218.3398100003</v>
      </c>
    </row>
    <row r="25" spans="1:2">
      <c r="A25" s="815">
        <v>44469</v>
      </c>
      <c r="B25" s="814">
        <v>1726431.0678699999</v>
      </c>
    </row>
    <row r="26" spans="1:2">
      <c r="A26" s="22" t="s">
        <v>876</v>
      </c>
    </row>
    <row r="60" spans="8:8">
      <c r="H60" s="35" t="s">
        <v>1147</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85546875" customWidth="1"/>
    <col min="3" max="3" width="18.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3" t="s">
        <v>764</v>
      </c>
      <c r="D1" s="140" t="str">
        <f>Naslovnica!A20</f>
        <v>Studeni 2021.</v>
      </c>
    </row>
    <row r="2" spans="1:13" ht="12.75" customHeight="1">
      <c r="A2" s="567" t="s">
        <v>765</v>
      </c>
      <c r="D2" s="545" t="str">
        <f>Naslovnica!A24</f>
        <v>November 2021</v>
      </c>
    </row>
    <row r="3" spans="1:13" ht="12.75" customHeight="1"/>
    <row r="4" spans="1:13" ht="12.75" customHeight="1">
      <c r="D4" s="65" t="s">
        <v>331</v>
      </c>
      <c r="E4" s="307"/>
      <c r="F4" s="307"/>
      <c r="G4" s="307"/>
      <c r="J4" s="307"/>
      <c r="K4" s="307"/>
      <c r="L4" s="307"/>
      <c r="M4" s="307"/>
    </row>
    <row r="5" spans="1:13" ht="31.5" customHeight="1">
      <c r="A5" s="784"/>
      <c r="B5" s="785" t="str">
        <f>D1</f>
        <v>Studeni 2021.</v>
      </c>
      <c r="C5" s="786" t="s">
        <v>663</v>
      </c>
      <c r="D5" s="786" t="s">
        <v>18</v>
      </c>
      <c r="E5" s="305"/>
      <c r="F5" s="306"/>
      <c r="G5" s="306"/>
      <c r="H5" s="305"/>
      <c r="I5" s="305"/>
      <c r="J5" s="305"/>
      <c r="K5" s="1077"/>
      <c r="L5" s="1077"/>
      <c r="M5" s="1077"/>
    </row>
    <row r="6" spans="1:13" s="268" customFormat="1" ht="24">
      <c r="A6" s="784"/>
      <c r="B6" s="787" t="str">
        <f>D2</f>
        <v>November 2021</v>
      </c>
      <c r="C6" s="787" t="s">
        <v>45</v>
      </c>
      <c r="D6" s="805" t="s">
        <v>250</v>
      </c>
      <c r="E6" s="305"/>
      <c r="F6" s="306"/>
      <c r="G6" s="306"/>
      <c r="H6" s="305"/>
      <c r="I6" s="305"/>
      <c r="J6" s="305"/>
      <c r="K6" s="1077"/>
      <c r="L6" s="1077"/>
      <c r="M6" s="1077"/>
    </row>
    <row r="7" spans="1:13" ht="24">
      <c r="A7" s="788" t="s">
        <v>821</v>
      </c>
      <c r="B7" s="789">
        <v>201307.64436999941</v>
      </c>
      <c r="C7" s="789">
        <v>-277.06185000014375</v>
      </c>
      <c r="D7" s="789">
        <v>27666.823859999775</v>
      </c>
      <c r="E7" s="299"/>
      <c r="F7" s="306"/>
      <c r="G7" s="770"/>
      <c r="H7" s="299"/>
      <c r="I7" s="299"/>
      <c r="J7" s="299"/>
      <c r="K7" s="1077"/>
      <c r="L7" s="1077"/>
      <c r="M7" s="1077"/>
    </row>
    <row r="8" spans="1:13" s="268" customFormat="1">
      <c r="A8" s="790" t="s">
        <v>966</v>
      </c>
      <c r="B8" s="791"/>
      <c r="C8" s="791"/>
      <c r="D8" s="791"/>
      <c r="E8" s="299"/>
      <c r="F8" s="299"/>
      <c r="G8" s="299"/>
      <c r="H8" s="299"/>
      <c r="I8" s="299"/>
      <c r="J8" s="299"/>
      <c r="K8" s="299"/>
      <c r="L8" s="299"/>
      <c r="M8" s="299"/>
    </row>
    <row r="9" spans="1:13" s="268" customFormat="1">
      <c r="A9" s="792" t="s">
        <v>822</v>
      </c>
      <c r="B9" s="789">
        <v>633128.42222000007</v>
      </c>
      <c r="C9" s="789">
        <v>1107.5621400000528</v>
      </c>
      <c r="D9" s="789">
        <v>6797075.8918699995</v>
      </c>
      <c r="E9" s="299"/>
      <c r="F9" s="299"/>
      <c r="G9" s="299"/>
      <c r="H9" s="299"/>
      <c r="I9" s="299"/>
      <c r="J9" s="299"/>
      <c r="K9" s="299"/>
      <c r="L9" s="299"/>
      <c r="M9" s="299"/>
    </row>
    <row r="10" spans="1:13" s="268" customFormat="1">
      <c r="A10" s="792" t="s">
        <v>823</v>
      </c>
      <c r="B10" s="789">
        <v>488819.3175</v>
      </c>
      <c r="C10" s="789">
        <v>25218.325700000045</v>
      </c>
      <c r="D10" s="789">
        <v>4515512.1159499995</v>
      </c>
      <c r="E10" s="299"/>
      <c r="F10" s="299"/>
      <c r="G10" s="299"/>
      <c r="H10" s="299"/>
      <c r="I10" s="299"/>
      <c r="J10" s="299"/>
      <c r="K10" s="299"/>
      <c r="L10" s="299"/>
      <c r="M10" s="299"/>
    </row>
    <row r="11" spans="1:13" s="268" customFormat="1" ht="24">
      <c r="A11" s="793" t="s">
        <v>824</v>
      </c>
      <c r="B11" s="789">
        <v>27445.55183</v>
      </c>
      <c r="C11" s="789">
        <v>-6601.5720600000022</v>
      </c>
      <c r="D11" s="789">
        <v>330148.14019000001</v>
      </c>
      <c r="E11" s="299"/>
      <c r="F11" s="299"/>
      <c r="G11" s="299"/>
      <c r="H11" s="299"/>
      <c r="I11" s="299"/>
      <c r="J11" s="299"/>
      <c r="K11" s="299"/>
      <c r="L11" s="299"/>
      <c r="M11" s="299"/>
    </row>
    <row r="12" spans="1:13" s="268" customFormat="1">
      <c r="A12" s="792" t="s">
        <v>825</v>
      </c>
      <c r="B12" s="789">
        <v>1090.9105500000001</v>
      </c>
      <c r="C12" s="789">
        <v>-188.26189999999997</v>
      </c>
      <c r="D12" s="789">
        <v>12999.265750000002</v>
      </c>
      <c r="E12" s="299"/>
      <c r="F12" s="299"/>
      <c r="G12" s="299"/>
      <c r="H12" s="299"/>
      <c r="I12" s="299"/>
      <c r="J12" s="299"/>
      <c r="K12" s="299"/>
      <c r="L12" s="299"/>
      <c r="M12" s="299"/>
    </row>
    <row r="13" spans="1:13" s="268" customFormat="1">
      <c r="A13" s="793" t="s">
        <v>826</v>
      </c>
      <c r="B13" s="789">
        <v>1442.1700800000001</v>
      </c>
      <c r="C13" s="789">
        <v>-725.22280999999998</v>
      </c>
      <c r="D13" s="789">
        <v>21879.552219999998</v>
      </c>
      <c r="E13" s="299"/>
      <c r="F13" s="299"/>
      <c r="G13" s="299"/>
      <c r="H13" s="299"/>
      <c r="I13" s="299"/>
      <c r="J13" s="299"/>
      <c r="K13" s="299"/>
      <c r="L13" s="299"/>
      <c r="M13" s="299"/>
    </row>
    <row r="14" spans="1:13" s="268" customFormat="1">
      <c r="A14" s="794" t="s">
        <v>827</v>
      </c>
      <c r="B14" s="795">
        <v>1151926.3721799999</v>
      </c>
      <c r="C14" s="795">
        <v>18810.831070000073</v>
      </c>
      <c r="D14" s="795">
        <v>11677614.965979999</v>
      </c>
      <c r="E14" s="299"/>
      <c r="F14" s="299"/>
      <c r="G14" s="299"/>
      <c r="H14" s="299"/>
      <c r="I14" s="299"/>
      <c r="J14" s="299"/>
      <c r="K14" s="299"/>
      <c r="L14" s="299"/>
      <c r="M14" s="299"/>
    </row>
    <row r="15" spans="1:13" s="268" customFormat="1">
      <c r="A15" s="790" t="s">
        <v>828</v>
      </c>
      <c r="B15" s="789"/>
      <c r="C15" s="789"/>
      <c r="D15" s="789"/>
      <c r="E15" s="299"/>
      <c r="F15" s="299"/>
      <c r="G15" s="299"/>
      <c r="H15" s="299"/>
      <c r="I15" s="299"/>
      <c r="J15" s="299"/>
      <c r="K15" s="299"/>
      <c r="L15" s="299"/>
      <c r="M15" s="299"/>
    </row>
    <row r="16" spans="1:13" s="268" customFormat="1">
      <c r="A16" s="792" t="s">
        <v>829</v>
      </c>
      <c r="B16" s="789">
        <v>3189.1634899999999</v>
      </c>
      <c r="C16" s="789">
        <v>-22.047799999999825</v>
      </c>
      <c r="D16" s="789">
        <v>34041.725760000001</v>
      </c>
      <c r="E16" s="299"/>
      <c r="F16" s="299"/>
      <c r="G16" s="299"/>
      <c r="H16" s="299"/>
      <c r="I16" s="299"/>
      <c r="J16" s="299"/>
      <c r="K16" s="299"/>
      <c r="L16" s="299"/>
      <c r="M16" s="299"/>
    </row>
    <row r="17" spans="1:14" s="268" customFormat="1">
      <c r="A17" s="796" t="s">
        <v>830</v>
      </c>
      <c r="B17" s="789">
        <v>3189.0324000000001</v>
      </c>
      <c r="C17" s="789">
        <v>-21.674439999999777</v>
      </c>
      <c r="D17" s="789">
        <v>34037.022929999999</v>
      </c>
      <c r="E17" s="299"/>
      <c r="F17" s="299"/>
      <c r="G17" s="299"/>
      <c r="H17" s="299"/>
      <c r="I17" s="299"/>
      <c r="J17" s="299"/>
      <c r="K17" s="299"/>
      <c r="L17" s="299"/>
      <c r="M17" s="299"/>
    </row>
    <row r="18" spans="1:14" s="268" customFormat="1">
      <c r="A18" s="796" t="s">
        <v>831</v>
      </c>
      <c r="B18" s="797">
        <v>0.13109000000000001</v>
      </c>
      <c r="C18" s="797">
        <v>-0.37335999999999991</v>
      </c>
      <c r="D18" s="789">
        <v>4.7028299999999996</v>
      </c>
      <c r="E18" s="299"/>
      <c r="F18" s="299"/>
      <c r="G18" s="299"/>
      <c r="H18" s="299"/>
      <c r="I18" s="299"/>
      <c r="J18" s="299"/>
      <c r="K18" s="299"/>
      <c r="L18" s="299"/>
      <c r="M18" s="299"/>
    </row>
    <row r="19" spans="1:14" s="268" customFormat="1">
      <c r="A19" s="792" t="s">
        <v>832</v>
      </c>
      <c r="B19" s="789">
        <v>937957.39865999995</v>
      </c>
      <c r="C19" s="789">
        <v>18374.687109999941</v>
      </c>
      <c r="D19" s="789">
        <v>9381674.6754099987</v>
      </c>
      <c r="E19" s="299"/>
      <c r="F19" s="299"/>
      <c r="G19" s="299"/>
      <c r="H19" s="299"/>
      <c r="I19" s="299"/>
      <c r="J19" s="299"/>
      <c r="K19" s="299"/>
      <c r="L19" s="299"/>
      <c r="M19" s="299"/>
    </row>
    <row r="20" spans="1:14" s="268" customFormat="1">
      <c r="A20" s="796" t="s">
        <v>833</v>
      </c>
      <c r="B20" s="789">
        <v>634672.45732000005</v>
      </c>
      <c r="C20" s="789">
        <v>-4311.2253499999642</v>
      </c>
      <c r="D20" s="789">
        <v>6773976.274509999</v>
      </c>
      <c r="E20" s="299"/>
      <c r="F20" s="299"/>
      <c r="G20" s="299"/>
      <c r="H20" s="299"/>
      <c r="I20" s="299"/>
      <c r="J20" s="299"/>
      <c r="K20" s="299"/>
      <c r="L20" s="299"/>
      <c r="M20" s="299"/>
    </row>
    <row r="21" spans="1:14" s="268" customFormat="1">
      <c r="A21" s="796" t="s">
        <v>834</v>
      </c>
      <c r="B21" s="789">
        <v>303284.94133999996</v>
      </c>
      <c r="C21" s="789">
        <v>22685.912459999963</v>
      </c>
      <c r="D21" s="789">
        <v>2607698.4009000002</v>
      </c>
      <c r="E21" s="299"/>
      <c r="F21" s="299"/>
      <c r="G21" s="299"/>
      <c r="H21" s="299"/>
      <c r="I21" s="299"/>
      <c r="J21" s="299"/>
      <c r="K21" s="299"/>
      <c r="L21" s="299"/>
      <c r="M21" s="299"/>
    </row>
    <row r="22" spans="1:14" s="268" customFormat="1" ht="24">
      <c r="A22" s="793" t="s">
        <v>835</v>
      </c>
      <c r="B22" s="789">
        <v>22929.492770000001</v>
      </c>
      <c r="C22" s="789">
        <v>-5131.733949999998</v>
      </c>
      <c r="D22" s="789">
        <v>337640.50340999995</v>
      </c>
      <c r="E22" s="299"/>
      <c r="F22" s="299"/>
      <c r="G22" s="299"/>
      <c r="H22" s="299"/>
      <c r="I22" s="299"/>
      <c r="J22" s="299"/>
      <c r="K22" s="299"/>
      <c r="L22" s="299"/>
      <c r="M22" s="299"/>
    </row>
    <row r="23" spans="1:14" s="268" customFormat="1">
      <c r="A23" s="793" t="s">
        <v>836</v>
      </c>
      <c r="B23" s="789">
        <v>185709.17937</v>
      </c>
      <c r="C23" s="789">
        <v>7889.1844399999827</v>
      </c>
      <c r="D23" s="789">
        <v>1706397.3410100003</v>
      </c>
      <c r="E23" s="299"/>
      <c r="F23" s="299"/>
      <c r="G23" s="299"/>
      <c r="H23" s="299"/>
      <c r="I23" s="299"/>
      <c r="J23" s="299"/>
      <c r="K23" s="299"/>
      <c r="L23" s="299"/>
      <c r="M23" s="299"/>
    </row>
    <row r="24" spans="1:14" s="268" customFormat="1">
      <c r="A24" s="792" t="s">
        <v>837</v>
      </c>
      <c r="B24" s="789">
        <v>1442.1700800000001</v>
      </c>
      <c r="C24" s="789">
        <v>-725.22280999999998</v>
      </c>
      <c r="D24" s="789">
        <v>21879.552219999998</v>
      </c>
      <c r="E24" s="299"/>
      <c r="F24" s="299"/>
      <c r="G24" s="299"/>
      <c r="H24" s="299"/>
      <c r="I24" s="299"/>
      <c r="J24" s="299"/>
      <c r="K24" s="299"/>
      <c r="L24" s="299"/>
      <c r="M24" s="299"/>
    </row>
    <row r="25" spans="1:14" s="268" customFormat="1" ht="30.75" customHeight="1">
      <c r="A25" s="793" t="s">
        <v>838</v>
      </c>
      <c r="B25" s="789">
        <v>1706.8939700000001</v>
      </c>
      <c r="C25" s="789">
        <v>-843.17160999999987</v>
      </c>
      <c r="D25" s="789">
        <v>23348.273819999999</v>
      </c>
      <c r="E25" s="299"/>
      <c r="F25" s="299"/>
      <c r="G25" s="299"/>
      <c r="H25" s="299"/>
      <c r="I25" s="299"/>
      <c r="J25" s="299"/>
      <c r="K25" s="299"/>
      <c r="L25" s="299"/>
      <c r="M25" s="299"/>
    </row>
    <row r="26" spans="1:14">
      <c r="A26" s="794" t="s">
        <v>839</v>
      </c>
      <c r="B26" s="795">
        <v>1152934.29834</v>
      </c>
      <c r="C26" s="795">
        <v>19541.695379999932</v>
      </c>
      <c r="D26" s="795">
        <v>11504982.071629999</v>
      </c>
      <c r="E26" s="300"/>
      <c r="F26" s="300"/>
      <c r="G26" s="300"/>
      <c r="H26" s="300"/>
      <c r="I26" s="300"/>
      <c r="J26" s="300"/>
      <c r="K26" s="301"/>
      <c r="L26" s="300"/>
      <c r="M26" s="300"/>
      <c r="N26" s="53"/>
    </row>
    <row r="27" spans="1:14">
      <c r="A27" s="370" t="s">
        <v>965</v>
      </c>
      <c r="B27" s="789">
        <v>200299.71820999938</v>
      </c>
      <c r="C27" s="789">
        <v>-1007.9261600000318</v>
      </c>
      <c r="D27" s="789">
        <v>200299.71820999868</v>
      </c>
      <c r="E27" s="300"/>
      <c r="F27" s="300"/>
      <c r="G27" s="300"/>
      <c r="H27" s="300"/>
      <c r="I27" s="300"/>
      <c r="J27" s="300"/>
      <c r="K27" s="301"/>
      <c r="L27" s="300"/>
      <c r="M27" s="300"/>
      <c r="N27" s="53"/>
    </row>
    <row r="28" spans="1:14" ht="12.75" customHeight="1">
      <c r="A28" s="13" t="s">
        <v>620</v>
      </c>
      <c r="B28" s="862"/>
      <c r="C28" s="868"/>
    </row>
    <row r="29" spans="1:14" s="268" customFormat="1" ht="12.75" customHeight="1">
      <c r="A29" s="48" t="s">
        <v>964</v>
      </c>
      <c r="B29" s="862"/>
      <c r="C29" s="862"/>
    </row>
    <row r="30" spans="1:14" ht="12.75" customHeight="1">
      <c r="A30" s="867" t="s">
        <v>983</v>
      </c>
    </row>
    <row r="31" spans="1:14" ht="12.75" customHeight="1">
      <c r="D31" s="8" t="str">
        <f>Naslovnica!A20</f>
        <v>Studeni 2021.</v>
      </c>
    </row>
    <row r="32" spans="1:14" ht="12.75" customHeight="1">
      <c r="A32" s="350" t="s">
        <v>677</v>
      </c>
      <c r="B32" s="309"/>
      <c r="C32" s="309"/>
      <c r="D32" s="545" t="str">
        <f>Naslovnica!A24</f>
        <v>November 2021</v>
      </c>
      <c r="E32" s="268"/>
      <c r="G32" s="268"/>
      <c r="H32" s="268"/>
      <c r="I32" s="268"/>
    </row>
    <row r="33" spans="1:14" ht="12.75" customHeight="1">
      <c r="A33" s="567" t="s">
        <v>808</v>
      </c>
      <c r="B33" s="309"/>
      <c r="C33" s="309"/>
      <c r="D33" s="65" t="s">
        <v>619</v>
      </c>
      <c r="E33" s="268"/>
      <c r="F33" s="268"/>
      <c r="G33" s="268"/>
      <c r="H33" s="268"/>
      <c r="I33" s="268"/>
    </row>
    <row r="34" spans="1:14" ht="28.5" customHeight="1">
      <c r="A34" s="697"/>
      <c r="B34" s="785" t="str">
        <f>$D$1</f>
        <v>Studeni 2021.</v>
      </c>
      <c r="C34" s="786" t="str">
        <f>$C$5</f>
        <v>Promjena u odnosu na prethodni mjesec</v>
      </c>
      <c r="D34" s="786" t="s">
        <v>18</v>
      </c>
      <c r="E34" s="268"/>
      <c r="F34" s="268"/>
      <c r="G34" s="268"/>
      <c r="H34" s="268"/>
      <c r="I34" s="268"/>
      <c r="J34" s="307"/>
      <c r="K34" s="307"/>
      <c r="L34" s="307"/>
      <c r="M34" s="307"/>
    </row>
    <row r="35" spans="1:14" s="268" customFormat="1" ht="24">
      <c r="A35" s="697"/>
      <c r="B35" s="787" t="str">
        <f>D2</f>
        <v>November 2021</v>
      </c>
      <c r="C35" s="787" t="s">
        <v>45</v>
      </c>
      <c r="D35" s="805" t="s">
        <v>250</v>
      </c>
      <c r="J35" s="307"/>
      <c r="K35" s="307"/>
      <c r="L35" s="307"/>
      <c r="M35" s="307"/>
    </row>
    <row r="36" spans="1:14" ht="25.5">
      <c r="A36" s="781" t="s">
        <v>807</v>
      </c>
      <c r="B36" s="346">
        <v>355086.0668700001</v>
      </c>
      <c r="C36" s="346">
        <v>-5921.9821099999826</v>
      </c>
      <c r="D36" s="346">
        <v>342471.13946000003</v>
      </c>
      <c r="E36" s="305"/>
      <c r="F36" s="305"/>
      <c r="G36" s="305"/>
      <c r="H36" s="305"/>
      <c r="I36" s="306"/>
      <c r="J36" s="1077"/>
      <c r="K36" s="1077"/>
      <c r="L36" s="1079"/>
      <c r="M36" s="1077"/>
    </row>
    <row r="37" spans="1:14" ht="14.25" customHeight="1">
      <c r="A37" s="348" t="s">
        <v>799</v>
      </c>
      <c r="B37" s="346"/>
      <c r="C37" s="346"/>
      <c r="D37" s="346"/>
      <c r="E37" s="299"/>
      <c r="F37" s="299"/>
      <c r="G37" s="299"/>
      <c r="H37" s="299"/>
      <c r="I37" s="308"/>
      <c r="J37" s="1078"/>
      <c r="K37" s="1077"/>
      <c r="L37" s="1078"/>
      <c r="M37" s="1078"/>
    </row>
    <row r="38" spans="1:14">
      <c r="A38" s="349" t="s">
        <v>800</v>
      </c>
      <c r="B38" s="346">
        <v>21831.490010000001</v>
      </c>
      <c r="C38" s="346">
        <v>-5197.1025200000004</v>
      </c>
      <c r="D38" s="346">
        <v>329382.26696000004</v>
      </c>
      <c r="E38" s="303"/>
      <c r="F38" s="303"/>
      <c r="G38" s="303"/>
      <c r="H38" s="303"/>
      <c r="I38" s="303"/>
      <c r="J38" s="303"/>
      <c r="K38" s="303"/>
      <c r="L38" s="303"/>
      <c r="M38" s="303"/>
      <c r="N38" s="53"/>
    </row>
    <row r="39" spans="1:14" ht="26.25" customHeight="1">
      <c r="A39" s="349" t="s">
        <v>801</v>
      </c>
      <c r="B39" s="346">
        <v>1098.0027600000001</v>
      </c>
      <c r="C39" s="346">
        <v>65.368570000000091</v>
      </c>
      <c r="D39" s="346">
        <v>8258.2364499999985</v>
      </c>
      <c r="E39" s="303"/>
      <c r="F39" s="303"/>
      <c r="G39" s="303"/>
      <c r="H39" s="303"/>
      <c r="I39" s="303"/>
      <c r="J39" s="303"/>
      <c r="K39" s="303"/>
      <c r="L39" s="303"/>
      <c r="M39" s="303"/>
      <c r="N39" s="53"/>
    </row>
    <row r="40" spans="1:14" s="268" customFormat="1" ht="25.5">
      <c r="A40" s="349" t="s">
        <v>802</v>
      </c>
      <c r="B40" s="346">
        <v>45.546599999999998</v>
      </c>
      <c r="C40" s="346">
        <v>-18.368459999999999</v>
      </c>
      <c r="D40" s="346">
        <v>652.05173000000013</v>
      </c>
      <c r="E40" s="303"/>
      <c r="F40" s="303"/>
      <c r="G40" s="303"/>
      <c r="H40" s="303"/>
      <c r="I40" s="303"/>
      <c r="J40" s="303"/>
      <c r="K40" s="303"/>
      <c r="L40" s="303"/>
      <c r="M40" s="303"/>
      <c r="N40" s="53"/>
    </row>
    <row r="41" spans="1:14" s="268" customFormat="1">
      <c r="A41" s="699" t="s">
        <v>803</v>
      </c>
      <c r="B41" s="698">
        <v>22975.039370000002</v>
      </c>
      <c r="C41" s="698">
        <v>-5150.1024099999995</v>
      </c>
      <c r="D41" s="698">
        <v>338292.55514000007</v>
      </c>
      <c r="E41" s="303"/>
      <c r="F41" s="303"/>
      <c r="G41" s="303"/>
      <c r="H41" s="303"/>
      <c r="I41" s="303"/>
      <c r="J41" s="303"/>
      <c r="K41" s="303"/>
      <c r="L41" s="303"/>
      <c r="M41" s="303"/>
      <c r="N41" s="53"/>
    </row>
    <row r="42" spans="1:14" s="268" customFormat="1">
      <c r="A42" s="348" t="s">
        <v>804</v>
      </c>
      <c r="B42" s="346"/>
      <c r="C42" s="346"/>
      <c r="D42" s="346"/>
      <c r="E42" s="303"/>
      <c r="F42" s="303"/>
      <c r="G42" s="303"/>
      <c r="H42" s="303"/>
      <c r="I42" s="303"/>
      <c r="J42" s="303"/>
      <c r="K42" s="303"/>
      <c r="L42" s="303"/>
      <c r="M42" s="303"/>
      <c r="N42" s="53"/>
    </row>
    <row r="43" spans="1:14" ht="25.5">
      <c r="A43" s="349" t="s">
        <v>805</v>
      </c>
      <c r="B43" s="346">
        <v>27400.005229999999</v>
      </c>
      <c r="C43" s="346">
        <v>-6583.2035999999971</v>
      </c>
      <c r="D43" s="346">
        <v>329496.08846000006</v>
      </c>
      <c r="E43" s="302"/>
      <c r="F43" s="302"/>
      <c r="G43" s="302"/>
      <c r="H43" s="302"/>
      <c r="I43" s="302"/>
      <c r="J43" s="302"/>
      <c r="K43" s="302"/>
      <c r="L43" s="302"/>
      <c r="M43" s="302"/>
      <c r="N43" s="53"/>
    </row>
    <row r="44" spans="1:14" ht="25.5">
      <c r="A44" s="349" t="s">
        <v>806</v>
      </c>
      <c r="B44" s="346">
        <v>45.546599999999998</v>
      </c>
      <c r="C44" s="346">
        <v>-18.368459999999999</v>
      </c>
      <c r="D44" s="346">
        <v>652.05173000000013</v>
      </c>
      <c r="E44" s="303"/>
      <c r="F44" s="303"/>
      <c r="G44" s="303"/>
      <c r="H44" s="303"/>
      <c r="I44" s="303"/>
      <c r="J44" s="303"/>
      <c r="K44" s="303"/>
      <c r="L44" s="303"/>
      <c r="M44" s="303"/>
      <c r="N44" s="44"/>
    </row>
    <row r="45" spans="1:14">
      <c r="A45" s="699" t="s">
        <v>803</v>
      </c>
      <c r="B45" s="698">
        <v>27445.55183</v>
      </c>
      <c r="C45" s="698">
        <v>-6601.572059999995</v>
      </c>
      <c r="D45" s="698">
        <v>330148.14019000006</v>
      </c>
      <c r="E45" s="302"/>
      <c r="F45" s="302"/>
      <c r="G45" s="302"/>
      <c r="H45" s="302"/>
      <c r="I45" s="302"/>
      <c r="J45" s="302"/>
      <c r="K45" s="302"/>
      <c r="L45" s="302"/>
      <c r="M45" s="302"/>
    </row>
    <row r="46" spans="1:14">
      <c r="A46" s="345" t="s">
        <v>798</v>
      </c>
      <c r="B46" s="346">
        <v>350615.5544100001</v>
      </c>
      <c r="C46" s="346">
        <v>-4470.5124599999981</v>
      </c>
      <c r="D46" s="346">
        <v>350615.55440999998</v>
      </c>
      <c r="E46" s="304"/>
      <c r="F46" s="304"/>
      <c r="G46" s="304"/>
      <c r="H46" s="304"/>
      <c r="I46" s="304"/>
      <c r="J46" s="304"/>
      <c r="K46" s="304"/>
      <c r="L46" s="304"/>
      <c r="M46" s="304"/>
    </row>
    <row r="47" spans="1:14" ht="12.75" customHeight="1">
      <c r="A47" s="13" t="s">
        <v>620</v>
      </c>
    </row>
    <row r="48" spans="1:14" ht="12.75" customHeight="1"/>
    <row r="49" spans="1:4" ht="12.75" customHeight="1">
      <c r="A49" s="630" t="s">
        <v>83</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840</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mergeCells count="7">
    <mergeCell ref="J36:J37"/>
    <mergeCell ref="M5:M7"/>
    <mergeCell ref="K5:K7"/>
    <mergeCell ref="L5:L7"/>
    <mergeCell ref="K36:K37"/>
    <mergeCell ref="L36:L37"/>
    <mergeCell ref="M36:M37"/>
  </mergeCells>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678</v>
      </c>
      <c r="E1" s="140" t="str">
        <f>Naslovnica!A20</f>
        <v>Studeni 2021.</v>
      </c>
    </row>
    <row r="2" spans="1:7" ht="12.75" customHeight="1">
      <c r="A2" s="567" t="s">
        <v>967</v>
      </c>
      <c r="E2" s="545" t="str">
        <f>Naslovnica!A24</f>
        <v>November 2021</v>
      </c>
    </row>
    <row r="3" spans="1:7">
      <c r="A3" s="310"/>
      <c r="B3" s="305"/>
      <c r="C3" s="305"/>
      <c r="D3" s="65" t="s">
        <v>579</v>
      </c>
      <c r="F3" s="305"/>
      <c r="G3" s="311"/>
    </row>
    <row r="4" spans="1:7" ht="48.75" customHeight="1">
      <c r="A4" s="1080" t="s">
        <v>608</v>
      </c>
      <c r="B4" s="1082" t="s">
        <v>968</v>
      </c>
      <c r="C4" s="1082"/>
      <c r="D4" s="1082"/>
      <c r="E4" s="783"/>
      <c r="F4" s="310"/>
      <c r="G4" s="310"/>
    </row>
    <row r="5" spans="1:7" ht="60">
      <c r="A5" s="1080"/>
      <c r="B5" s="700" t="s">
        <v>609</v>
      </c>
      <c r="C5" s="700" t="s">
        <v>610</v>
      </c>
      <c r="D5" s="700" t="s">
        <v>611</v>
      </c>
      <c r="E5" s="312"/>
      <c r="F5" s="312"/>
    </row>
    <row r="6" spans="1:7" ht="12.75" customHeight="1">
      <c r="A6" s="353" t="s">
        <v>119</v>
      </c>
      <c r="B6" s="354">
        <v>6697.7325599999995</v>
      </c>
      <c r="C6" s="354">
        <v>60595.739790000007</v>
      </c>
      <c r="D6" s="354">
        <v>189635.45885999993</v>
      </c>
      <c r="E6" s="313"/>
      <c r="F6" s="313"/>
      <c r="G6" s="53"/>
    </row>
    <row r="7" spans="1:7" ht="12.75" customHeight="1">
      <c r="A7" s="355" t="s">
        <v>120</v>
      </c>
      <c r="B7" s="354">
        <v>208503.67284000001</v>
      </c>
      <c r="C7" s="354">
        <v>2266655.3997900002</v>
      </c>
      <c r="D7" s="354">
        <v>35217864.345219992</v>
      </c>
      <c r="E7" s="313"/>
      <c r="F7" s="313"/>
      <c r="G7" s="53"/>
    </row>
    <row r="8" spans="1:7" ht="12.75" customHeight="1">
      <c r="A8" s="355" t="s">
        <v>121</v>
      </c>
      <c r="B8" s="354">
        <v>11225.016970000001</v>
      </c>
      <c r="C8" s="354">
        <v>115228.61950999997</v>
      </c>
      <c r="D8" s="354">
        <v>544277.49782000016</v>
      </c>
      <c r="E8" s="313"/>
      <c r="F8" s="313"/>
      <c r="G8" s="53"/>
    </row>
    <row r="9" spans="1:7" ht="12.75" customHeight="1">
      <c r="A9" s="701" t="s">
        <v>243</v>
      </c>
      <c r="B9" s="702">
        <v>226426.42237000001</v>
      </c>
      <c r="C9" s="702">
        <v>2442479.7590900003</v>
      </c>
      <c r="D9" s="702">
        <v>35951777.301899992</v>
      </c>
      <c r="E9" s="314"/>
      <c r="F9" s="314"/>
      <c r="G9" s="53"/>
    </row>
    <row r="10" spans="1:7" ht="12.75" customHeight="1">
      <c r="A10" s="355" t="s">
        <v>122</v>
      </c>
      <c r="B10" s="354">
        <v>6835.8856100000003</v>
      </c>
      <c r="C10" s="354">
        <v>59783.081120000003</v>
      </c>
      <c r="D10" s="354">
        <v>130230.1384</v>
      </c>
      <c r="E10" s="313"/>
      <c r="F10" s="313"/>
      <c r="G10" s="53"/>
    </row>
    <row r="11" spans="1:7" ht="12.75" customHeight="1">
      <c r="A11" s="355" t="s">
        <v>123</v>
      </c>
      <c r="B11" s="354">
        <v>91319.369760000001</v>
      </c>
      <c r="C11" s="354">
        <v>975056.15391000011</v>
      </c>
      <c r="D11" s="354">
        <v>12405438.813059995</v>
      </c>
      <c r="E11" s="313"/>
      <c r="F11" s="313"/>
      <c r="G11" s="53"/>
    </row>
    <row r="12" spans="1:7" ht="12.75" customHeight="1">
      <c r="A12" s="355" t="s">
        <v>124</v>
      </c>
      <c r="B12" s="354">
        <v>2957.61463</v>
      </c>
      <c r="C12" s="354">
        <v>29790.513420000003</v>
      </c>
      <c r="D12" s="354">
        <v>141801.13576999999</v>
      </c>
      <c r="E12" s="313"/>
      <c r="F12" s="313"/>
      <c r="G12" s="53"/>
    </row>
    <row r="13" spans="1:7" ht="12.75" customHeight="1">
      <c r="A13" s="701" t="s">
        <v>244</v>
      </c>
      <c r="B13" s="702">
        <v>101112.87</v>
      </c>
      <c r="C13" s="702">
        <v>1064629.7484500001</v>
      </c>
      <c r="D13" s="702">
        <v>12677470.087229995</v>
      </c>
      <c r="E13" s="314"/>
      <c r="F13" s="314"/>
      <c r="G13" s="53"/>
    </row>
    <row r="14" spans="1:7" ht="12.75" customHeight="1">
      <c r="A14" s="355" t="s">
        <v>125</v>
      </c>
      <c r="B14" s="354">
        <v>10089.5391</v>
      </c>
      <c r="C14" s="354">
        <v>84102.708329999979</v>
      </c>
      <c r="D14" s="354">
        <v>157672.40671000001</v>
      </c>
      <c r="E14" s="313"/>
      <c r="F14" s="313"/>
      <c r="G14" s="53"/>
    </row>
    <row r="15" spans="1:7" ht="12.75" customHeight="1">
      <c r="A15" s="355" t="s">
        <v>126</v>
      </c>
      <c r="B15" s="354">
        <v>106933.9724</v>
      </c>
      <c r="C15" s="354">
        <v>1151921.7736699998</v>
      </c>
      <c r="D15" s="354">
        <v>16219720.364669994</v>
      </c>
      <c r="E15" s="313"/>
      <c r="F15" s="313"/>
      <c r="G15" s="53"/>
    </row>
    <row r="16" spans="1:7" ht="12.75" customHeight="1">
      <c r="A16" s="355" t="s">
        <v>127</v>
      </c>
      <c r="B16" s="354">
        <v>4552.9649100000006</v>
      </c>
      <c r="C16" s="354">
        <v>47704.80425999999</v>
      </c>
      <c r="D16" s="354">
        <v>221385.64674999996</v>
      </c>
      <c r="E16" s="313"/>
      <c r="F16" s="313"/>
      <c r="G16" s="53"/>
    </row>
    <row r="17" spans="1:8" ht="12.75" customHeight="1">
      <c r="A17" s="701" t="s">
        <v>245</v>
      </c>
      <c r="B17" s="702">
        <v>121576.47640999999</v>
      </c>
      <c r="C17" s="702">
        <v>1283729.2862599997</v>
      </c>
      <c r="D17" s="702">
        <v>16598778.418129994</v>
      </c>
      <c r="E17" s="314"/>
      <c r="F17" s="314"/>
      <c r="G17" s="53"/>
    </row>
    <row r="18" spans="1:8" ht="12.75" customHeight="1">
      <c r="A18" s="355" t="s">
        <v>128</v>
      </c>
      <c r="B18" s="354">
        <v>6218.9344299999993</v>
      </c>
      <c r="C18" s="354">
        <v>54367.688410000002</v>
      </c>
      <c r="D18" s="354">
        <v>143018.79748000001</v>
      </c>
      <c r="E18" s="313"/>
      <c r="F18" s="313"/>
      <c r="G18" s="53"/>
    </row>
    <row r="19" spans="1:8" ht="12.75" customHeight="1">
      <c r="A19" s="355" t="s">
        <v>129</v>
      </c>
      <c r="B19" s="354">
        <v>170334.32872999998</v>
      </c>
      <c r="C19" s="354">
        <v>1841697.0691199999</v>
      </c>
      <c r="D19" s="354">
        <v>27669972.154410008</v>
      </c>
      <c r="E19" s="313"/>
      <c r="F19" s="313"/>
      <c r="G19" s="53"/>
    </row>
    <row r="20" spans="1:8" ht="12.75" customHeight="1">
      <c r="A20" s="355" t="s">
        <v>130</v>
      </c>
      <c r="B20" s="354">
        <v>9003.4253800000006</v>
      </c>
      <c r="C20" s="354">
        <v>93169.270520000005</v>
      </c>
      <c r="D20" s="354">
        <v>454604.18619000015</v>
      </c>
      <c r="E20" s="313"/>
      <c r="F20" s="313"/>
      <c r="G20" s="53"/>
    </row>
    <row r="21" spans="1:8" ht="12.75" customHeight="1">
      <c r="A21" s="701" t="s">
        <v>246</v>
      </c>
      <c r="B21" s="702">
        <v>185556.68853999997</v>
      </c>
      <c r="C21" s="702">
        <v>1989234.0280499998</v>
      </c>
      <c r="D21" s="702">
        <v>28267595.138080008</v>
      </c>
      <c r="E21" s="314"/>
      <c r="F21" s="314"/>
      <c r="G21" s="53"/>
    </row>
    <row r="22" spans="1:8" ht="12.75" customHeight="1">
      <c r="A22" s="356" t="s">
        <v>247</v>
      </c>
      <c r="B22" s="357">
        <v>29842.091699999997</v>
      </c>
      <c r="C22" s="357">
        <v>258849.21765000001</v>
      </c>
      <c r="D22" s="357">
        <v>620556.80144999991</v>
      </c>
      <c r="E22" s="314"/>
      <c r="F22" s="314"/>
      <c r="G22" s="53"/>
      <c r="H22" s="135"/>
    </row>
    <row r="23" spans="1:8" ht="12.75" customHeight="1">
      <c r="A23" s="356" t="s">
        <v>248</v>
      </c>
      <c r="B23" s="357">
        <v>577091.34372999996</v>
      </c>
      <c r="C23" s="357">
        <v>6235330.3964900002</v>
      </c>
      <c r="D23" s="357">
        <v>91512995.677359983</v>
      </c>
      <c r="E23" s="314"/>
      <c r="F23" s="314"/>
      <c r="G23" s="53"/>
      <c r="H23" s="135"/>
    </row>
    <row r="24" spans="1:8" ht="12.75" customHeight="1">
      <c r="A24" s="356" t="s">
        <v>249</v>
      </c>
      <c r="B24" s="357">
        <v>27739.021890000004</v>
      </c>
      <c r="C24" s="357">
        <v>285893.20770999999</v>
      </c>
      <c r="D24" s="357">
        <v>1362068.4665300003</v>
      </c>
      <c r="E24" s="314"/>
      <c r="F24" s="314"/>
      <c r="G24" s="53"/>
      <c r="H24" s="135"/>
    </row>
    <row r="25" spans="1:8">
      <c r="A25" s="703" t="s">
        <v>612</v>
      </c>
      <c r="B25" s="704">
        <v>634672.45731999993</v>
      </c>
      <c r="C25" s="704">
        <v>6780072.8218499999</v>
      </c>
      <c r="D25" s="704">
        <v>93495620.945339978</v>
      </c>
      <c r="E25" s="314"/>
      <c r="F25" s="314"/>
      <c r="H25" s="135"/>
    </row>
    <row r="26" spans="1:8" ht="21.75" customHeight="1">
      <c r="A26" s="1084" t="s">
        <v>23</v>
      </c>
      <c r="B26" s="1084"/>
      <c r="C26" s="1084"/>
      <c r="D26" s="1084"/>
      <c r="E26" s="1084"/>
      <c r="F26" s="801"/>
      <c r="G26" s="801"/>
    </row>
    <row r="27" spans="1:8" ht="21" customHeight="1">
      <c r="A27" s="1085" t="s">
        <v>24</v>
      </c>
      <c r="B27" s="1085"/>
      <c r="C27" s="1085"/>
      <c r="D27" s="1085"/>
      <c r="E27" s="1085"/>
      <c r="F27" s="802"/>
      <c r="G27" s="802"/>
    </row>
    <row r="28" spans="1:8" ht="12.75" customHeight="1"/>
    <row r="29" spans="1:8" ht="12.75" customHeight="1">
      <c r="A29" s="153" t="s">
        <v>679</v>
      </c>
      <c r="E29" s="140" t="str">
        <f>Naslovnica!A20</f>
        <v>Studeni 2021.</v>
      </c>
    </row>
    <row r="30" spans="1:8" ht="12.75" customHeight="1">
      <c r="A30" s="567" t="s">
        <v>980</v>
      </c>
      <c r="E30" s="545" t="str">
        <f>Naslovnica!A24</f>
        <v>November 2021</v>
      </c>
    </row>
    <row r="31" spans="1:8" ht="12.75" customHeight="1">
      <c r="D31" s="307"/>
      <c r="E31" s="65" t="s">
        <v>331</v>
      </c>
    </row>
    <row r="32" spans="1:8" ht="25.5" customHeight="1">
      <c r="A32" s="1080" t="s">
        <v>613</v>
      </c>
      <c r="B32" s="1083" t="s">
        <v>854</v>
      </c>
      <c r="C32" s="1083"/>
      <c r="D32" s="1083" t="s">
        <v>853</v>
      </c>
      <c r="E32" s="1083"/>
      <c r="F32" s="798"/>
      <c r="G32" s="798"/>
    </row>
    <row r="33" spans="1:6" ht="60">
      <c r="A33" s="1080"/>
      <c r="B33" s="700" t="s">
        <v>609</v>
      </c>
      <c r="C33" s="700" t="s">
        <v>614</v>
      </c>
      <c r="D33" s="700" t="s">
        <v>609</v>
      </c>
      <c r="E33" s="700" t="s">
        <v>614</v>
      </c>
    </row>
    <row r="34" spans="1:6">
      <c r="A34" s="353" t="s">
        <v>119</v>
      </c>
      <c r="B34" s="358">
        <v>33.656589999999994</v>
      </c>
      <c r="C34" s="358">
        <v>304.49824000000001</v>
      </c>
      <c r="D34" s="359">
        <v>7.8980000000000009E-2</v>
      </c>
      <c r="E34" s="360">
        <v>0.27929999999999999</v>
      </c>
    </row>
    <row r="35" spans="1:6" ht="12.75" customHeight="1">
      <c r="A35" s="355" t="s">
        <v>120</v>
      </c>
      <c r="B35" s="358">
        <v>1047.6600000000001</v>
      </c>
      <c r="C35" s="358">
        <v>11389.162200000001</v>
      </c>
      <c r="D35" s="359">
        <v>0</v>
      </c>
      <c r="E35" s="360">
        <v>0.14463000000000001</v>
      </c>
      <c r="F35" s="53"/>
    </row>
    <row r="36" spans="1:6" ht="12.75" customHeight="1">
      <c r="A36" s="355" t="s">
        <v>121</v>
      </c>
      <c r="B36" s="358">
        <v>56.402169999999998</v>
      </c>
      <c r="C36" s="358">
        <v>578.99316999999996</v>
      </c>
      <c r="D36" s="359">
        <v>0</v>
      </c>
      <c r="E36" s="360">
        <v>0</v>
      </c>
      <c r="F36" s="53"/>
    </row>
    <row r="37" spans="1:6" ht="12.75" customHeight="1">
      <c r="A37" s="701" t="s">
        <v>243</v>
      </c>
      <c r="B37" s="705">
        <v>1137.7187600000002</v>
      </c>
      <c r="C37" s="705">
        <v>12272.653610000001</v>
      </c>
      <c r="D37" s="706">
        <v>7.8980000000000009E-2</v>
      </c>
      <c r="E37" s="707">
        <v>0.42393000000000003</v>
      </c>
      <c r="F37" s="53"/>
    </row>
    <row r="38" spans="1:6" ht="12.75" customHeight="1">
      <c r="A38" s="355" t="s">
        <v>122</v>
      </c>
      <c r="B38" s="358">
        <v>34.351219999999998</v>
      </c>
      <c r="C38" s="358">
        <v>300.41664000000003</v>
      </c>
      <c r="D38" s="359">
        <v>2.8719999999999999E-2</v>
      </c>
      <c r="E38" s="360">
        <v>1.3102500000000001</v>
      </c>
      <c r="F38" s="53"/>
    </row>
    <row r="39" spans="1:6" ht="12.75" customHeight="1">
      <c r="A39" s="355" t="s">
        <v>123</v>
      </c>
      <c r="B39" s="358">
        <v>458.85061999999999</v>
      </c>
      <c r="C39" s="358">
        <v>4899.3215799999998</v>
      </c>
      <c r="D39" s="359">
        <v>0</v>
      </c>
      <c r="E39" s="360">
        <v>0.2964</v>
      </c>
      <c r="F39" s="53"/>
    </row>
    <row r="40" spans="1:6" ht="12.75" customHeight="1">
      <c r="A40" s="355" t="s">
        <v>124</v>
      </c>
      <c r="B40" s="358">
        <v>14.86064</v>
      </c>
      <c r="C40" s="358">
        <v>149.68523000000005</v>
      </c>
      <c r="D40" s="359">
        <v>0</v>
      </c>
      <c r="E40" s="360">
        <v>0</v>
      </c>
      <c r="F40" s="53"/>
    </row>
    <row r="41" spans="1:6" ht="12.75" customHeight="1">
      <c r="A41" s="701" t="s">
        <v>244</v>
      </c>
      <c r="B41" s="705">
        <v>508.06247999999999</v>
      </c>
      <c r="C41" s="705">
        <v>5349.4234500000002</v>
      </c>
      <c r="D41" s="706">
        <v>2.8719999999999999E-2</v>
      </c>
      <c r="E41" s="707">
        <v>1.6066500000000001</v>
      </c>
      <c r="F41" s="53"/>
    </row>
    <row r="42" spans="1:6" ht="12.75" customHeight="1">
      <c r="A42" s="355" t="s">
        <v>125</v>
      </c>
      <c r="B42" s="358">
        <v>50.70194</v>
      </c>
      <c r="C42" s="358">
        <v>422.62884000000003</v>
      </c>
      <c r="D42" s="359">
        <v>6.8099999999999992E-3</v>
      </c>
      <c r="E42" s="360">
        <v>0.19228000000000003</v>
      </c>
      <c r="F42" s="53"/>
    </row>
    <row r="43" spans="1:6" ht="12.75" customHeight="1">
      <c r="A43" s="355" t="s">
        <v>126</v>
      </c>
      <c r="B43" s="358">
        <v>537.30921999999998</v>
      </c>
      <c r="C43" s="358">
        <v>5788.0091499999999</v>
      </c>
      <c r="D43" s="359">
        <v>8.0000000000000007E-5</v>
      </c>
      <c r="E43" s="360">
        <v>8.1720000000000001E-2</v>
      </c>
      <c r="F43" s="53"/>
    </row>
    <row r="44" spans="1:6" ht="12.75" customHeight="1">
      <c r="A44" s="355" t="s">
        <v>127</v>
      </c>
      <c r="B44" s="358">
        <v>22.876580000000001</v>
      </c>
      <c r="C44" s="358">
        <v>239.70402000000001</v>
      </c>
      <c r="D44" s="359">
        <v>0</v>
      </c>
      <c r="E44" s="360">
        <v>0</v>
      </c>
      <c r="F44" s="53"/>
    </row>
    <row r="45" spans="1:6" ht="12.75" customHeight="1">
      <c r="A45" s="701" t="s">
        <v>245</v>
      </c>
      <c r="B45" s="705">
        <v>560.18579999999997</v>
      </c>
      <c r="C45" s="705">
        <v>6450.3420100000003</v>
      </c>
      <c r="D45" s="706">
        <v>6.8899999999999994E-3</v>
      </c>
      <c r="E45" s="707">
        <v>0.27400000000000002</v>
      </c>
      <c r="F45" s="53"/>
    </row>
    <row r="46" spans="1:6" ht="12.75" customHeight="1">
      <c r="A46" s="355" t="s">
        <v>128</v>
      </c>
      <c r="B46" s="358">
        <v>31.251200000000001</v>
      </c>
      <c r="C46" s="358">
        <v>273.20430000000005</v>
      </c>
      <c r="D46" s="359">
        <v>1.6500000000000001E-2</v>
      </c>
      <c r="E46" s="360">
        <v>2.3416600000000001</v>
      </c>
      <c r="F46" s="53"/>
    </row>
    <row r="47" spans="1:6" ht="12.75" customHeight="1">
      <c r="A47" s="355" t="s">
        <v>129</v>
      </c>
      <c r="B47" s="358">
        <v>855.87224000000003</v>
      </c>
      <c r="C47" s="358">
        <v>9253.9125000000004</v>
      </c>
      <c r="D47" s="359">
        <v>0</v>
      </c>
      <c r="E47" s="360">
        <v>4.9689999999999998E-2</v>
      </c>
      <c r="F47" s="53"/>
    </row>
    <row r="48" spans="1:6" ht="12.75" customHeight="1">
      <c r="A48" s="355" t="s">
        <v>130</v>
      </c>
      <c r="B48" s="358">
        <v>45.239980000000003</v>
      </c>
      <c r="C48" s="358">
        <v>468.15262000000001</v>
      </c>
      <c r="D48" s="359">
        <v>0</v>
      </c>
      <c r="E48" s="360">
        <v>0</v>
      </c>
      <c r="F48" s="53"/>
    </row>
    <row r="49" spans="1:6" ht="12.75" customHeight="1">
      <c r="A49" s="701" t="s">
        <v>246</v>
      </c>
      <c r="B49" s="705">
        <v>932.36342000000013</v>
      </c>
      <c r="C49" s="705">
        <v>9995.2694200000005</v>
      </c>
      <c r="D49" s="706">
        <v>1.6500000000000001E-2</v>
      </c>
      <c r="E49" s="707">
        <v>2.3913500000000001</v>
      </c>
      <c r="F49" s="53"/>
    </row>
    <row r="50" spans="1:6" ht="12.75" customHeight="1">
      <c r="A50" s="356" t="s">
        <v>247</v>
      </c>
      <c r="B50" s="361">
        <v>149.96095</v>
      </c>
      <c r="C50" s="361">
        <v>1300.7480200000002</v>
      </c>
      <c r="D50" s="362">
        <v>0.13101000000000002</v>
      </c>
      <c r="E50" s="363">
        <v>4.1234900000000003</v>
      </c>
      <c r="F50" s="53"/>
    </row>
    <row r="51" spans="1:6" ht="12.75" customHeight="1">
      <c r="A51" s="356" t="s">
        <v>248</v>
      </c>
      <c r="B51" s="361">
        <v>2899.6920800000003</v>
      </c>
      <c r="C51" s="361">
        <v>31330.405429999999</v>
      </c>
      <c r="D51" s="362">
        <v>8.0000000000000007E-5</v>
      </c>
      <c r="E51" s="363">
        <v>0.57244000000000006</v>
      </c>
      <c r="F51" s="53"/>
    </row>
    <row r="52" spans="1:6" ht="12.75" customHeight="1">
      <c r="A52" s="356" t="s">
        <v>249</v>
      </c>
      <c r="B52" s="361">
        <v>139.37936999999999</v>
      </c>
      <c r="C52" s="361">
        <v>1436.53504</v>
      </c>
      <c r="D52" s="362">
        <v>0</v>
      </c>
      <c r="E52" s="363">
        <v>0</v>
      </c>
      <c r="F52" s="44"/>
    </row>
    <row r="53" spans="1:6" ht="12.75" customHeight="1">
      <c r="A53" s="703" t="s">
        <v>612</v>
      </c>
      <c r="B53" s="708">
        <v>3189.0324000000005</v>
      </c>
      <c r="C53" s="708">
        <v>34067.68849</v>
      </c>
      <c r="D53" s="709">
        <v>0.13109000000000001</v>
      </c>
      <c r="E53" s="710">
        <v>4.6959300000000006</v>
      </c>
    </row>
    <row r="54" spans="1:6" ht="24.75" customHeight="1">
      <c r="A54" s="1086" t="s">
        <v>25</v>
      </c>
      <c r="B54" s="1086"/>
      <c r="C54" s="1086"/>
      <c r="D54" s="1086"/>
      <c r="E54" s="1086"/>
      <c r="F54" s="803"/>
    </row>
    <row r="55" spans="1:6">
      <c r="A55" s="573" t="s">
        <v>26</v>
      </c>
      <c r="B55" s="177"/>
      <c r="C55" s="177"/>
      <c r="D55" s="177"/>
      <c r="E55" s="177"/>
      <c r="F55" s="177"/>
    </row>
    <row r="56" spans="1:6" ht="12.75" customHeight="1">
      <c r="A56" s="17" t="s">
        <v>615</v>
      </c>
    </row>
    <row r="57" spans="1:6" ht="12.75" customHeight="1"/>
    <row r="58" spans="1:6" ht="12.75" customHeight="1">
      <c r="A58" s="315" t="s">
        <v>680</v>
      </c>
      <c r="D58" s="140" t="str">
        <f t="shared" ref="D58:D59" si="0">E1</f>
        <v>Studeni 2021.</v>
      </c>
    </row>
    <row r="59" spans="1:6" ht="12.75" customHeight="1">
      <c r="A59" s="574" t="s">
        <v>681</v>
      </c>
      <c r="D59" s="545" t="str">
        <f t="shared" si="0"/>
        <v>November 2021</v>
      </c>
    </row>
    <row r="60" spans="1:6" ht="12.75" customHeight="1">
      <c r="D60" s="65" t="s">
        <v>579</v>
      </c>
    </row>
    <row r="61" spans="1:6" ht="42.75" customHeight="1">
      <c r="A61" s="1081" t="s">
        <v>613</v>
      </c>
      <c r="B61" s="1082" t="s">
        <v>616</v>
      </c>
      <c r="C61" s="1082"/>
      <c r="D61" s="1082"/>
      <c r="E61" s="799"/>
    </row>
    <row r="62" spans="1:6" ht="60">
      <c r="A62" s="1081"/>
      <c r="B62" s="700" t="s">
        <v>609</v>
      </c>
      <c r="C62" s="700" t="s">
        <v>614</v>
      </c>
      <c r="D62" s="700" t="s">
        <v>617</v>
      </c>
    </row>
    <row r="63" spans="1:6" ht="12.75" customHeight="1">
      <c r="A63" s="353" t="s">
        <v>119</v>
      </c>
      <c r="B63" s="354">
        <v>366.04940000000005</v>
      </c>
      <c r="C63" s="354">
        <v>992.45034999999996</v>
      </c>
      <c r="D63" s="354">
        <v>3289.5550299999991</v>
      </c>
    </row>
    <row r="64" spans="1:6" ht="12.75" customHeight="1">
      <c r="A64" s="355" t="s">
        <v>120</v>
      </c>
      <c r="B64" s="354">
        <v>19276.854219999997</v>
      </c>
      <c r="C64" s="354">
        <v>205086.86959000005</v>
      </c>
      <c r="D64" s="354">
        <v>2862157.108359999</v>
      </c>
    </row>
    <row r="65" spans="1:4" ht="12.75" customHeight="1">
      <c r="A65" s="355" t="s">
        <v>121</v>
      </c>
      <c r="B65" s="354">
        <v>41688.856610000003</v>
      </c>
      <c r="C65" s="354">
        <v>439253.18991999998</v>
      </c>
      <c r="D65" s="354">
        <v>1717060.9520900003</v>
      </c>
    </row>
    <row r="66" spans="1:4" ht="12.75" customHeight="1">
      <c r="A66" s="701" t="s">
        <v>243</v>
      </c>
      <c r="B66" s="702">
        <v>61331.76023</v>
      </c>
      <c r="C66" s="702">
        <v>645332.50985999999</v>
      </c>
      <c r="D66" s="702">
        <v>4582507.6154799992</v>
      </c>
    </row>
    <row r="67" spans="1:4" ht="12.75" customHeight="1">
      <c r="A67" s="355" t="s">
        <v>122</v>
      </c>
      <c r="B67" s="354">
        <v>0</v>
      </c>
      <c r="C67" s="354">
        <v>0.22253999999999999</v>
      </c>
      <c r="D67" s="354">
        <v>597.87663000000009</v>
      </c>
    </row>
    <row r="68" spans="1:4" ht="12.75" customHeight="1">
      <c r="A68" s="355" t="s">
        <v>123</v>
      </c>
      <c r="B68" s="354">
        <v>7444.4656699999996</v>
      </c>
      <c r="C68" s="354">
        <v>71154.840879999989</v>
      </c>
      <c r="D68" s="354">
        <v>1118875.7341999998</v>
      </c>
    </row>
    <row r="69" spans="1:4" ht="12.75" customHeight="1">
      <c r="A69" s="355" t="s">
        <v>124</v>
      </c>
      <c r="B69" s="354">
        <v>17196.786090000001</v>
      </c>
      <c r="C69" s="354">
        <v>138320.451</v>
      </c>
      <c r="D69" s="354">
        <v>534816.34212999989</v>
      </c>
    </row>
    <row r="70" spans="1:4" ht="12.75" customHeight="1">
      <c r="A70" s="701" t="s">
        <v>244</v>
      </c>
      <c r="B70" s="702">
        <v>24641.251759999999</v>
      </c>
      <c r="C70" s="702">
        <v>209475.51441999999</v>
      </c>
      <c r="D70" s="702">
        <v>1654289.9529599999</v>
      </c>
    </row>
    <row r="71" spans="1:4">
      <c r="A71" s="355" t="s">
        <v>125</v>
      </c>
      <c r="B71" s="354">
        <v>101.66282000000001</v>
      </c>
      <c r="C71" s="354">
        <v>292.42184999999995</v>
      </c>
      <c r="D71" s="354">
        <v>2932.3670999999999</v>
      </c>
    </row>
    <row r="72" spans="1:4">
      <c r="A72" s="355" t="s">
        <v>126</v>
      </c>
      <c r="B72" s="354">
        <v>12028.45851</v>
      </c>
      <c r="C72" s="354">
        <v>110090.34425000002</v>
      </c>
      <c r="D72" s="354">
        <v>1672736.7831499993</v>
      </c>
    </row>
    <row r="73" spans="1:4">
      <c r="A73" s="355" t="s">
        <v>127</v>
      </c>
      <c r="B73" s="354">
        <v>23521.830300000001</v>
      </c>
      <c r="C73" s="354">
        <v>200911.78528000004</v>
      </c>
      <c r="D73" s="354">
        <v>778295.60553999979</v>
      </c>
    </row>
    <row r="74" spans="1:4">
      <c r="A74" s="701" t="s">
        <v>245</v>
      </c>
      <c r="B74" s="702">
        <v>35651.951630000003</v>
      </c>
      <c r="C74" s="702">
        <v>311294.55138000008</v>
      </c>
      <c r="D74" s="702">
        <v>2453964.7557899989</v>
      </c>
    </row>
    <row r="75" spans="1:4">
      <c r="A75" s="355" t="s">
        <v>128</v>
      </c>
      <c r="B75" s="354">
        <v>117.78927</v>
      </c>
      <c r="C75" s="354">
        <v>410.53384</v>
      </c>
      <c r="D75" s="354">
        <v>3146.2884299999996</v>
      </c>
    </row>
    <row r="76" spans="1:4">
      <c r="A76" s="355" t="s">
        <v>129</v>
      </c>
      <c r="B76" s="354">
        <v>19093.631170000001</v>
      </c>
      <c r="C76" s="354">
        <v>150757.13342</v>
      </c>
      <c r="D76" s="354">
        <v>2237247.88099</v>
      </c>
    </row>
    <row r="77" spans="1:4">
      <c r="A77" s="355" t="s">
        <v>130</v>
      </c>
      <c r="B77" s="354">
        <v>40596.299749999998</v>
      </c>
      <c r="C77" s="354">
        <v>377147.79341999994</v>
      </c>
      <c r="D77" s="354">
        <v>1552239.2341199999</v>
      </c>
    </row>
    <row r="78" spans="1:4">
      <c r="A78" s="701" t="s">
        <v>246</v>
      </c>
      <c r="B78" s="702">
        <v>59807.72019</v>
      </c>
      <c r="C78" s="702">
        <v>528315.4606799999</v>
      </c>
      <c r="D78" s="702">
        <v>3792633.4035400003</v>
      </c>
    </row>
    <row r="79" spans="1:4">
      <c r="A79" s="356" t="s">
        <v>247</v>
      </c>
      <c r="B79" s="357">
        <v>585.5014900000001</v>
      </c>
      <c r="C79" s="357">
        <v>1695.6285800000001</v>
      </c>
      <c r="D79" s="357">
        <v>9966.0871899999984</v>
      </c>
    </row>
    <row r="80" spans="1:4">
      <c r="A80" s="356" t="s">
        <v>248</v>
      </c>
      <c r="B80" s="357">
        <v>57843.409569999996</v>
      </c>
      <c r="C80" s="357">
        <v>537089.1881400001</v>
      </c>
      <c r="D80" s="357">
        <v>7891017.5066999979</v>
      </c>
    </row>
    <row r="81" spans="1:5">
      <c r="A81" s="356" t="s">
        <v>249</v>
      </c>
      <c r="B81" s="357">
        <v>123003.77275</v>
      </c>
      <c r="C81" s="357">
        <v>1155633.2196199999</v>
      </c>
      <c r="D81" s="357">
        <v>4582412.1338799996</v>
      </c>
    </row>
    <row r="82" spans="1:5">
      <c r="A82" s="703" t="s">
        <v>618</v>
      </c>
      <c r="B82" s="704">
        <v>181432.68381000002</v>
      </c>
      <c r="C82" s="704">
        <v>1694418.0363400001</v>
      </c>
      <c r="D82" s="704">
        <v>12483395.727769997</v>
      </c>
    </row>
    <row r="83" spans="1:5">
      <c r="A83" s="17" t="s">
        <v>615</v>
      </c>
    </row>
    <row r="85" spans="1:5">
      <c r="A85" s="630" t="s">
        <v>83</v>
      </c>
      <c r="E85" s="14" t="s">
        <v>842</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39" t="s">
        <v>682</v>
      </c>
      <c r="G1" s="140" t="str">
        <f>Naslovnica!A20</f>
        <v>Studeni 2021.</v>
      </c>
    </row>
    <row r="2" spans="1:10" ht="12.75" customHeight="1">
      <c r="A2" s="543" t="s">
        <v>971</v>
      </c>
      <c r="G2" s="545" t="str">
        <f>Naslovnica!A24</f>
        <v>November 2021</v>
      </c>
    </row>
    <row r="3" spans="1:10" ht="12.75" customHeight="1">
      <c r="E3" s="14" t="s">
        <v>331</v>
      </c>
      <c r="F3" s="316"/>
      <c r="G3" s="316"/>
    </row>
    <row r="4" spans="1:10" ht="16.5" customHeight="1">
      <c r="A4" s="1088" t="s">
        <v>598</v>
      </c>
      <c r="B4" s="1095" t="s">
        <v>597</v>
      </c>
      <c r="C4" s="1095"/>
      <c r="D4" s="1095"/>
      <c r="E4" s="1095"/>
      <c r="F4" s="268"/>
      <c r="G4" s="268"/>
    </row>
    <row r="5" spans="1:10" ht="12.75" customHeight="1">
      <c r="A5" s="1088"/>
      <c r="B5" s="1093" t="str">
        <f>Naslovnica!A20</f>
        <v>Studeni 2021.</v>
      </c>
      <c r="C5" s="1093"/>
      <c r="D5" s="1094" t="s">
        <v>17</v>
      </c>
      <c r="E5" s="1094"/>
    </row>
    <row r="6" spans="1:10" ht="12.75" customHeight="1">
      <c r="A6" s="1088"/>
      <c r="B6" s="1091" t="str">
        <f>Naslovnica!A24</f>
        <v>November 2021</v>
      </c>
      <c r="C6" s="1091"/>
      <c r="D6" s="1092" t="s">
        <v>45</v>
      </c>
      <c r="E6" s="1092"/>
    </row>
    <row r="7" spans="1:10" ht="12.75" customHeight="1">
      <c r="A7" s="1088"/>
      <c r="B7" s="768" t="s">
        <v>27</v>
      </c>
      <c r="C7" s="711" t="s">
        <v>28</v>
      </c>
      <c r="D7" s="711" t="s">
        <v>149</v>
      </c>
      <c r="E7" s="711" t="s">
        <v>147</v>
      </c>
    </row>
    <row r="8" spans="1:10" ht="12.75" customHeight="1">
      <c r="A8" s="1088"/>
      <c r="B8" s="767" t="s">
        <v>29</v>
      </c>
      <c r="C8" s="712" t="s">
        <v>30</v>
      </c>
      <c r="D8" s="712" t="s">
        <v>29</v>
      </c>
      <c r="E8" s="712" t="s">
        <v>148</v>
      </c>
    </row>
    <row r="9" spans="1:10" ht="12.75" customHeight="1">
      <c r="A9" s="364" t="s">
        <v>119</v>
      </c>
      <c r="B9" s="365">
        <v>468676.75001999998</v>
      </c>
      <c r="C9" s="366">
        <v>3.5789021909609971E-3</v>
      </c>
      <c r="D9" s="365">
        <v>3730.3663599999272</v>
      </c>
      <c r="E9" s="366">
        <v>8.0232183561359527E-3</v>
      </c>
      <c r="G9" s="135"/>
      <c r="H9" s="856"/>
      <c r="I9" s="841"/>
      <c r="J9" s="77"/>
    </row>
    <row r="10" spans="1:10" ht="12.75" customHeight="1">
      <c r="A10" s="364" t="s">
        <v>120</v>
      </c>
      <c r="B10" s="365">
        <v>45346166.286639996</v>
      </c>
      <c r="C10" s="366">
        <v>0.34627169764237753</v>
      </c>
      <c r="D10" s="365">
        <v>-36395.158620007336</v>
      </c>
      <c r="E10" s="366">
        <v>-8.0196351772487962E-4</v>
      </c>
      <c r="G10" s="135"/>
      <c r="H10" s="856"/>
      <c r="I10" s="841"/>
      <c r="J10" s="77"/>
    </row>
    <row r="11" spans="1:10" ht="12.75" customHeight="1">
      <c r="A11" s="364" t="s">
        <v>121</v>
      </c>
      <c r="B11" s="365">
        <v>3498188.8905300004</v>
      </c>
      <c r="C11" s="366">
        <v>2.6712816208994756E-2</v>
      </c>
      <c r="D11" s="365">
        <v>81002.135620000772</v>
      </c>
      <c r="E11" s="366">
        <v>2.3704333836484848E-2</v>
      </c>
      <c r="G11" s="135"/>
      <c r="H11" s="856"/>
      <c r="I11" s="841"/>
      <c r="J11" s="77"/>
    </row>
    <row r="12" spans="1:10" ht="12.75" customHeight="1">
      <c r="A12" s="713" t="s">
        <v>599</v>
      </c>
      <c r="B12" s="714">
        <v>49313031.927189991</v>
      </c>
      <c r="C12" s="715">
        <v>0.37656341604233323</v>
      </c>
      <c r="D12" s="714">
        <v>48337.343359984457</v>
      </c>
      <c r="E12" s="715">
        <v>9.8117614994519542E-4</v>
      </c>
      <c r="G12" s="135"/>
      <c r="H12" s="856"/>
      <c r="I12" s="841"/>
      <c r="J12" s="77"/>
    </row>
    <row r="13" spans="1:10" ht="12.75" customHeight="1">
      <c r="A13" s="364" t="s">
        <v>122</v>
      </c>
      <c r="B13" s="365">
        <v>250718.96356999999</v>
      </c>
      <c r="C13" s="366">
        <v>1.9145362939336178E-3</v>
      </c>
      <c r="D13" s="365">
        <v>6367.9229099999939</v>
      </c>
      <c r="E13" s="366">
        <v>2.606055162605414E-2</v>
      </c>
      <c r="G13" s="135"/>
      <c r="H13" s="856"/>
      <c r="I13" s="841"/>
      <c r="J13" s="77"/>
    </row>
    <row r="14" spans="1:10" ht="12.75" customHeight="1">
      <c r="A14" s="364" t="s">
        <v>123</v>
      </c>
      <c r="B14" s="365">
        <v>17892467.695250001</v>
      </c>
      <c r="C14" s="366">
        <v>0.13663018665529386</v>
      </c>
      <c r="D14" s="365">
        <v>34546.432209998369</v>
      </c>
      <c r="E14" s="366">
        <v>1.934515876800269E-3</v>
      </c>
      <c r="G14" s="135"/>
      <c r="H14" s="856"/>
      <c r="I14" s="841"/>
      <c r="J14" s="77"/>
    </row>
    <row r="15" spans="1:10" ht="12.75" customHeight="1">
      <c r="A15" s="364" t="s">
        <v>124</v>
      </c>
      <c r="B15" s="365">
        <v>962691.03898000007</v>
      </c>
      <c r="C15" s="366">
        <v>7.3512865071224788E-3</v>
      </c>
      <c r="D15" s="365">
        <v>19351.327350000036</v>
      </c>
      <c r="E15" s="855">
        <v>2.0513635874146452E-2</v>
      </c>
      <c r="G15" s="135"/>
      <c r="H15" s="856"/>
      <c r="I15" s="841"/>
      <c r="J15" s="77"/>
    </row>
    <row r="16" spans="1:10" ht="12.75" customHeight="1">
      <c r="A16" s="716" t="s">
        <v>600</v>
      </c>
      <c r="B16" s="714">
        <v>19105877.697799999</v>
      </c>
      <c r="C16" s="715">
        <v>0.14589600945634992</v>
      </c>
      <c r="D16" s="714">
        <v>60265.68246999383</v>
      </c>
      <c r="E16" s="715">
        <v>3.164281747495723E-3</v>
      </c>
      <c r="G16" s="135"/>
      <c r="H16" s="856"/>
      <c r="I16" s="841"/>
      <c r="J16" s="77"/>
    </row>
    <row r="17" spans="1:10" ht="12.75" customHeight="1">
      <c r="A17" s="364" t="s">
        <v>125</v>
      </c>
      <c r="B17" s="365">
        <v>306025.50458999997</v>
      </c>
      <c r="C17" s="366">
        <v>2.3368672519393343E-3</v>
      </c>
      <c r="D17" s="365">
        <v>12911.663149999978</v>
      </c>
      <c r="E17" s="366">
        <v>4.4049994659303593E-2</v>
      </c>
      <c r="G17" s="135"/>
      <c r="H17" s="856"/>
      <c r="I17" s="841"/>
      <c r="J17" s="77"/>
    </row>
    <row r="18" spans="1:10" ht="12.75" customHeight="1">
      <c r="A18" s="364" t="s">
        <v>126</v>
      </c>
      <c r="B18" s="365">
        <v>21320713.270339999</v>
      </c>
      <c r="C18" s="366">
        <v>0.16280890279454838</v>
      </c>
      <c r="D18" s="365">
        <v>136761.08210999891</v>
      </c>
      <c r="E18" s="366">
        <v>6.4558813622126454E-3</v>
      </c>
      <c r="G18" s="135"/>
      <c r="H18" s="856"/>
      <c r="I18" s="841"/>
      <c r="J18" s="77"/>
    </row>
    <row r="19" spans="1:10" ht="12.75" customHeight="1">
      <c r="A19" s="364" t="s">
        <v>127</v>
      </c>
      <c r="B19" s="365">
        <v>1438156.3860299999</v>
      </c>
      <c r="C19" s="366">
        <v>1.0982027678325575E-2</v>
      </c>
      <c r="D19" s="365">
        <v>25381.470710000023</v>
      </c>
      <c r="E19" s="366">
        <v>1.7965686136387049E-2</v>
      </c>
      <c r="G19" s="135"/>
      <c r="H19" s="856"/>
      <c r="I19" s="841"/>
      <c r="J19" s="77"/>
    </row>
    <row r="20" spans="1:10" ht="12.75" customHeight="1">
      <c r="A20" s="713" t="s">
        <v>601</v>
      </c>
      <c r="B20" s="714">
        <v>23064895.16096</v>
      </c>
      <c r="C20" s="715">
        <v>0.1761277977248133</v>
      </c>
      <c r="D20" s="714">
        <v>175054.21596999839</v>
      </c>
      <c r="E20" s="715">
        <v>7.6476816239439138E-3</v>
      </c>
      <c r="G20" s="135"/>
      <c r="H20" s="856"/>
      <c r="I20" s="841"/>
      <c r="J20" s="77"/>
    </row>
    <row r="21" spans="1:10" ht="12.75" customHeight="1">
      <c r="A21" s="364" t="s">
        <v>128</v>
      </c>
      <c r="B21" s="365">
        <v>346608.47697000002</v>
      </c>
      <c r="C21" s="366">
        <v>2.6467663215225677E-3</v>
      </c>
      <c r="D21" s="365">
        <v>3229.9925400000066</v>
      </c>
      <c r="E21" s="366">
        <v>9.4065082305949677E-3</v>
      </c>
      <c r="G21" s="135"/>
      <c r="H21" s="856"/>
      <c r="I21" s="841"/>
      <c r="J21" s="77"/>
    </row>
    <row r="22" spans="1:10" ht="12.75" customHeight="1">
      <c r="A22" s="364" t="s">
        <v>129</v>
      </c>
      <c r="B22" s="365">
        <v>36269404.2152</v>
      </c>
      <c r="C22" s="366">
        <v>0.27695986669936179</v>
      </c>
      <c r="D22" s="365">
        <v>87554.046669997275</v>
      </c>
      <c r="E22" s="366">
        <v>2.4198333214631162E-3</v>
      </c>
      <c r="G22" s="135"/>
      <c r="H22" s="856"/>
      <c r="I22" s="841"/>
      <c r="J22" s="77"/>
    </row>
    <row r="23" spans="1:10" ht="12.75" customHeight="1">
      <c r="A23" s="364" t="s">
        <v>130</v>
      </c>
      <c r="B23" s="365">
        <v>2855633.3871500003</v>
      </c>
      <c r="C23" s="366">
        <v>2.1806143755619171E-2</v>
      </c>
      <c r="D23" s="365">
        <v>45654.135650000535</v>
      </c>
      <c r="E23" s="366">
        <v>1.6247143328773639E-2</v>
      </c>
      <c r="G23" s="135"/>
      <c r="H23" s="856"/>
      <c r="I23" s="841"/>
      <c r="J23" s="77"/>
    </row>
    <row r="24" spans="1:10" ht="12.75" customHeight="1">
      <c r="A24" s="713" t="s">
        <v>602</v>
      </c>
      <c r="B24" s="714">
        <v>39471646.079319999</v>
      </c>
      <c r="C24" s="715">
        <v>0.30141277677650352</v>
      </c>
      <c r="D24" s="714">
        <v>136438.17485999316</v>
      </c>
      <c r="E24" s="715">
        <v>3.468601848791053E-3</v>
      </c>
      <c r="G24" s="135"/>
      <c r="H24" s="856"/>
      <c r="I24" s="841"/>
      <c r="J24" s="77"/>
    </row>
    <row r="25" spans="1:10" ht="12.75" customHeight="1">
      <c r="A25" s="367" t="s">
        <v>603</v>
      </c>
      <c r="B25" s="368">
        <v>1372029.6951499998</v>
      </c>
      <c r="C25" s="369">
        <v>1.0477072058356516E-2</v>
      </c>
      <c r="D25" s="368">
        <v>26239.944959999761</v>
      </c>
      <c r="E25" s="369">
        <v>1.9497804137901253E-2</v>
      </c>
      <c r="G25" s="135"/>
      <c r="H25" s="856"/>
      <c r="I25" s="841"/>
      <c r="J25" s="77"/>
    </row>
    <row r="26" spans="1:10" ht="12.75" customHeight="1">
      <c r="A26" s="367" t="s">
        <v>604</v>
      </c>
      <c r="B26" s="368">
        <v>120828751.46743</v>
      </c>
      <c r="C26" s="369">
        <v>0.92267065379158153</v>
      </c>
      <c r="D26" s="368">
        <v>222466.40236999094</v>
      </c>
      <c r="E26" s="369">
        <v>1.8445672400073665E-3</v>
      </c>
      <c r="G26" s="135"/>
      <c r="H26" s="856"/>
      <c r="I26" s="841"/>
      <c r="J26" s="77"/>
    </row>
    <row r="27" spans="1:10" ht="12.75" customHeight="1">
      <c r="A27" s="367" t="s">
        <v>605</v>
      </c>
      <c r="B27" s="368">
        <v>8754669.7026899997</v>
      </c>
      <c r="C27" s="369">
        <v>6.685227415006198E-2</v>
      </c>
      <c r="D27" s="368">
        <v>171389.06933000125</v>
      </c>
      <c r="E27" s="369">
        <v>1.9967781160955544E-2</v>
      </c>
      <c r="G27" s="135"/>
      <c r="H27" s="856"/>
      <c r="I27" s="841"/>
      <c r="J27" s="77"/>
    </row>
    <row r="28" spans="1:10" ht="18.75" customHeight="1">
      <c r="A28" s="703" t="s">
        <v>606</v>
      </c>
      <c r="B28" s="717">
        <v>130955450.86526999</v>
      </c>
      <c r="C28" s="718">
        <v>1</v>
      </c>
      <c r="D28" s="717">
        <v>420095.41665995121</v>
      </c>
      <c r="E28" s="718">
        <v>3.218250068850681E-3</v>
      </c>
      <c r="G28" s="857"/>
      <c r="H28" s="77"/>
      <c r="I28" s="841"/>
      <c r="J28" s="77"/>
    </row>
    <row r="29" spans="1:10" ht="12.75" customHeight="1">
      <c r="A29" s="20" t="s">
        <v>607</v>
      </c>
    </row>
    <row r="30" spans="1:10" ht="12.75" customHeight="1">
      <c r="C30" s="77"/>
    </row>
    <row r="31" spans="1:10" ht="12.75" customHeight="1"/>
    <row r="32" spans="1:10" s="268" customFormat="1" ht="12.75" customHeight="1">
      <c r="A32" s="154" t="s">
        <v>684</v>
      </c>
      <c r="I32" s="140" t="str">
        <f>Naslovnica!A20</f>
        <v>Studeni 2021.</v>
      </c>
    </row>
    <row r="33" spans="1:9" s="268" customFormat="1" ht="12.75" customHeight="1">
      <c r="A33" s="571" t="s">
        <v>972</v>
      </c>
      <c r="I33" s="545" t="str">
        <f>Naslovnica!A24</f>
        <v>November 2021</v>
      </c>
    </row>
    <row r="34" spans="1:9" s="268" customFormat="1" ht="12.75" customHeight="1"/>
    <row r="35" spans="1:9" s="268" customFormat="1" ht="15" customHeight="1">
      <c r="A35" s="747"/>
      <c r="B35" s="1087" t="s">
        <v>982</v>
      </c>
      <c r="C35" s="1087"/>
      <c r="D35" s="1087"/>
      <c r="E35" s="1087"/>
      <c r="F35" s="1087" t="s">
        <v>981</v>
      </c>
      <c r="G35" s="1087"/>
      <c r="H35" s="1087"/>
      <c r="I35" s="1087"/>
    </row>
    <row r="36" spans="1:9" s="268" customFormat="1" ht="22.5">
      <c r="A36" s="1088" t="s">
        <v>575</v>
      </c>
      <c r="B36" s="825" t="s">
        <v>68</v>
      </c>
      <c r="C36" s="824" t="s">
        <v>99</v>
      </c>
      <c r="D36" s="824" t="s">
        <v>101</v>
      </c>
      <c r="E36" s="824" t="s">
        <v>103</v>
      </c>
      <c r="F36" s="824" t="s">
        <v>669</v>
      </c>
      <c r="G36" s="822" t="s">
        <v>60</v>
      </c>
      <c r="H36" s="822" t="s">
        <v>50</v>
      </c>
      <c r="I36" s="822" t="s">
        <v>668</v>
      </c>
    </row>
    <row r="37" spans="1:9" s="268" customFormat="1" ht="34.5" customHeight="1">
      <c r="A37" s="1088"/>
      <c r="B37" s="732" t="s">
        <v>664</v>
      </c>
      <c r="C37" s="823" t="s">
        <v>100</v>
      </c>
      <c r="D37" s="823" t="s">
        <v>102</v>
      </c>
      <c r="E37" s="823" t="s">
        <v>104</v>
      </c>
      <c r="F37" s="823" t="s">
        <v>252</v>
      </c>
      <c r="G37" s="823" t="s">
        <v>51</v>
      </c>
      <c r="H37" s="823" t="s">
        <v>52</v>
      </c>
      <c r="I37" s="826" t="s">
        <v>667</v>
      </c>
    </row>
    <row r="38" spans="1:9" s="268" customFormat="1">
      <c r="A38" s="370" t="s">
        <v>119</v>
      </c>
      <c r="B38" s="371">
        <v>161.88740000000001</v>
      </c>
      <c r="C38" s="372">
        <v>161.88740000000001</v>
      </c>
      <c r="D38" s="371">
        <v>164.13829999999999</v>
      </c>
      <c r="E38" s="827">
        <v>2.250899999999973</v>
      </c>
      <c r="F38" s="828">
        <v>-5.3331563806792159E-3</v>
      </c>
      <c r="G38" s="764">
        <v>8.3760667739577466E-2</v>
      </c>
      <c r="H38" s="764">
        <v>9.4546718267844776E-2</v>
      </c>
      <c r="I38" s="764">
        <v>6.8388996559421544E-2</v>
      </c>
    </row>
    <row r="39" spans="1:9" s="268" customFormat="1">
      <c r="A39" s="370" t="s">
        <v>122</v>
      </c>
      <c r="B39" s="371">
        <v>171.82230000000001</v>
      </c>
      <c r="C39" s="372">
        <v>171.82230000000001</v>
      </c>
      <c r="D39" s="371">
        <v>174.9068</v>
      </c>
      <c r="E39" s="827">
        <v>3.0844999999999914</v>
      </c>
      <c r="F39" s="828">
        <v>-5.7719080799768507E-3</v>
      </c>
      <c r="G39" s="764">
        <v>0.1192271690680029</v>
      </c>
      <c r="H39" s="764">
        <v>0.14082818157131016</v>
      </c>
      <c r="I39" s="764">
        <v>7.7162994662946627E-2</v>
      </c>
    </row>
    <row r="40" spans="1:9" s="268" customFormat="1">
      <c r="A40" s="370" t="s">
        <v>125</v>
      </c>
      <c r="B40" s="371">
        <v>184.3784</v>
      </c>
      <c r="C40" s="372">
        <v>184.3141</v>
      </c>
      <c r="D40" s="371">
        <v>186.65</v>
      </c>
      <c r="E40" s="827">
        <v>2.3359000000000094</v>
      </c>
      <c r="F40" s="828">
        <v>1.3566605079275984E-3</v>
      </c>
      <c r="G40" s="764">
        <v>0.13167237070171911</v>
      </c>
      <c r="H40" s="764">
        <v>0.14229212525300339</v>
      </c>
      <c r="I40" s="764">
        <v>8.7646199967287286E-2</v>
      </c>
    </row>
    <row r="41" spans="1:9" s="268" customFormat="1">
      <c r="A41" s="370" t="s">
        <v>128</v>
      </c>
      <c r="B41" s="371">
        <v>165.88550000000001</v>
      </c>
      <c r="C41" s="372">
        <v>165.88550000000001</v>
      </c>
      <c r="D41" s="371">
        <v>168.52680000000001</v>
      </c>
      <c r="E41" s="827">
        <v>2.6413000000000011</v>
      </c>
      <c r="F41" s="828">
        <v>-5.9552023528381959E-3</v>
      </c>
      <c r="G41" s="764">
        <v>9.6844132032168906E-2</v>
      </c>
      <c r="H41" s="764">
        <v>0.11367530204117804</v>
      </c>
      <c r="I41" s="764">
        <v>7.197430998865606E-2</v>
      </c>
    </row>
    <row r="42" spans="1:9" s="268" customFormat="1">
      <c r="A42" s="719" t="s">
        <v>131</v>
      </c>
      <c r="B42" s="720">
        <v>169.72940432739378</v>
      </c>
      <c r="C42" s="721">
        <v>169.72940432739378</v>
      </c>
      <c r="D42" s="720">
        <v>172.07580882178735</v>
      </c>
      <c r="E42" s="829">
        <v>2.3464044943935676</v>
      </c>
      <c r="F42" s="830">
        <v>-3.2924339982313144E-3</v>
      </c>
      <c r="G42" s="811">
        <v>0.1093380569629776</v>
      </c>
      <c r="H42" s="811">
        <v>0.12386985038106646</v>
      </c>
      <c r="I42" s="811">
        <v>7.5351735996615155E-2</v>
      </c>
    </row>
    <row r="43" spans="1:9" s="268" customFormat="1">
      <c r="A43" s="370" t="s">
        <v>120</v>
      </c>
      <c r="B43" s="371">
        <v>276.88080000000002</v>
      </c>
      <c r="C43" s="372">
        <v>276.88080000000002</v>
      </c>
      <c r="D43" s="371">
        <v>279.27429999999998</v>
      </c>
      <c r="E43" s="827">
        <v>2.3934999999999604</v>
      </c>
      <c r="F43" s="828">
        <v>-2.2029455973701095E-3</v>
      </c>
      <c r="G43" s="765">
        <v>4.8227089974332005E-2</v>
      </c>
      <c r="H43" s="765">
        <v>5.0576092557277352E-2</v>
      </c>
      <c r="I43" s="765">
        <v>5.3333656837374122E-2</v>
      </c>
    </row>
    <row r="44" spans="1:9" s="268" customFormat="1">
      <c r="A44" s="370" t="s">
        <v>123</v>
      </c>
      <c r="B44" s="371">
        <v>305.72809999999998</v>
      </c>
      <c r="C44" s="372">
        <v>305.72809999999998</v>
      </c>
      <c r="D44" s="371">
        <v>309.1653</v>
      </c>
      <c r="E44" s="827">
        <v>3.4372000000000185</v>
      </c>
      <c r="F44" s="828">
        <v>-9.8781036132356004E-4</v>
      </c>
      <c r="G44" s="765">
        <v>8.5605841634714519E-2</v>
      </c>
      <c r="H44" s="765">
        <v>9.2012042817796402E-2</v>
      </c>
      <c r="I44" s="765">
        <v>5.8673416575012682E-2</v>
      </c>
    </row>
    <row r="45" spans="1:9" s="268" customFormat="1">
      <c r="A45" s="370" t="s">
        <v>126</v>
      </c>
      <c r="B45" s="371">
        <v>276.18509999999998</v>
      </c>
      <c r="C45" s="372">
        <v>275.40649999999999</v>
      </c>
      <c r="D45" s="371">
        <v>278.98500000000001</v>
      </c>
      <c r="E45" s="827">
        <v>3.5785000000000196</v>
      </c>
      <c r="F45" s="828">
        <v>4.2780480319524194E-3</v>
      </c>
      <c r="G45" s="765">
        <v>7.7174219123564924E-2</v>
      </c>
      <c r="H45" s="765">
        <v>8.0190690146893395E-2</v>
      </c>
      <c r="I45" s="765">
        <v>5.3198462854215034E-2</v>
      </c>
    </row>
    <row r="46" spans="1:9" s="268" customFormat="1">
      <c r="A46" s="370" t="s">
        <v>129</v>
      </c>
      <c r="B46" s="371">
        <v>286.5086</v>
      </c>
      <c r="C46" s="372">
        <v>286.5086</v>
      </c>
      <c r="D46" s="371">
        <v>289.28840000000002</v>
      </c>
      <c r="E46" s="827">
        <v>2.7798000000000229</v>
      </c>
      <c r="F46" s="828">
        <v>6.583540589710779E-4</v>
      </c>
      <c r="G46" s="765">
        <v>5.323976384610285E-2</v>
      </c>
      <c r="H46" s="765">
        <v>5.5169919610619012E-2</v>
      </c>
      <c r="I46" s="765">
        <v>5.517222317943915E-2</v>
      </c>
    </row>
    <row r="47" spans="1:9" s="268" customFormat="1">
      <c r="A47" s="719" t="s">
        <v>132</v>
      </c>
      <c r="B47" s="720">
        <v>283.9197797353437</v>
      </c>
      <c r="C47" s="721">
        <v>283.9197797353437</v>
      </c>
      <c r="D47" s="720">
        <v>286.62119554664935</v>
      </c>
      <c r="E47" s="829">
        <v>2.701415811305651</v>
      </c>
      <c r="F47" s="830">
        <v>-3.5602662884048897E-5</v>
      </c>
      <c r="G47" s="811">
        <v>6.0626591972558153E-2</v>
      </c>
      <c r="H47" s="811">
        <v>6.3580662125589216E-2</v>
      </c>
      <c r="I47" s="811">
        <v>5.4683682790581445E-2</v>
      </c>
    </row>
    <row r="48" spans="1:9" s="268" customFormat="1">
      <c r="A48" s="370" t="s">
        <v>121</v>
      </c>
      <c r="B48" s="371">
        <v>133.9802</v>
      </c>
      <c r="C48" s="372">
        <v>133.9802</v>
      </c>
      <c r="D48" s="371">
        <v>134.32329999999999</v>
      </c>
      <c r="E48" s="827">
        <v>0.34309999999999263</v>
      </c>
      <c r="F48" s="828">
        <v>-1.7568695237528686E-3</v>
      </c>
      <c r="G48" s="765">
        <v>5.706350397838067E-3</v>
      </c>
      <c r="H48" s="765">
        <v>6.6229046564691973E-3</v>
      </c>
      <c r="I48" s="765">
        <v>4.0987183571843167E-2</v>
      </c>
    </row>
    <row r="49" spans="1:9" s="268" customFormat="1">
      <c r="A49" s="370" t="s">
        <v>124</v>
      </c>
      <c r="B49" s="371">
        <v>142.82239999999999</v>
      </c>
      <c r="C49" s="372">
        <v>142.82239999999999</v>
      </c>
      <c r="D49" s="371">
        <v>143.3674</v>
      </c>
      <c r="E49" s="827">
        <v>0.54500000000001592</v>
      </c>
      <c r="F49" s="828">
        <v>-2.6041357502656348E-3</v>
      </c>
      <c r="G49" s="765">
        <v>5.266969841793756E-3</v>
      </c>
      <c r="H49" s="765">
        <v>5.4198271765719674E-3</v>
      </c>
      <c r="I49" s="765">
        <v>5.0163287845167881E-2</v>
      </c>
    </row>
    <row r="50" spans="1:9" s="268" customFormat="1">
      <c r="A50" s="370" t="s">
        <v>127</v>
      </c>
      <c r="B50" s="371">
        <v>138.64429999999999</v>
      </c>
      <c r="C50" s="372">
        <v>138.64429999999999</v>
      </c>
      <c r="D50" s="371">
        <v>139.10290000000001</v>
      </c>
      <c r="E50" s="827">
        <v>0.45860000000001833</v>
      </c>
      <c r="F50" s="828">
        <v>-2.5769320695672171E-3</v>
      </c>
      <c r="G50" s="765">
        <v>-1.0101992657682857E-3</v>
      </c>
      <c r="H50" s="765">
        <v>9.0023361314917061E-4</v>
      </c>
      <c r="I50" s="765">
        <v>4.5890381292664317E-2</v>
      </c>
    </row>
    <row r="51" spans="1:9" s="268" customFormat="1">
      <c r="A51" s="370" t="s">
        <v>130</v>
      </c>
      <c r="B51" s="371">
        <v>141.05719999999999</v>
      </c>
      <c r="C51" s="372">
        <v>141.05719999999999</v>
      </c>
      <c r="D51" s="371">
        <v>141.34899999999999</v>
      </c>
      <c r="E51" s="827">
        <v>0.29179999999999495</v>
      </c>
      <c r="F51" s="1045">
        <v>-9.5472831321896656E-4</v>
      </c>
      <c r="G51" s="765">
        <v>3.0791286279316932E-3</v>
      </c>
      <c r="H51" s="765">
        <v>3.8350876718546978E-3</v>
      </c>
      <c r="I51" s="765">
        <v>4.837136519519869E-2</v>
      </c>
    </row>
    <row r="52" spans="1:9" s="268" customFormat="1">
      <c r="A52" s="719" t="s">
        <v>133</v>
      </c>
      <c r="B52" s="720">
        <v>138.027106461237</v>
      </c>
      <c r="C52" s="721">
        <v>138.027106461237</v>
      </c>
      <c r="D52" s="720">
        <v>138.39773984966644</v>
      </c>
      <c r="E52" s="829">
        <v>0.37063338842943949</v>
      </c>
      <c r="F52" s="830">
        <v>-1.7891043978409682E-3</v>
      </c>
      <c r="G52" s="811">
        <v>3.5822773147096143E-3</v>
      </c>
      <c r="H52" s="811">
        <v>4.5493484862229039E-3</v>
      </c>
      <c r="I52" s="811">
        <v>4.5249793241691316E-2</v>
      </c>
    </row>
    <row r="53" spans="1:9" s="268" customFormat="1" ht="12.75" customHeight="1">
      <c r="A53" s="23" t="s">
        <v>574</v>
      </c>
      <c r="G53" s="762"/>
      <c r="H53" s="762"/>
      <c r="I53" s="762"/>
    </row>
    <row r="54" spans="1:9" s="268" customFormat="1" ht="25.5" customHeight="1">
      <c r="A54" s="1090" t="s">
        <v>134</v>
      </c>
      <c r="B54" s="1090"/>
      <c r="C54" s="1090"/>
      <c r="D54" s="1090"/>
      <c r="E54" s="1090"/>
      <c r="F54" s="1090"/>
      <c r="G54" s="1090"/>
      <c r="H54" s="1090"/>
      <c r="I54" s="1090"/>
    </row>
    <row r="55" spans="1:9" s="268" customFormat="1" ht="20.25" customHeight="1">
      <c r="A55" s="1089" t="s">
        <v>179</v>
      </c>
      <c r="B55" s="1089"/>
      <c r="C55" s="1089"/>
      <c r="D55" s="1089"/>
      <c r="E55" s="1089"/>
      <c r="F55" s="1089"/>
      <c r="G55" s="1089"/>
      <c r="H55" s="1089"/>
      <c r="I55" s="1089"/>
    </row>
    <row r="56" spans="1:9" s="268" customFormat="1" ht="12.75" customHeight="1">
      <c r="A56" s="181" t="s">
        <v>135</v>
      </c>
      <c r="B56" s="181"/>
      <c r="C56" s="181"/>
      <c r="D56" s="181"/>
      <c r="E56" s="181"/>
    </row>
    <row r="57" spans="1:9" s="268" customFormat="1">
      <c r="A57" s="572" t="s">
        <v>984</v>
      </c>
      <c r="B57" s="182"/>
      <c r="C57" s="182"/>
      <c r="D57" s="182"/>
      <c r="E57" s="182"/>
      <c r="F57" s="140"/>
    </row>
    <row r="58" spans="1:9" s="268" customFormat="1" ht="12.75" customHeight="1">
      <c r="F58" s="182"/>
    </row>
    <row r="59" spans="1:9" s="268" customFormat="1" ht="12.75" customHeight="1">
      <c r="A59" s="181"/>
    </row>
    <row r="60" spans="1:9" s="268" customFormat="1" ht="12.75" customHeight="1">
      <c r="A60" s="630" t="s">
        <v>83</v>
      </c>
    </row>
    <row r="61" spans="1:9" s="268" customFormat="1" ht="12.75" customHeight="1"/>
    <row r="62" spans="1:9" s="268" customFormat="1" ht="12.75" customHeight="1"/>
    <row r="63" spans="1:9" s="268" customFormat="1" ht="12.75" customHeight="1">
      <c r="I63" s="68" t="s">
        <v>843</v>
      </c>
    </row>
  </sheetData>
  <mergeCells count="11">
    <mergeCell ref="A4:A8"/>
    <mergeCell ref="B6:C6"/>
    <mergeCell ref="D6:E6"/>
    <mergeCell ref="B5:C5"/>
    <mergeCell ref="D5:E5"/>
    <mergeCell ref="B4:E4"/>
    <mergeCell ref="B35:E35"/>
    <mergeCell ref="F35:I35"/>
    <mergeCell ref="A36:A37"/>
    <mergeCell ref="A55:I55"/>
    <mergeCell ref="A54:I5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3" t="s">
        <v>685</v>
      </c>
      <c r="AG1" s="140" t="str">
        <f>Naslovnica!A20</f>
        <v>Studeni 2021.</v>
      </c>
    </row>
    <row r="2" spans="1:35" ht="12.75" customHeight="1">
      <c r="A2" s="567" t="s">
        <v>973</v>
      </c>
      <c r="AG2" s="545" t="str">
        <f>Naslovnica!A24</f>
        <v>November 2021</v>
      </c>
    </row>
    <row r="3" spans="1:35" ht="12.75" customHeight="1">
      <c r="A3" s="67"/>
      <c r="AG3" s="66"/>
    </row>
    <row r="4" spans="1:35" ht="12.75" customHeight="1">
      <c r="I4" s="180"/>
      <c r="J4" s="180"/>
      <c r="K4" s="180"/>
      <c r="AG4" s="14" t="s">
        <v>551</v>
      </c>
    </row>
    <row r="5" spans="1:35" ht="15" customHeight="1">
      <c r="A5" s="722" t="s">
        <v>136</v>
      </c>
      <c r="B5" s="1096" t="s">
        <v>593</v>
      </c>
      <c r="C5" s="1096"/>
      <c r="D5" s="1096"/>
      <c r="E5" s="1096"/>
      <c r="F5" s="1096"/>
      <c r="G5" s="1096"/>
      <c r="H5" s="1096"/>
      <c r="I5" s="1096"/>
      <c r="J5" s="1097" t="s">
        <v>587</v>
      </c>
      <c r="K5" s="1097"/>
      <c r="L5" s="1096" t="s">
        <v>592</v>
      </c>
      <c r="M5" s="1096"/>
      <c r="N5" s="1096"/>
      <c r="O5" s="1096"/>
      <c r="P5" s="1096"/>
      <c r="Q5" s="1096"/>
      <c r="R5" s="1096"/>
      <c r="S5" s="1096"/>
      <c r="T5" s="1097" t="s">
        <v>588</v>
      </c>
      <c r="U5" s="1097"/>
      <c r="V5" s="1096" t="s">
        <v>591</v>
      </c>
      <c r="W5" s="1096"/>
      <c r="X5" s="1096"/>
      <c r="Y5" s="1096"/>
      <c r="Z5" s="1096"/>
      <c r="AA5" s="1096"/>
      <c r="AB5" s="1096"/>
      <c r="AC5" s="1096"/>
      <c r="AD5" s="1097" t="s">
        <v>589</v>
      </c>
      <c r="AE5" s="1097"/>
      <c r="AF5" s="1099" t="s">
        <v>590</v>
      </c>
      <c r="AG5" s="1099"/>
    </row>
    <row r="6" spans="1:35" ht="22.5" customHeight="1">
      <c r="A6" s="1098" t="s">
        <v>594</v>
      </c>
      <c r="B6" s="1087" t="s">
        <v>137</v>
      </c>
      <c r="C6" s="1087"/>
      <c r="D6" s="1087" t="s">
        <v>138</v>
      </c>
      <c r="E6" s="1087"/>
      <c r="F6" s="1087" t="s">
        <v>139</v>
      </c>
      <c r="G6" s="1087"/>
      <c r="H6" s="1087" t="s">
        <v>140</v>
      </c>
      <c r="I6" s="1087"/>
      <c r="J6" s="1097"/>
      <c r="K6" s="1097"/>
      <c r="L6" s="1087" t="s">
        <v>137</v>
      </c>
      <c r="M6" s="1087"/>
      <c r="N6" s="1087" t="s">
        <v>138</v>
      </c>
      <c r="O6" s="1087"/>
      <c r="P6" s="1087" t="s">
        <v>139</v>
      </c>
      <c r="Q6" s="1087"/>
      <c r="R6" s="1087" t="s">
        <v>140</v>
      </c>
      <c r="S6" s="1087"/>
      <c r="T6" s="1097"/>
      <c r="U6" s="1097"/>
      <c r="V6" s="1087" t="s">
        <v>137</v>
      </c>
      <c r="W6" s="1087"/>
      <c r="X6" s="1087" t="s">
        <v>138</v>
      </c>
      <c r="Y6" s="1087"/>
      <c r="Z6" s="1087" t="s">
        <v>139</v>
      </c>
      <c r="AA6" s="1087"/>
      <c r="AB6" s="1087" t="s">
        <v>140</v>
      </c>
      <c r="AC6" s="1087"/>
      <c r="AD6" s="1097"/>
      <c r="AE6" s="1097"/>
      <c r="AF6" s="1099"/>
      <c r="AG6" s="1099"/>
    </row>
    <row r="7" spans="1:35">
      <c r="A7" s="1098"/>
      <c r="B7" s="722" t="s">
        <v>31</v>
      </c>
      <c r="C7" s="722" t="s">
        <v>32</v>
      </c>
      <c r="D7" s="722" t="s">
        <v>31</v>
      </c>
      <c r="E7" s="722" t="s">
        <v>32</v>
      </c>
      <c r="F7" s="722" t="s">
        <v>31</v>
      </c>
      <c r="G7" s="722" t="s">
        <v>32</v>
      </c>
      <c r="H7" s="722" t="s">
        <v>31</v>
      </c>
      <c r="I7" s="722" t="s">
        <v>32</v>
      </c>
      <c r="J7" s="722" t="s">
        <v>31</v>
      </c>
      <c r="K7" s="722" t="s">
        <v>32</v>
      </c>
      <c r="L7" s="722" t="s">
        <v>31</v>
      </c>
      <c r="M7" s="722" t="s">
        <v>32</v>
      </c>
      <c r="N7" s="722" t="s">
        <v>31</v>
      </c>
      <c r="O7" s="722" t="s">
        <v>32</v>
      </c>
      <c r="P7" s="722" t="s">
        <v>31</v>
      </c>
      <c r="Q7" s="722" t="s">
        <v>32</v>
      </c>
      <c r="R7" s="722" t="s">
        <v>31</v>
      </c>
      <c r="S7" s="722" t="s">
        <v>32</v>
      </c>
      <c r="T7" s="722" t="s">
        <v>31</v>
      </c>
      <c r="U7" s="722" t="s">
        <v>32</v>
      </c>
      <c r="V7" s="722" t="s">
        <v>31</v>
      </c>
      <c r="W7" s="722" t="s">
        <v>32</v>
      </c>
      <c r="X7" s="722" t="s">
        <v>31</v>
      </c>
      <c r="Y7" s="722" t="s">
        <v>32</v>
      </c>
      <c r="Z7" s="722" t="s">
        <v>31</v>
      </c>
      <c r="AA7" s="722" t="s">
        <v>32</v>
      </c>
      <c r="AB7" s="722" t="s">
        <v>31</v>
      </c>
      <c r="AC7" s="722" t="s">
        <v>32</v>
      </c>
      <c r="AD7" s="722" t="s">
        <v>31</v>
      </c>
      <c r="AE7" s="722" t="s">
        <v>32</v>
      </c>
      <c r="AF7" s="722" t="s">
        <v>31</v>
      </c>
      <c r="AG7" s="722" t="s">
        <v>32</v>
      </c>
    </row>
    <row r="8" spans="1:35">
      <c r="A8" s="1098"/>
      <c r="B8" s="723" t="s">
        <v>29</v>
      </c>
      <c r="C8" s="723" t="s">
        <v>30</v>
      </c>
      <c r="D8" s="723" t="s">
        <v>29</v>
      </c>
      <c r="E8" s="723" t="s">
        <v>30</v>
      </c>
      <c r="F8" s="723" t="s">
        <v>29</v>
      </c>
      <c r="G8" s="723" t="s">
        <v>30</v>
      </c>
      <c r="H8" s="723" t="s">
        <v>29</v>
      </c>
      <c r="I8" s="723" t="s">
        <v>30</v>
      </c>
      <c r="J8" s="723" t="s">
        <v>29</v>
      </c>
      <c r="K8" s="723" t="s">
        <v>30</v>
      </c>
      <c r="L8" s="723" t="s">
        <v>29</v>
      </c>
      <c r="M8" s="723" t="s">
        <v>30</v>
      </c>
      <c r="N8" s="723" t="s">
        <v>29</v>
      </c>
      <c r="O8" s="723" t="s">
        <v>30</v>
      </c>
      <c r="P8" s="723" t="s">
        <v>29</v>
      </c>
      <c r="Q8" s="723" t="s">
        <v>30</v>
      </c>
      <c r="R8" s="723" t="s">
        <v>29</v>
      </c>
      <c r="S8" s="723" t="s">
        <v>30</v>
      </c>
      <c r="T8" s="723" t="s">
        <v>29</v>
      </c>
      <c r="U8" s="723" t="s">
        <v>30</v>
      </c>
      <c r="V8" s="723" t="s">
        <v>29</v>
      </c>
      <c r="W8" s="723" t="s">
        <v>30</v>
      </c>
      <c r="X8" s="723" t="s">
        <v>29</v>
      </c>
      <c r="Y8" s="723" t="s">
        <v>30</v>
      </c>
      <c r="Z8" s="723" t="s">
        <v>29</v>
      </c>
      <c r="AA8" s="723" t="s">
        <v>30</v>
      </c>
      <c r="AB8" s="723" t="s">
        <v>29</v>
      </c>
      <c r="AC8" s="723" t="s">
        <v>30</v>
      </c>
      <c r="AD8" s="723" t="s">
        <v>29</v>
      </c>
      <c r="AE8" s="723" t="s">
        <v>30</v>
      </c>
      <c r="AF8" s="723" t="s">
        <v>29</v>
      </c>
      <c r="AG8" s="723" t="s">
        <v>30</v>
      </c>
    </row>
    <row r="9" spans="1:35" ht="18">
      <c r="A9" s="373" t="s">
        <v>441</v>
      </c>
      <c r="B9" s="374">
        <v>13258.2111</v>
      </c>
      <c r="C9" s="375">
        <v>2.8288604244682988E-2</v>
      </c>
      <c r="D9" s="374">
        <v>9897.0577599999997</v>
      </c>
      <c r="E9" s="375">
        <v>3.9474707533388359E-2</v>
      </c>
      <c r="F9" s="374">
        <v>21885.755350000003</v>
      </c>
      <c r="G9" s="375">
        <v>7.1516115558151308E-2</v>
      </c>
      <c r="H9" s="374">
        <v>23620.12804</v>
      </c>
      <c r="I9" s="375">
        <v>6.8146423441468193E-2</v>
      </c>
      <c r="J9" s="374">
        <v>68661.152249999999</v>
      </c>
      <c r="K9" s="375">
        <v>5.0043488484768896E-2</v>
      </c>
      <c r="L9" s="374">
        <v>222994.67238</v>
      </c>
      <c r="M9" s="375">
        <v>4.9176080502686117E-3</v>
      </c>
      <c r="N9" s="374">
        <v>185445.40302999999</v>
      </c>
      <c r="O9" s="375">
        <v>1.0364439728972158E-2</v>
      </c>
      <c r="P9" s="374">
        <v>537135.07608000003</v>
      </c>
      <c r="Q9" s="375">
        <v>2.519311006481325E-2</v>
      </c>
      <c r="R9" s="374">
        <v>910321.46135</v>
      </c>
      <c r="S9" s="375">
        <v>2.5098881027896706E-2</v>
      </c>
      <c r="T9" s="374">
        <v>1855896.6128400001</v>
      </c>
      <c r="U9" s="375">
        <v>1.5359726805918926E-2</v>
      </c>
      <c r="V9" s="374">
        <v>148641.51530999999</v>
      </c>
      <c r="W9" s="375">
        <v>4.2490991756445655E-2</v>
      </c>
      <c r="X9" s="374">
        <v>27878.951860000001</v>
      </c>
      <c r="Y9" s="375">
        <v>2.8959396868946222E-2</v>
      </c>
      <c r="Z9" s="374">
        <v>53432.527780000004</v>
      </c>
      <c r="AA9" s="375">
        <v>3.715348921649568E-2</v>
      </c>
      <c r="AB9" s="374">
        <v>131715.68853000001</v>
      </c>
      <c r="AC9" s="375">
        <v>4.6124859417425376E-2</v>
      </c>
      <c r="AD9" s="374">
        <v>361668.68348000001</v>
      </c>
      <c r="AE9" s="375">
        <v>4.1311516683361797E-2</v>
      </c>
      <c r="AF9" s="374">
        <v>2286226.44857</v>
      </c>
      <c r="AG9" s="375">
        <v>1.7458047247854717E-2</v>
      </c>
    </row>
    <row r="10" spans="1:35" ht="18">
      <c r="A10" s="373" t="s">
        <v>442</v>
      </c>
      <c r="B10" s="376">
        <v>14472.00921</v>
      </c>
      <c r="C10" s="377">
        <v>3.0878444918341762E-2</v>
      </c>
      <c r="D10" s="376">
        <v>1099.56132</v>
      </c>
      <c r="E10" s="377">
        <v>4.385632839029369E-3</v>
      </c>
      <c r="F10" s="376">
        <v>1912.01125</v>
      </c>
      <c r="G10" s="377">
        <v>6.2478820272239459E-3</v>
      </c>
      <c r="H10" s="376">
        <v>862.81415000000004</v>
      </c>
      <c r="I10" s="377">
        <v>2.4893048131499652E-3</v>
      </c>
      <c r="J10" s="376">
        <v>18346.395929999999</v>
      </c>
      <c r="K10" s="377">
        <v>1.3371719281917032E-2</v>
      </c>
      <c r="L10" s="376">
        <v>605758.55692</v>
      </c>
      <c r="M10" s="377">
        <v>1.3358539575118835E-2</v>
      </c>
      <c r="N10" s="376">
        <v>49312.062180000001</v>
      </c>
      <c r="O10" s="377">
        <v>2.7560235412967165E-3</v>
      </c>
      <c r="P10" s="376">
        <v>38925.601630000005</v>
      </c>
      <c r="Q10" s="377">
        <v>1.8257176078696573E-3</v>
      </c>
      <c r="R10" s="376">
        <v>107035.34784999999</v>
      </c>
      <c r="S10" s="377">
        <v>2.9511195501012114E-3</v>
      </c>
      <c r="T10" s="376">
        <v>801031.56858000008</v>
      </c>
      <c r="U10" s="375">
        <v>6.6294781569097155E-3</v>
      </c>
      <c r="V10" s="376">
        <v>2485.2575699999998</v>
      </c>
      <c r="W10" s="377">
        <v>7.1044121623274202E-4</v>
      </c>
      <c r="X10" s="376">
        <v>2.86</v>
      </c>
      <c r="Y10" s="377">
        <v>2.9708389132096373E-6</v>
      </c>
      <c r="Z10" s="376">
        <v>80.347200000000001</v>
      </c>
      <c r="AA10" s="377">
        <v>5.5868194015948938E-5</v>
      </c>
      <c r="AB10" s="376">
        <v>0</v>
      </c>
      <c r="AC10" s="377">
        <v>0</v>
      </c>
      <c r="AD10" s="376">
        <v>2568.46477</v>
      </c>
      <c r="AE10" s="377">
        <v>2.933822585232201E-4</v>
      </c>
      <c r="AF10" s="376">
        <v>821946.42928000004</v>
      </c>
      <c r="AG10" s="375">
        <v>6.2765346829712146E-3</v>
      </c>
    </row>
    <row r="11" spans="1:35" ht="27">
      <c r="A11" s="373" t="s">
        <v>443</v>
      </c>
      <c r="B11" s="376">
        <v>453116.59510000004</v>
      </c>
      <c r="C11" s="377">
        <v>0.96679981475646926</v>
      </c>
      <c r="D11" s="376">
        <v>239917.61658</v>
      </c>
      <c r="E11" s="377">
        <v>0.95691850813277524</v>
      </c>
      <c r="F11" s="376">
        <v>282359.29772000003</v>
      </c>
      <c r="G11" s="377">
        <v>0.92266590034151919</v>
      </c>
      <c r="H11" s="376">
        <v>325371.89438000001</v>
      </c>
      <c r="I11" s="377">
        <v>0.93873034273239042</v>
      </c>
      <c r="J11" s="376">
        <v>1300765.4037800001</v>
      </c>
      <c r="K11" s="377">
        <v>0.94805922085949568</v>
      </c>
      <c r="L11" s="376">
        <v>44870532.627099998</v>
      </c>
      <c r="M11" s="377">
        <v>0.98951105024990538</v>
      </c>
      <c r="N11" s="376">
        <v>17666670.064599998</v>
      </c>
      <c r="O11" s="377">
        <v>0.98738029686592954</v>
      </c>
      <c r="P11" s="376">
        <v>20772261.71802</v>
      </c>
      <c r="Q11" s="377">
        <v>0.97427611612398679</v>
      </c>
      <c r="R11" s="376">
        <v>35310237.933769993</v>
      </c>
      <c r="S11" s="377">
        <v>0.97355439654484244</v>
      </c>
      <c r="T11" s="376">
        <v>118619702.34349</v>
      </c>
      <c r="U11" s="377">
        <v>0.981717520895385</v>
      </c>
      <c r="V11" s="376">
        <v>3365106.8972300002</v>
      </c>
      <c r="W11" s="377">
        <v>0.96195688755965447</v>
      </c>
      <c r="X11" s="376">
        <v>945943.91429999995</v>
      </c>
      <c r="Y11" s="377">
        <v>0.98260384276793089</v>
      </c>
      <c r="Z11" s="376">
        <v>1390550.6171199998</v>
      </c>
      <c r="AA11" s="377">
        <v>0.96689805825539266</v>
      </c>
      <c r="AB11" s="376">
        <v>2824625.2470200001</v>
      </c>
      <c r="AC11" s="377">
        <v>0.98914141420620272</v>
      </c>
      <c r="AD11" s="376">
        <v>8526226.6756699998</v>
      </c>
      <c r="AE11" s="377">
        <v>0.97390615125664792</v>
      </c>
      <c r="AF11" s="376">
        <v>128446694.42294</v>
      </c>
      <c r="AG11" s="377">
        <v>0.98084267263597091</v>
      </c>
    </row>
    <row r="12" spans="1:35" ht="18.75">
      <c r="A12" s="373" t="s">
        <v>444</v>
      </c>
      <c r="B12" s="378">
        <v>326954.86745999998</v>
      </c>
      <c r="C12" s="379">
        <v>0.69761273083430686</v>
      </c>
      <c r="D12" s="378">
        <v>153440.21611000001</v>
      </c>
      <c r="E12" s="379">
        <v>0.6120008392072025</v>
      </c>
      <c r="F12" s="378">
        <v>183989.06584</v>
      </c>
      <c r="G12" s="379">
        <v>0.60122134619629419</v>
      </c>
      <c r="H12" s="378">
        <v>203387.52476</v>
      </c>
      <c r="I12" s="379">
        <v>0.58679327908533463</v>
      </c>
      <c r="J12" s="378">
        <v>867771.67417000001</v>
      </c>
      <c r="K12" s="379">
        <v>0.63247295392912695</v>
      </c>
      <c r="L12" s="378">
        <v>35155404.929959998</v>
      </c>
      <c r="M12" s="379">
        <v>0.77526741087079665</v>
      </c>
      <c r="N12" s="378">
        <v>13021398.199690001</v>
      </c>
      <c r="O12" s="379">
        <v>0.72775865361192482</v>
      </c>
      <c r="P12" s="378">
        <v>14702337.984209999</v>
      </c>
      <c r="Q12" s="379">
        <v>0.68958002472942326</v>
      </c>
      <c r="R12" s="378">
        <v>26115042.698599998</v>
      </c>
      <c r="S12" s="379">
        <v>0.72002954731899216</v>
      </c>
      <c r="T12" s="378">
        <v>88994183.81245999</v>
      </c>
      <c r="U12" s="379">
        <v>0.73653151862989186</v>
      </c>
      <c r="V12" s="378">
        <v>3300838.1672899998</v>
      </c>
      <c r="W12" s="379">
        <v>0.94358488651820627</v>
      </c>
      <c r="X12" s="378">
        <v>877044.69016999996</v>
      </c>
      <c r="Y12" s="379">
        <v>0.91103443852479926</v>
      </c>
      <c r="Z12" s="378">
        <v>1285578.24174</v>
      </c>
      <c r="AA12" s="379">
        <v>0.89390712597592481</v>
      </c>
      <c r="AB12" s="378">
        <v>2660359.0970100001</v>
      </c>
      <c r="AC12" s="379">
        <v>0.93161787118097505</v>
      </c>
      <c r="AD12" s="378">
        <v>8123820.1962099988</v>
      </c>
      <c r="AE12" s="379">
        <v>0.92794136981705178</v>
      </c>
      <c r="AF12" s="378">
        <v>97985775.68283999</v>
      </c>
      <c r="AG12" s="379">
        <v>0.74823747339581947</v>
      </c>
    </row>
    <row r="13" spans="1:35" ht="19.5">
      <c r="A13" s="380" t="s">
        <v>445</v>
      </c>
      <c r="B13" s="378">
        <v>119964.43875</v>
      </c>
      <c r="C13" s="379">
        <v>0.25596413465118706</v>
      </c>
      <c r="D13" s="378">
        <v>61910.84244</v>
      </c>
      <c r="E13" s="379">
        <v>0.24693322578574983</v>
      </c>
      <c r="F13" s="378">
        <v>94632.287779999999</v>
      </c>
      <c r="G13" s="379">
        <v>0.30923006860746571</v>
      </c>
      <c r="H13" s="378">
        <v>69060.553400000004</v>
      </c>
      <c r="I13" s="379">
        <v>0.19924657932119011</v>
      </c>
      <c r="J13" s="378">
        <v>345568.12237</v>
      </c>
      <c r="K13" s="379">
        <v>0.2518663579888627</v>
      </c>
      <c r="L13" s="378">
        <v>5038344.1300799996</v>
      </c>
      <c r="M13" s="379">
        <v>0.11110849147052172</v>
      </c>
      <c r="N13" s="378">
        <v>2874245.1770199998</v>
      </c>
      <c r="O13" s="379">
        <v>0.16063995341363896</v>
      </c>
      <c r="P13" s="378">
        <v>3334868.5163699999</v>
      </c>
      <c r="Q13" s="379">
        <v>0.1564144911141061</v>
      </c>
      <c r="R13" s="378">
        <v>3415446.4436999997</v>
      </c>
      <c r="S13" s="379">
        <v>9.4168804743382975E-2</v>
      </c>
      <c r="T13" s="378">
        <v>14662904.267170001</v>
      </c>
      <c r="U13" s="379">
        <v>0.12135277480809245</v>
      </c>
      <c r="V13" s="378">
        <v>0</v>
      </c>
      <c r="W13" s="379">
        <v>0</v>
      </c>
      <c r="X13" s="378">
        <v>0</v>
      </c>
      <c r="Y13" s="379">
        <v>0</v>
      </c>
      <c r="Z13" s="378">
        <v>0</v>
      </c>
      <c r="AA13" s="379">
        <v>0</v>
      </c>
      <c r="AB13" s="378">
        <v>0</v>
      </c>
      <c r="AC13" s="379">
        <v>0</v>
      </c>
      <c r="AD13" s="378">
        <v>0</v>
      </c>
      <c r="AE13" s="379">
        <v>0</v>
      </c>
      <c r="AF13" s="378">
        <v>15008472.389540002</v>
      </c>
      <c r="AG13" s="379">
        <v>0.11460746605333036</v>
      </c>
      <c r="AH13" s="135"/>
      <c r="AI13" s="77"/>
    </row>
    <row r="14" spans="1:35" ht="19.5">
      <c r="A14" s="380" t="s">
        <v>446</v>
      </c>
      <c r="B14" s="378">
        <v>154194.7316</v>
      </c>
      <c r="C14" s="379">
        <v>0.32900017249291758</v>
      </c>
      <c r="D14" s="378">
        <v>69586.419680000006</v>
      </c>
      <c r="E14" s="379">
        <v>0.27754749257557332</v>
      </c>
      <c r="F14" s="378">
        <v>86437.492910000001</v>
      </c>
      <c r="G14" s="379">
        <v>0.28245192512893752</v>
      </c>
      <c r="H14" s="378">
        <v>111000.44553</v>
      </c>
      <c r="I14" s="379">
        <v>0.32024734795971943</v>
      </c>
      <c r="J14" s="378">
        <v>421219.08972000005</v>
      </c>
      <c r="K14" s="379">
        <v>0.30700435362949591</v>
      </c>
      <c r="L14" s="378">
        <v>28286655.430199999</v>
      </c>
      <c r="M14" s="379">
        <v>0.62379375692744909</v>
      </c>
      <c r="N14" s="378">
        <v>8638569.7103799991</v>
      </c>
      <c r="O14" s="379">
        <v>0.48280482365623173</v>
      </c>
      <c r="P14" s="378">
        <v>10556166.718520001</v>
      </c>
      <c r="Q14" s="379">
        <v>0.49511320679899851</v>
      </c>
      <c r="R14" s="378">
        <v>21361102.05649</v>
      </c>
      <c r="S14" s="379">
        <v>0.58895651910206637</v>
      </c>
      <c r="T14" s="378">
        <v>68842493.915590003</v>
      </c>
      <c r="U14" s="379">
        <v>0.56975258851488553</v>
      </c>
      <c r="V14" s="378">
        <v>2732613.8495200002</v>
      </c>
      <c r="W14" s="379">
        <v>0.78115102844146012</v>
      </c>
      <c r="X14" s="378">
        <v>675724.78122</v>
      </c>
      <c r="Y14" s="379">
        <v>0.70191240373022545</v>
      </c>
      <c r="Z14" s="378">
        <v>1184849.0828399998</v>
      </c>
      <c r="AA14" s="379">
        <v>0.82386664923885677</v>
      </c>
      <c r="AB14" s="378">
        <v>2225982.7549899998</v>
      </c>
      <c r="AC14" s="379">
        <v>0.77950578845542606</v>
      </c>
      <c r="AD14" s="378">
        <v>6819170.4685699996</v>
      </c>
      <c r="AE14" s="379">
        <v>0.7789180745990576</v>
      </c>
      <c r="AF14" s="378">
        <v>76082883.473879993</v>
      </c>
      <c r="AG14" s="379">
        <v>0.58098294474321532</v>
      </c>
      <c r="AH14" s="135"/>
      <c r="AI14" s="77"/>
    </row>
    <row r="15" spans="1:35" ht="19.5">
      <c r="A15" s="380" t="s">
        <v>447</v>
      </c>
      <c r="B15" s="378">
        <v>0</v>
      </c>
      <c r="C15" s="379">
        <v>0</v>
      </c>
      <c r="D15" s="378">
        <v>0</v>
      </c>
      <c r="E15" s="379">
        <v>0</v>
      </c>
      <c r="F15" s="378">
        <v>1279.70929</v>
      </c>
      <c r="G15" s="379">
        <v>4.1817079648786152E-3</v>
      </c>
      <c r="H15" s="378">
        <v>0</v>
      </c>
      <c r="I15" s="379">
        <v>0</v>
      </c>
      <c r="J15" s="378">
        <v>1279.70929</v>
      </c>
      <c r="K15" s="379">
        <v>9.3271253131302909E-4</v>
      </c>
      <c r="L15" s="378">
        <v>0</v>
      </c>
      <c r="M15" s="379">
        <v>0</v>
      </c>
      <c r="N15" s="378">
        <v>0</v>
      </c>
      <c r="O15" s="379">
        <v>0</v>
      </c>
      <c r="P15" s="378">
        <v>0</v>
      </c>
      <c r="Q15" s="379">
        <v>0</v>
      </c>
      <c r="R15" s="378">
        <v>0</v>
      </c>
      <c r="S15" s="379">
        <v>0</v>
      </c>
      <c r="T15" s="378">
        <v>0</v>
      </c>
      <c r="U15" s="379">
        <v>0</v>
      </c>
      <c r="V15" s="378">
        <v>0</v>
      </c>
      <c r="W15" s="379">
        <v>0</v>
      </c>
      <c r="X15" s="378">
        <v>0</v>
      </c>
      <c r="Y15" s="379">
        <v>0</v>
      </c>
      <c r="Z15" s="378">
        <v>1259.9855500000001</v>
      </c>
      <c r="AA15" s="379">
        <v>8.7611164004087431E-4</v>
      </c>
      <c r="AB15" s="378">
        <v>0</v>
      </c>
      <c r="AC15" s="379">
        <v>0</v>
      </c>
      <c r="AD15" s="378">
        <v>1259.9855500000001</v>
      </c>
      <c r="AE15" s="379">
        <v>1.4392154047945989E-4</v>
      </c>
      <c r="AF15" s="378">
        <v>2539.6948400000001</v>
      </c>
      <c r="AG15" s="379">
        <v>1.9393578680530807E-5</v>
      </c>
      <c r="AI15" s="77"/>
    </row>
    <row r="16" spans="1:35" ht="19.5">
      <c r="A16" s="380" t="s">
        <v>448</v>
      </c>
      <c r="B16" s="378">
        <v>8193.8112199999996</v>
      </c>
      <c r="C16" s="379">
        <v>1.7482862590581554E-2</v>
      </c>
      <c r="D16" s="378">
        <v>3330.5473700000002</v>
      </c>
      <c r="E16" s="379">
        <v>1.3283986670079391E-2</v>
      </c>
      <c r="F16" s="378">
        <v>1639.5758600000001</v>
      </c>
      <c r="G16" s="379">
        <v>5.3576444950123826E-3</v>
      </c>
      <c r="H16" s="378">
        <v>6934.2427400000006</v>
      </c>
      <c r="I16" s="379">
        <v>2.0005981390351799E-2</v>
      </c>
      <c r="J16" s="378">
        <v>20098.177190000002</v>
      </c>
      <c r="K16" s="379">
        <v>1.4648500146203268E-2</v>
      </c>
      <c r="L16" s="378">
        <v>311174.85567000002</v>
      </c>
      <c r="M16" s="379">
        <v>6.8622086749961734E-3</v>
      </c>
      <c r="N16" s="378">
        <v>287406.64235000004</v>
      </c>
      <c r="O16" s="379">
        <v>1.6062996297950521E-2</v>
      </c>
      <c r="P16" s="378">
        <v>416885.75761999999</v>
      </c>
      <c r="Q16" s="379">
        <v>1.9553086819095521E-2</v>
      </c>
      <c r="R16" s="378">
        <v>462636.62212000001</v>
      </c>
      <c r="S16" s="379">
        <v>1.2755561667762811E-2</v>
      </c>
      <c r="T16" s="378">
        <v>1478103.8777600001</v>
      </c>
      <c r="U16" s="379">
        <v>1.2233047679537023E-2</v>
      </c>
      <c r="V16" s="378">
        <v>53743.254820000002</v>
      </c>
      <c r="W16" s="379">
        <v>1.5363165484142145E-2</v>
      </c>
      <c r="X16" s="378">
        <v>52932.403039999997</v>
      </c>
      <c r="Y16" s="379">
        <v>5.4983791161163677E-2</v>
      </c>
      <c r="Z16" s="378">
        <v>73987.116769999993</v>
      </c>
      <c r="AA16" s="379">
        <v>5.1445807624746466E-2</v>
      </c>
      <c r="AB16" s="378">
        <v>88344.884459999987</v>
      </c>
      <c r="AC16" s="379">
        <v>3.0937054055167282E-2</v>
      </c>
      <c r="AD16" s="378">
        <v>269007.65908999997</v>
      </c>
      <c r="AE16" s="379">
        <v>3.0727333894429328E-2</v>
      </c>
      <c r="AF16" s="378">
        <v>1767209.71404</v>
      </c>
      <c r="AG16" s="379">
        <v>1.3494739641331513E-2</v>
      </c>
      <c r="AI16" s="77"/>
    </row>
    <row r="17" spans="1:35" ht="19.5">
      <c r="A17" s="381" t="s">
        <v>449</v>
      </c>
      <c r="B17" s="378">
        <v>0</v>
      </c>
      <c r="C17" s="379">
        <v>0</v>
      </c>
      <c r="D17" s="378">
        <v>268.09802000000002</v>
      </c>
      <c r="E17" s="379">
        <v>1.0693168804726168E-3</v>
      </c>
      <c r="F17" s="378">
        <v>0</v>
      </c>
      <c r="G17" s="379">
        <v>0</v>
      </c>
      <c r="H17" s="378">
        <v>0</v>
      </c>
      <c r="I17" s="379">
        <v>0</v>
      </c>
      <c r="J17" s="378">
        <v>268.09802000000002</v>
      </c>
      <c r="K17" s="379">
        <v>1.9540249088463764E-4</v>
      </c>
      <c r="L17" s="378">
        <v>5819.1251500000008</v>
      </c>
      <c r="M17" s="379">
        <v>1.2832672806817731E-4</v>
      </c>
      <c r="N17" s="378">
        <v>20400.34042</v>
      </c>
      <c r="O17" s="379">
        <v>1.1401636022188141E-3</v>
      </c>
      <c r="P17" s="378">
        <v>24035.138640000001</v>
      </c>
      <c r="Q17" s="379">
        <v>1.1273140037691015E-3</v>
      </c>
      <c r="R17" s="378">
        <v>16959.714199999999</v>
      </c>
      <c r="S17" s="379">
        <v>4.6760388175586356E-4</v>
      </c>
      <c r="T17" s="378">
        <v>67214.318410000007</v>
      </c>
      <c r="U17" s="379">
        <v>5.5627752164697289E-4</v>
      </c>
      <c r="V17" s="378">
        <v>0</v>
      </c>
      <c r="W17" s="379">
        <v>0</v>
      </c>
      <c r="X17" s="378">
        <v>0</v>
      </c>
      <c r="Y17" s="379">
        <v>0</v>
      </c>
      <c r="Z17" s="378">
        <v>0</v>
      </c>
      <c r="AA17" s="379">
        <v>0</v>
      </c>
      <c r="AB17" s="378">
        <v>0</v>
      </c>
      <c r="AC17" s="379">
        <v>0</v>
      </c>
      <c r="AD17" s="378">
        <v>0</v>
      </c>
      <c r="AE17" s="379">
        <v>0</v>
      </c>
      <c r="AF17" s="378">
        <v>67482.416430000012</v>
      </c>
      <c r="AG17" s="379">
        <v>5.1530819056495381E-4</v>
      </c>
      <c r="AH17" s="135"/>
      <c r="AI17" s="77"/>
    </row>
    <row r="18" spans="1:35" ht="19.5">
      <c r="A18" s="381" t="s">
        <v>450</v>
      </c>
      <c r="B18" s="378">
        <v>0</v>
      </c>
      <c r="C18" s="379">
        <v>0</v>
      </c>
      <c r="D18" s="378">
        <v>3344.1984700000003</v>
      </c>
      <c r="E18" s="379">
        <v>1.3338434486094666E-2</v>
      </c>
      <c r="F18" s="378">
        <v>0</v>
      </c>
      <c r="G18" s="379">
        <v>0</v>
      </c>
      <c r="H18" s="378">
        <v>9392.27945</v>
      </c>
      <c r="I18" s="379">
        <v>2.7097662273311708E-2</v>
      </c>
      <c r="J18" s="378">
        <v>12736.477920000001</v>
      </c>
      <c r="K18" s="379">
        <v>9.2829462547511111E-3</v>
      </c>
      <c r="L18" s="378">
        <v>115432.21295</v>
      </c>
      <c r="M18" s="379">
        <v>2.5455782131687927E-3</v>
      </c>
      <c r="N18" s="378">
        <v>125746.65405</v>
      </c>
      <c r="O18" s="379">
        <v>7.0279100787971564E-3</v>
      </c>
      <c r="P18" s="378">
        <v>295379.89694999997</v>
      </c>
      <c r="Q18" s="379">
        <v>1.3854128293208343E-2</v>
      </c>
      <c r="R18" s="378">
        <v>228931.29798</v>
      </c>
      <c r="S18" s="379">
        <v>6.3119674263647845E-3</v>
      </c>
      <c r="T18" s="378">
        <v>765490.06192999997</v>
      </c>
      <c r="U18" s="379">
        <v>6.3353303963944521E-3</v>
      </c>
      <c r="V18" s="378">
        <v>25482.056579999997</v>
      </c>
      <c r="W18" s="379">
        <v>7.2843569565333817E-3</v>
      </c>
      <c r="X18" s="378">
        <v>20385.645260000001</v>
      </c>
      <c r="Y18" s="379">
        <v>2.1175688185068393E-2</v>
      </c>
      <c r="Z18" s="378">
        <v>25482.056579999997</v>
      </c>
      <c r="AA18" s="379">
        <v>1.7718557472280655E-2</v>
      </c>
      <c r="AB18" s="378">
        <v>23035.779149999998</v>
      </c>
      <c r="AC18" s="379">
        <v>8.0667845017004559E-3</v>
      </c>
      <c r="AD18" s="378">
        <v>94385.53757</v>
      </c>
      <c r="AE18" s="379">
        <v>1.0781164884038817E-2</v>
      </c>
      <c r="AF18" s="378">
        <v>872612.07741999999</v>
      </c>
      <c r="AG18" s="379">
        <v>6.6634269261366102E-3</v>
      </c>
    </row>
    <row r="19" spans="1:35" ht="19.5">
      <c r="A19" s="382" t="s">
        <v>451</v>
      </c>
      <c r="B19" s="378">
        <v>0</v>
      </c>
      <c r="C19" s="379">
        <v>0</v>
      </c>
      <c r="D19" s="378">
        <v>0</v>
      </c>
      <c r="E19" s="379">
        <v>0</v>
      </c>
      <c r="F19" s="378">
        <v>0</v>
      </c>
      <c r="G19" s="379">
        <v>0</v>
      </c>
      <c r="H19" s="378">
        <v>0</v>
      </c>
      <c r="I19" s="379">
        <v>0</v>
      </c>
      <c r="J19" s="378">
        <v>0</v>
      </c>
      <c r="K19" s="379">
        <v>0</v>
      </c>
      <c r="L19" s="378">
        <v>649955.75</v>
      </c>
      <c r="M19" s="379">
        <v>1.4333201750541183E-2</v>
      </c>
      <c r="N19" s="378">
        <v>0</v>
      </c>
      <c r="O19" s="379">
        <v>0</v>
      </c>
      <c r="P19" s="378">
        <v>0</v>
      </c>
      <c r="Q19" s="379">
        <v>0</v>
      </c>
      <c r="R19" s="378">
        <v>429966.46</v>
      </c>
      <c r="S19" s="379">
        <v>1.1854797984793119E-2</v>
      </c>
      <c r="T19" s="378">
        <v>1079922.21</v>
      </c>
      <c r="U19" s="379">
        <v>8.9376261600377337E-3</v>
      </c>
      <c r="V19" s="378">
        <v>89993.67</v>
      </c>
      <c r="W19" s="379">
        <v>2.5725789205843976E-2</v>
      </c>
      <c r="X19" s="378">
        <v>0</v>
      </c>
      <c r="Y19" s="379">
        <v>0</v>
      </c>
      <c r="Z19" s="378">
        <v>0</v>
      </c>
      <c r="AA19" s="379">
        <v>0</v>
      </c>
      <c r="AB19" s="378">
        <v>229995.63</v>
      </c>
      <c r="AC19" s="379">
        <v>8.0541021489296247E-2</v>
      </c>
      <c r="AD19" s="378">
        <v>319989.3</v>
      </c>
      <c r="AE19" s="379">
        <v>3.6550699325832769E-2</v>
      </c>
      <c r="AF19" s="378">
        <v>1399911.51</v>
      </c>
      <c r="AG19" s="379">
        <v>1.0689982744133816E-2</v>
      </c>
    </row>
    <row r="20" spans="1:35" ht="17.25" customHeight="1">
      <c r="A20" s="373" t="s">
        <v>452</v>
      </c>
      <c r="B20" s="378">
        <v>44601.885889999998</v>
      </c>
      <c r="C20" s="379">
        <v>9.516556109962078E-2</v>
      </c>
      <c r="D20" s="378">
        <v>15000.110130000001</v>
      </c>
      <c r="E20" s="379">
        <v>5.9828382809232597E-2</v>
      </c>
      <c r="F20" s="378">
        <v>0</v>
      </c>
      <c r="G20" s="379">
        <v>0</v>
      </c>
      <c r="H20" s="378">
        <v>7000.0036399999999</v>
      </c>
      <c r="I20" s="379">
        <v>2.0195708140761572E-2</v>
      </c>
      <c r="J20" s="378">
        <v>66601.999660000001</v>
      </c>
      <c r="K20" s="379">
        <v>4.8542680887616367E-2</v>
      </c>
      <c r="L20" s="378">
        <v>748023.42590999999</v>
      </c>
      <c r="M20" s="379">
        <v>1.6495847106051488E-2</v>
      </c>
      <c r="N20" s="378">
        <v>1075029.6754700001</v>
      </c>
      <c r="O20" s="379">
        <v>6.0082806563087628E-2</v>
      </c>
      <c r="P20" s="378">
        <v>75001.956109999999</v>
      </c>
      <c r="Q20" s="379">
        <v>3.5177977002456987E-3</v>
      </c>
      <c r="R20" s="378">
        <v>200000.10411000001</v>
      </c>
      <c r="S20" s="379">
        <v>5.5142925128663341E-3</v>
      </c>
      <c r="T20" s="378">
        <v>2098055.1616000002</v>
      </c>
      <c r="U20" s="379">
        <v>1.7363873549297922E-2</v>
      </c>
      <c r="V20" s="378">
        <v>399005.33637000003</v>
      </c>
      <c r="W20" s="379">
        <v>0.11406054643022662</v>
      </c>
      <c r="X20" s="378">
        <v>128001.86065</v>
      </c>
      <c r="Y20" s="379">
        <v>0.13296255544834176</v>
      </c>
      <c r="Z20" s="378">
        <v>0</v>
      </c>
      <c r="AA20" s="379">
        <v>0</v>
      </c>
      <c r="AB20" s="378">
        <v>93000.048410000003</v>
      </c>
      <c r="AC20" s="379">
        <v>3.2567222679384826E-2</v>
      </c>
      <c r="AD20" s="378">
        <v>620007.24543000013</v>
      </c>
      <c r="AE20" s="379">
        <v>7.0820175573213642E-2</v>
      </c>
      <c r="AF20" s="378">
        <v>2784664.4066900006</v>
      </c>
      <c r="AG20" s="379">
        <v>2.1264211518426421E-2</v>
      </c>
    </row>
    <row r="21" spans="1:35" ht="19.5">
      <c r="A21" s="380" t="s">
        <v>453</v>
      </c>
      <c r="B21" s="378">
        <v>126161.72764</v>
      </c>
      <c r="C21" s="379">
        <v>0.26918708392216228</v>
      </c>
      <c r="D21" s="378">
        <v>86477.400469999993</v>
      </c>
      <c r="E21" s="379">
        <v>0.3449176689255728</v>
      </c>
      <c r="F21" s="378">
        <v>98370.231879999992</v>
      </c>
      <c r="G21" s="379">
        <v>0.32144455414522483</v>
      </c>
      <c r="H21" s="378">
        <v>121984.36962</v>
      </c>
      <c r="I21" s="379">
        <v>0.3519370636470559</v>
      </c>
      <c r="J21" s="378">
        <v>432993.72960999998</v>
      </c>
      <c r="K21" s="379">
        <v>0.31558626693036851</v>
      </c>
      <c r="L21" s="378">
        <v>9715127.6971399989</v>
      </c>
      <c r="M21" s="379">
        <v>0.21424363937910876</v>
      </c>
      <c r="N21" s="378">
        <v>4645271.86491</v>
      </c>
      <c r="O21" s="379">
        <v>0.25962164325400472</v>
      </c>
      <c r="P21" s="378">
        <v>6069923.7338100001</v>
      </c>
      <c r="Q21" s="379">
        <v>0.28469609139456353</v>
      </c>
      <c r="R21" s="378">
        <v>9195195.2351699993</v>
      </c>
      <c r="S21" s="379">
        <v>0.25352484922585033</v>
      </c>
      <c r="T21" s="378">
        <v>29625518.531029999</v>
      </c>
      <c r="U21" s="379">
        <v>0.24518600226549314</v>
      </c>
      <c r="V21" s="378">
        <v>64268.729939999997</v>
      </c>
      <c r="W21" s="379">
        <v>1.8372001041448288E-2</v>
      </c>
      <c r="X21" s="378">
        <v>68899.224130000002</v>
      </c>
      <c r="Y21" s="379">
        <v>7.1569404243131615E-2</v>
      </c>
      <c r="Z21" s="378">
        <v>104972.37538</v>
      </c>
      <c r="AA21" s="379">
        <v>7.2990932279467874E-2</v>
      </c>
      <c r="AB21" s="378">
        <v>164266.15000999998</v>
      </c>
      <c r="AC21" s="379">
        <v>5.7523543025227789E-2</v>
      </c>
      <c r="AD21" s="378">
        <v>402406.47946</v>
      </c>
      <c r="AE21" s="379">
        <v>4.596478143959614E-2</v>
      </c>
      <c r="AF21" s="378">
        <v>30460918.7401</v>
      </c>
      <c r="AG21" s="379">
        <v>0.23260519924015152</v>
      </c>
    </row>
    <row r="22" spans="1:35" ht="19.5">
      <c r="A22" s="380" t="s">
        <v>454</v>
      </c>
      <c r="B22" s="378">
        <v>50543.14198</v>
      </c>
      <c r="C22" s="379">
        <v>0.10784222169724261</v>
      </c>
      <c r="D22" s="378">
        <v>43281.711710000003</v>
      </c>
      <c r="E22" s="379">
        <v>0.1726303870026803</v>
      </c>
      <c r="F22" s="378">
        <v>44241.264149999995</v>
      </c>
      <c r="G22" s="379">
        <v>0.14456724516890374</v>
      </c>
      <c r="H22" s="378">
        <v>41234.361450000004</v>
      </c>
      <c r="I22" s="379">
        <v>0.11896524231162689</v>
      </c>
      <c r="J22" s="378">
        <v>179300.47928999999</v>
      </c>
      <c r="K22" s="379">
        <v>0.13068265207656285</v>
      </c>
      <c r="L22" s="378">
        <v>3957812.8194499998</v>
      </c>
      <c r="M22" s="379">
        <v>8.7279987340761381E-2</v>
      </c>
      <c r="N22" s="378">
        <v>2226166.0538699999</v>
      </c>
      <c r="O22" s="379">
        <v>0.12441917413443149</v>
      </c>
      <c r="P22" s="378">
        <v>3144991.0869999998</v>
      </c>
      <c r="Q22" s="379">
        <v>0.14750871826483913</v>
      </c>
      <c r="R22" s="378">
        <v>2232956.2456399999</v>
      </c>
      <c r="S22" s="379">
        <v>6.1565837486357147E-2</v>
      </c>
      <c r="T22" s="378">
        <v>11561926.20596</v>
      </c>
      <c r="U22" s="379">
        <v>9.5688534935135655E-2</v>
      </c>
      <c r="V22" s="378">
        <v>0</v>
      </c>
      <c r="W22" s="379">
        <v>0</v>
      </c>
      <c r="X22" s="378">
        <v>0</v>
      </c>
      <c r="Y22" s="379">
        <v>0</v>
      </c>
      <c r="Z22" s="378">
        <v>0</v>
      </c>
      <c r="AA22" s="379">
        <v>0</v>
      </c>
      <c r="AB22" s="378">
        <v>0</v>
      </c>
      <c r="AC22" s="379">
        <v>0</v>
      </c>
      <c r="AD22" s="378">
        <v>0</v>
      </c>
      <c r="AE22" s="379">
        <v>0</v>
      </c>
      <c r="AF22" s="378">
        <v>11741226.685249999</v>
      </c>
      <c r="AG22" s="379">
        <v>8.9658174651543493E-2</v>
      </c>
    </row>
    <row r="23" spans="1:35" ht="19.5">
      <c r="A23" s="380" t="s">
        <v>455</v>
      </c>
      <c r="B23" s="378">
        <v>12308.07906</v>
      </c>
      <c r="C23" s="379">
        <v>2.626133909880269E-2</v>
      </c>
      <c r="D23" s="378">
        <v>2960.32548</v>
      </c>
      <c r="E23" s="379">
        <v>1.1807345714292114E-2</v>
      </c>
      <c r="F23" s="378">
        <v>7330.6697899999999</v>
      </c>
      <c r="G23" s="379">
        <v>2.395444065951732E-2</v>
      </c>
      <c r="H23" s="378">
        <v>8664.41021</v>
      </c>
      <c r="I23" s="379">
        <v>2.4997686974487732E-2</v>
      </c>
      <c r="J23" s="378">
        <v>31263.484539999998</v>
      </c>
      <c r="K23" s="379">
        <v>2.2786303132150548E-2</v>
      </c>
      <c r="L23" s="378">
        <v>2515652.1128000002</v>
      </c>
      <c r="M23" s="379">
        <v>5.5476621703766119E-2</v>
      </c>
      <c r="N23" s="378">
        <v>147894.82263000001</v>
      </c>
      <c r="O23" s="379">
        <v>8.265758818123357E-3</v>
      </c>
      <c r="P23" s="378">
        <v>576501.38659000001</v>
      </c>
      <c r="Q23" s="379">
        <v>2.7039498129360968E-2</v>
      </c>
      <c r="R23" s="378">
        <v>887161.90266999998</v>
      </c>
      <c r="S23" s="379">
        <v>2.4460338455137978E-2</v>
      </c>
      <c r="T23" s="378">
        <v>4127210.2246899996</v>
      </c>
      <c r="U23" s="379">
        <v>3.4157517764325414E-2</v>
      </c>
      <c r="V23" s="378">
        <v>64268.729939999997</v>
      </c>
      <c r="W23" s="379">
        <v>1.8372001041448288E-2</v>
      </c>
      <c r="X23" s="378">
        <v>22936.4444</v>
      </c>
      <c r="Y23" s="379">
        <v>2.3825343200765479E-2</v>
      </c>
      <c r="Z23" s="378">
        <v>76932.183279999997</v>
      </c>
      <c r="AA23" s="379">
        <v>5.3493614482615241E-2</v>
      </c>
      <c r="AB23" s="378">
        <v>91670.683930000014</v>
      </c>
      <c r="AC23" s="379">
        <v>3.2101699168565138E-2</v>
      </c>
      <c r="AD23" s="378">
        <v>255808.04155000002</v>
      </c>
      <c r="AE23" s="379">
        <v>2.9219610817687303E-2</v>
      </c>
      <c r="AF23" s="378">
        <v>4414281.7507799994</v>
      </c>
      <c r="AG23" s="379">
        <v>3.3708270420308939E-2</v>
      </c>
    </row>
    <row r="24" spans="1:35" ht="19.5">
      <c r="A24" s="380" t="s">
        <v>447</v>
      </c>
      <c r="B24" s="378">
        <v>0</v>
      </c>
      <c r="C24" s="379">
        <v>0</v>
      </c>
      <c r="D24" s="378">
        <v>0</v>
      </c>
      <c r="E24" s="379">
        <v>0</v>
      </c>
      <c r="F24" s="378">
        <v>0</v>
      </c>
      <c r="G24" s="379">
        <v>0</v>
      </c>
      <c r="H24" s="378">
        <v>0</v>
      </c>
      <c r="I24" s="379">
        <v>0</v>
      </c>
      <c r="J24" s="378">
        <v>0</v>
      </c>
      <c r="K24" s="379">
        <v>0</v>
      </c>
      <c r="L24" s="378">
        <v>0</v>
      </c>
      <c r="M24" s="379">
        <v>0</v>
      </c>
      <c r="N24" s="378">
        <v>0</v>
      </c>
      <c r="O24" s="379">
        <v>0</v>
      </c>
      <c r="P24" s="378">
        <v>0</v>
      </c>
      <c r="Q24" s="379">
        <v>0</v>
      </c>
      <c r="R24" s="378">
        <v>0</v>
      </c>
      <c r="S24" s="379">
        <v>0</v>
      </c>
      <c r="T24" s="378">
        <v>0</v>
      </c>
      <c r="U24" s="379">
        <v>0</v>
      </c>
      <c r="V24" s="378">
        <v>0</v>
      </c>
      <c r="W24" s="379">
        <v>0</v>
      </c>
      <c r="X24" s="378">
        <v>0</v>
      </c>
      <c r="Y24" s="379">
        <v>0</v>
      </c>
      <c r="Z24" s="378">
        <v>0</v>
      </c>
      <c r="AA24" s="379">
        <v>0</v>
      </c>
      <c r="AB24" s="378">
        <v>0</v>
      </c>
      <c r="AC24" s="379">
        <v>0</v>
      </c>
      <c r="AD24" s="378">
        <v>0</v>
      </c>
      <c r="AE24" s="379">
        <v>0</v>
      </c>
      <c r="AF24" s="378">
        <v>0</v>
      </c>
      <c r="AG24" s="379">
        <v>0</v>
      </c>
    </row>
    <row r="25" spans="1:35" ht="19.5">
      <c r="A25" s="380" t="s">
        <v>456</v>
      </c>
      <c r="B25" s="378">
        <v>0</v>
      </c>
      <c r="C25" s="379">
        <v>0</v>
      </c>
      <c r="D25" s="378">
        <v>2437.52828</v>
      </c>
      <c r="E25" s="379">
        <v>9.722153622892785E-3</v>
      </c>
      <c r="F25" s="378">
        <v>0</v>
      </c>
      <c r="G25" s="379">
        <v>0</v>
      </c>
      <c r="H25" s="378">
        <v>0</v>
      </c>
      <c r="I25" s="379">
        <v>0</v>
      </c>
      <c r="J25" s="378">
        <v>2437.52828</v>
      </c>
      <c r="K25" s="379">
        <v>1.7765856589084337E-3</v>
      </c>
      <c r="L25" s="378">
        <v>0</v>
      </c>
      <c r="M25" s="379">
        <v>0</v>
      </c>
      <c r="N25" s="378">
        <v>226432.76009999998</v>
      </c>
      <c r="O25" s="379">
        <v>1.2655200163368869E-2</v>
      </c>
      <c r="P25" s="378">
        <v>0</v>
      </c>
      <c r="Q25" s="379">
        <v>0</v>
      </c>
      <c r="R25" s="378">
        <v>0</v>
      </c>
      <c r="S25" s="379">
        <v>0</v>
      </c>
      <c r="T25" s="378">
        <v>226432.76009999998</v>
      </c>
      <c r="U25" s="379">
        <v>1.8739973503825876E-3</v>
      </c>
      <c r="V25" s="378">
        <v>0</v>
      </c>
      <c r="W25" s="379">
        <v>0</v>
      </c>
      <c r="X25" s="378">
        <v>28852.76253</v>
      </c>
      <c r="Y25" s="379">
        <v>2.9970947439762571E-2</v>
      </c>
      <c r="Z25" s="378">
        <v>28040.1921</v>
      </c>
      <c r="AA25" s="379">
        <v>1.9497317796852646E-2</v>
      </c>
      <c r="AB25" s="378">
        <v>0</v>
      </c>
      <c r="AC25" s="379">
        <v>0</v>
      </c>
      <c r="AD25" s="378">
        <v>56892.95463</v>
      </c>
      <c r="AE25" s="379">
        <v>6.4985837915185777E-3</v>
      </c>
      <c r="AF25" s="378">
        <v>285763.24300999998</v>
      </c>
      <c r="AG25" s="379">
        <v>2.1821408816651692E-3</v>
      </c>
    </row>
    <row r="26" spans="1:35" ht="19.5">
      <c r="A26" s="381" t="s">
        <v>449</v>
      </c>
      <c r="B26" s="378">
        <v>244.78053</v>
      </c>
      <c r="C26" s="379">
        <v>5.2228007894471911E-4</v>
      </c>
      <c r="D26" s="378">
        <v>1416.13447</v>
      </c>
      <c r="E26" s="379">
        <v>5.648294208924565E-3</v>
      </c>
      <c r="F26" s="378">
        <v>6507.5462400000006</v>
      </c>
      <c r="G26" s="379">
        <v>2.1264718601537919E-2</v>
      </c>
      <c r="H26" s="378">
        <v>0</v>
      </c>
      <c r="I26" s="379">
        <v>0</v>
      </c>
      <c r="J26" s="378">
        <v>8168.4612400000005</v>
      </c>
      <c r="K26" s="379">
        <v>5.9535600933964972E-3</v>
      </c>
      <c r="L26" s="378">
        <v>26355.89863</v>
      </c>
      <c r="M26" s="379">
        <v>5.8121558641584747E-4</v>
      </c>
      <c r="N26" s="378">
        <v>317943.66729000001</v>
      </c>
      <c r="O26" s="379">
        <v>1.7769693521615584E-2</v>
      </c>
      <c r="P26" s="378">
        <v>499429.67212</v>
      </c>
      <c r="Q26" s="379">
        <v>2.3424623078383326E-2</v>
      </c>
      <c r="R26" s="378">
        <v>142638.64505000002</v>
      </c>
      <c r="S26" s="379">
        <v>3.932754015027966E-3</v>
      </c>
      <c r="T26" s="378">
        <v>986367.88309000002</v>
      </c>
      <c r="U26" s="379">
        <v>8.1633540950382198E-3</v>
      </c>
      <c r="V26" s="378">
        <v>0</v>
      </c>
      <c r="W26" s="379">
        <v>0</v>
      </c>
      <c r="X26" s="378">
        <v>0</v>
      </c>
      <c r="Y26" s="379">
        <v>0</v>
      </c>
      <c r="Z26" s="378">
        <v>0</v>
      </c>
      <c r="AA26" s="379">
        <v>0</v>
      </c>
      <c r="AB26" s="378">
        <v>0</v>
      </c>
      <c r="AC26" s="379">
        <v>0</v>
      </c>
      <c r="AD26" s="378">
        <v>0</v>
      </c>
      <c r="AE26" s="379">
        <v>0</v>
      </c>
      <c r="AF26" s="378">
        <v>994536.34432999999</v>
      </c>
      <c r="AG26" s="379">
        <v>7.5944631381033691E-3</v>
      </c>
    </row>
    <row r="27" spans="1:35" ht="39">
      <c r="A27" s="381" t="s">
        <v>457</v>
      </c>
      <c r="B27" s="378">
        <v>63065.726069999997</v>
      </c>
      <c r="C27" s="379">
        <v>0.13456124304717224</v>
      </c>
      <c r="D27" s="378">
        <v>36381.700530000002</v>
      </c>
      <c r="E27" s="379">
        <v>0.14510948837678303</v>
      </c>
      <c r="F27" s="378">
        <v>40290.751700000001</v>
      </c>
      <c r="G27" s="379">
        <v>0.13165814971526588</v>
      </c>
      <c r="H27" s="378">
        <v>72085.597959999999</v>
      </c>
      <c r="I27" s="379">
        <v>0.20797413436094123</v>
      </c>
      <c r="J27" s="378">
        <v>211823.77626000001</v>
      </c>
      <c r="K27" s="379">
        <v>0.1543871659693502</v>
      </c>
      <c r="L27" s="378">
        <v>3215306.86626</v>
      </c>
      <c r="M27" s="379">
        <v>7.090581474816543E-2</v>
      </c>
      <c r="N27" s="378">
        <v>1726834.5610199999</v>
      </c>
      <c r="O27" s="379">
        <v>9.6511816616465435E-2</v>
      </c>
      <c r="P27" s="378">
        <v>1849001.5880999998</v>
      </c>
      <c r="Q27" s="379">
        <v>8.6723251921980091E-2</v>
      </c>
      <c r="R27" s="378">
        <v>5932438.4418100007</v>
      </c>
      <c r="S27" s="379">
        <v>0.16356591926932726</v>
      </c>
      <c r="T27" s="378">
        <v>12723581.45719</v>
      </c>
      <c r="U27" s="379">
        <v>0.1053025981206113</v>
      </c>
      <c r="V27" s="378">
        <v>0</v>
      </c>
      <c r="W27" s="379">
        <v>0</v>
      </c>
      <c r="X27" s="378">
        <v>17110.017199999998</v>
      </c>
      <c r="Y27" s="379">
        <v>1.7773113602603568E-2</v>
      </c>
      <c r="Z27" s="378">
        <v>0</v>
      </c>
      <c r="AA27" s="379">
        <v>0</v>
      </c>
      <c r="AB27" s="378">
        <v>72595.466079999998</v>
      </c>
      <c r="AC27" s="379">
        <v>2.5421843856662654E-2</v>
      </c>
      <c r="AD27" s="378">
        <v>89705.48328</v>
      </c>
      <c r="AE27" s="379">
        <v>1.0246586830390264E-2</v>
      </c>
      <c r="AF27" s="378">
        <v>13025110.716729999</v>
      </c>
      <c r="AG27" s="379">
        <v>9.946215014853059E-2</v>
      </c>
    </row>
    <row r="28" spans="1:35" ht="19.5" customHeight="1">
      <c r="A28" s="382" t="s">
        <v>451</v>
      </c>
      <c r="B28" s="378">
        <v>0</v>
      </c>
      <c r="C28" s="379">
        <v>0</v>
      </c>
      <c r="D28" s="378">
        <v>0</v>
      </c>
      <c r="E28" s="379">
        <v>0</v>
      </c>
      <c r="F28" s="378">
        <v>0</v>
      </c>
      <c r="G28" s="379">
        <v>0</v>
      </c>
      <c r="H28" s="378">
        <v>0</v>
      </c>
      <c r="I28" s="379">
        <v>0</v>
      </c>
      <c r="J28" s="378">
        <v>0</v>
      </c>
      <c r="K28" s="379">
        <v>0</v>
      </c>
      <c r="L28" s="378">
        <v>0</v>
      </c>
      <c r="M28" s="379">
        <v>0</v>
      </c>
      <c r="N28" s="378">
        <v>0</v>
      </c>
      <c r="O28" s="379">
        <v>0</v>
      </c>
      <c r="P28" s="378">
        <v>0</v>
      </c>
      <c r="Q28" s="379">
        <v>0</v>
      </c>
      <c r="R28" s="378">
        <v>0</v>
      </c>
      <c r="S28" s="379">
        <v>0</v>
      </c>
      <c r="T28" s="378">
        <v>0</v>
      </c>
      <c r="U28" s="379">
        <v>0</v>
      </c>
      <c r="V28" s="378">
        <v>0</v>
      </c>
      <c r="W28" s="379">
        <v>0</v>
      </c>
      <c r="X28" s="378">
        <v>0</v>
      </c>
      <c r="Y28" s="379">
        <v>0</v>
      </c>
      <c r="Z28" s="378">
        <v>0</v>
      </c>
      <c r="AA28" s="379">
        <v>0</v>
      </c>
      <c r="AB28" s="378">
        <v>0</v>
      </c>
      <c r="AC28" s="379">
        <v>0</v>
      </c>
      <c r="AD28" s="378">
        <v>0</v>
      </c>
      <c r="AE28" s="379">
        <v>0</v>
      </c>
      <c r="AF28" s="378">
        <v>0</v>
      </c>
      <c r="AG28" s="379">
        <v>0</v>
      </c>
    </row>
    <row r="29" spans="1:35" ht="19.5">
      <c r="A29" s="380" t="s">
        <v>452</v>
      </c>
      <c r="B29" s="378">
        <v>0</v>
      </c>
      <c r="C29" s="379">
        <v>0</v>
      </c>
      <c r="D29" s="378">
        <v>0</v>
      </c>
      <c r="E29" s="379">
        <v>0</v>
      </c>
      <c r="F29" s="378">
        <v>0</v>
      </c>
      <c r="G29" s="379">
        <v>0</v>
      </c>
      <c r="H29" s="378">
        <v>0</v>
      </c>
      <c r="I29" s="379">
        <v>0</v>
      </c>
      <c r="J29" s="378">
        <v>0</v>
      </c>
      <c r="K29" s="379">
        <v>0</v>
      </c>
      <c r="L29" s="378">
        <v>0</v>
      </c>
      <c r="M29" s="379">
        <v>0</v>
      </c>
      <c r="N29" s="378">
        <v>0</v>
      </c>
      <c r="O29" s="379">
        <v>0</v>
      </c>
      <c r="P29" s="378">
        <v>0</v>
      </c>
      <c r="Q29" s="379">
        <v>0</v>
      </c>
      <c r="R29" s="378">
        <v>0</v>
      </c>
      <c r="S29" s="379">
        <v>0</v>
      </c>
      <c r="T29" s="378">
        <v>0</v>
      </c>
      <c r="U29" s="379">
        <v>0</v>
      </c>
      <c r="V29" s="378">
        <v>0</v>
      </c>
      <c r="W29" s="379">
        <v>0</v>
      </c>
      <c r="X29" s="378">
        <v>0</v>
      </c>
      <c r="Y29" s="379">
        <v>0</v>
      </c>
      <c r="Z29" s="378">
        <v>0</v>
      </c>
      <c r="AA29" s="379">
        <v>0</v>
      </c>
      <c r="AB29" s="378">
        <v>0</v>
      </c>
      <c r="AC29" s="379">
        <v>0</v>
      </c>
      <c r="AD29" s="378">
        <v>0</v>
      </c>
      <c r="AE29" s="379">
        <v>0</v>
      </c>
      <c r="AF29" s="378">
        <v>0</v>
      </c>
      <c r="AG29" s="379">
        <v>0</v>
      </c>
    </row>
    <row r="30" spans="1:35" ht="19.5">
      <c r="A30" s="380" t="s">
        <v>458</v>
      </c>
      <c r="B30" s="378">
        <v>0</v>
      </c>
      <c r="C30" s="379">
        <v>0</v>
      </c>
      <c r="D30" s="378">
        <v>0</v>
      </c>
      <c r="E30" s="379">
        <v>0</v>
      </c>
      <c r="F30" s="378">
        <v>0</v>
      </c>
      <c r="G30" s="379">
        <v>0</v>
      </c>
      <c r="H30" s="378">
        <v>0</v>
      </c>
      <c r="I30" s="379">
        <v>0</v>
      </c>
      <c r="J30" s="378">
        <v>0</v>
      </c>
      <c r="K30" s="379">
        <v>0</v>
      </c>
      <c r="L30" s="378">
        <v>7.621E-2</v>
      </c>
      <c r="M30" s="379">
        <v>1.6806271894798123E-9</v>
      </c>
      <c r="N30" s="378">
        <v>0</v>
      </c>
      <c r="O30" s="379">
        <v>0</v>
      </c>
      <c r="P30" s="378">
        <v>0</v>
      </c>
      <c r="Q30" s="379">
        <v>0</v>
      </c>
      <c r="R30" s="378">
        <v>0</v>
      </c>
      <c r="S30" s="379">
        <v>0</v>
      </c>
      <c r="T30" s="378">
        <v>7.621E-2</v>
      </c>
      <c r="U30" s="379">
        <v>6.3072736475757415E-10</v>
      </c>
      <c r="V30" s="378">
        <v>0</v>
      </c>
      <c r="W30" s="379">
        <v>0</v>
      </c>
      <c r="X30" s="378">
        <v>0</v>
      </c>
      <c r="Y30" s="379">
        <v>0</v>
      </c>
      <c r="Z30" s="378">
        <v>0</v>
      </c>
      <c r="AA30" s="379">
        <v>0</v>
      </c>
      <c r="AB30" s="378">
        <v>0</v>
      </c>
      <c r="AC30" s="379">
        <v>0</v>
      </c>
      <c r="AD30" s="378">
        <v>0</v>
      </c>
      <c r="AE30" s="379">
        <v>0</v>
      </c>
      <c r="AF30" s="378">
        <v>7.621E-2</v>
      </c>
      <c r="AG30" s="379">
        <v>5.8195363000511227E-10</v>
      </c>
    </row>
    <row r="31" spans="1:35" ht="18">
      <c r="A31" s="373" t="s">
        <v>459</v>
      </c>
      <c r="B31" s="376">
        <v>480846.81541000004</v>
      </c>
      <c r="C31" s="377">
        <v>1.0259668639194941</v>
      </c>
      <c r="D31" s="376">
        <v>250914.23566000001</v>
      </c>
      <c r="E31" s="377">
        <v>1.0007788485051929</v>
      </c>
      <c r="F31" s="376">
        <v>306157.06432</v>
      </c>
      <c r="G31" s="377">
        <v>1.0004298979268942</v>
      </c>
      <c r="H31" s="376">
        <v>349854.83656999998</v>
      </c>
      <c r="I31" s="377">
        <v>1.0093660709870087</v>
      </c>
      <c r="J31" s="376">
        <v>1387772.95196</v>
      </c>
      <c r="K31" s="377">
        <v>1.0114744286261814</v>
      </c>
      <c r="L31" s="376">
        <v>45699285.932609998</v>
      </c>
      <c r="M31" s="377">
        <v>1.00778719955592</v>
      </c>
      <c r="N31" s="376">
        <v>17901427.52981</v>
      </c>
      <c r="O31" s="377">
        <v>1.0005007601361986</v>
      </c>
      <c r="P31" s="376">
        <v>21348322.39573</v>
      </c>
      <c r="Q31" s="377">
        <v>1.0012949437966696</v>
      </c>
      <c r="R31" s="376">
        <v>36327594.742970005</v>
      </c>
      <c r="S31" s="377">
        <v>1.0016043971228406</v>
      </c>
      <c r="T31" s="376">
        <v>121276630.60112001</v>
      </c>
      <c r="U31" s="377">
        <v>1.003706726488941</v>
      </c>
      <c r="V31" s="376">
        <v>3516233.6701100003</v>
      </c>
      <c r="W31" s="377">
        <v>1.0051583205323329</v>
      </c>
      <c r="X31" s="376">
        <v>973825.72615999996</v>
      </c>
      <c r="Y31" s="377">
        <v>1.0115662104757903</v>
      </c>
      <c r="Z31" s="376">
        <v>1444063.4920999999</v>
      </c>
      <c r="AA31" s="377">
        <v>1.0041074156659042</v>
      </c>
      <c r="AB31" s="376">
        <v>2956340.9355500001</v>
      </c>
      <c r="AC31" s="377">
        <v>1.0352662736236282</v>
      </c>
      <c r="AD31" s="376">
        <v>8890463.8239200003</v>
      </c>
      <c r="AE31" s="377">
        <v>1.0155110501985332</v>
      </c>
      <c r="AF31" s="376">
        <v>131554867.377</v>
      </c>
      <c r="AG31" s="377">
        <v>1.0045772551487506</v>
      </c>
    </row>
    <row r="32" spans="1:35" ht="18">
      <c r="A32" s="373" t="s">
        <v>595</v>
      </c>
      <c r="B32" s="376">
        <v>12170.06539</v>
      </c>
      <c r="C32" s="377">
        <v>2.5966863919493901E-2</v>
      </c>
      <c r="D32" s="376">
        <v>195.27208999999999</v>
      </c>
      <c r="E32" s="377">
        <v>7.7884850519286948E-4</v>
      </c>
      <c r="F32" s="376">
        <v>131.55973</v>
      </c>
      <c r="G32" s="377">
        <v>4.2989792689422462E-4</v>
      </c>
      <c r="H32" s="376">
        <v>3246.3596000000002</v>
      </c>
      <c r="I32" s="377">
        <v>9.3660709870087271E-3</v>
      </c>
      <c r="J32" s="376">
        <v>15743.256810000001</v>
      </c>
      <c r="K32" s="377">
        <v>1.1474428626181329E-2</v>
      </c>
      <c r="L32" s="376">
        <v>353119.64597000001</v>
      </c>
      <c r="M32" s="377">
        <v>7.7871995559200564E-3</v>
      </c>
      <c r="N32" s="376">
        <v>8959.8345600000011</v>
      </c>
      <c r="O32" s="377">
        <v>5.0076013619846358E-4</v>
      </c>
      <c r="P32" s="376">
        <v>27609.125390000001</v>
      </c>
      <c r="Q32" s="377">
        <v>1.2949437966696938E-3</v>
      </c>
      <c r="R32" s="376">
        <v>58190.527770000001</v>
      </c>
      <c r="S32" s="377">
        <v>1.6043971228403354E-3</v>
      </c>
      <c r="T32" s="376">
        <v>447879.13368999999</v>
      </c>
      <c r="U32" s="377">
        <v>3.7067264889410704E-3</v>
      </c>
      <c r="V32" s="376">
        <v>18044.779579999999</v>
      </c>
      <c r="W32" s="377">
        <v>5.1583205323329721E-3</v>
      </c>
      <c r="X32" s="376">
        <v>11134.687179999999</v>
      </c>
      <c r="Y32" s="377">
        <v>1.1566210475790378E-2</v>
      </c>
      <c r="Z32" s="376">
        <v>5907.1060700000007</v>
      </c>
      <c r="AA32" s="377">
        <v>4.1074156659043461E-3</v>
      </c>
      <c r="AB32" s="376">
        <v>100707.5484</v>
      </c>
      <c r="AC32" s="377">
        <v>3.5266273623628164E-2</v>
      </c>
      <c r="AD32" s="376">
        <v>135794.12122999999</v>
      </c>
      <c r="AE32" s="377">
        <v>1.5511050198532937E-2</v>
      </c>
      <c r="AF32" s="376">
        <v>599416.51172999991</v>
      </c>
      <c r="AG32" s="377">
        <v>4.5772551487504986E-3</v>
      </c>
    </row>
    <row r="33" spans="1:33" ht="22.5" customHeight="1">
      <c r="A33" s="724" t="s">
        <v>461</v>
      </c>
      <c r="B33" s="725">
        <v>468676.75001999998</v>
      </c>
      <c r="C33" s="726">
        <v>1</v>
      </c>
      <c r="D33" s="725">
        <v>250718.96356999999</v>
      </c>
      <c r="E33" s="726">
        <v>1</v>
      </c>
      <c r="F33" s="727">
        <v>306025.50458999997</v>
      </c>
      <c r="G33" s="726">
        <v>1</v>
      </c>
      <c r="H33" s="725">
        <v>346608.47697000002</v>
      </c>
      <c r="I33" s="726">
        <v>1</v>
      </c>
      <c r="J33" s="725">
        <v>1372029.6951499998</v>
      </c>
      <c r="K33" s="726">
        <v>1</v>
      </c>
      <c r="L33" s="725">
        <v>45346166.286639996</v>
      </c>
      <c r="M33" s="726">
        <v>1</v>
      </c>
      <c r="N33" s="725">
        <v>17892467.695250001</v>
      </c>
      <c r="O33" s="726">
        <v>1</v>
      </c>
      <c r="P33" s="727">
        <v>21320713.270339999</v>
      </c>
      <c r="Q33" s="726">
        <v>1</v>
      </c>
      <c r="R33" s="725">
        <v>36269404.2152</v>
      </c>
      <c r="S33" s="726">
        <v>1</v>
      </c>
      <c r="T33" s="725">
        <v>120828751.46743</v>
      </c>
      <c r="U33" s="726">
        <v>1</v>
      </c>
      <c r="V33" s="725">
        <v>3498188.8905300004</v>
      </c>
      <c r="W33" s="726">
        <v>1</v>
      </c>
      <c r="X33" s="725">
        <v>962691.03898000007</v>
      </c>
      <c r="Y33" s="726">
        <v>1</v>
      </c>
      <c r="Z33" s="727">
        <v>1438156.3860299999</v>
      </c>
      <c r="AA33" s="726">
        <v>1</v>
      </c>
      <c r="AB33" s="725">
        <v>2855633.3871500003</v>
      </c>
      <c r="AC33" s="726">
        <v>1</v>
      </c>
      <c r="AD33" s="725">
        <v>8754669.7026899997</v>
      </c>
      <c r="AE33" s="726">
        <v>1</v>
      </c>
      <c r="AF33" s="725">
        <v>130955450.86527</v>
      </c>
      <c r="AG33" s="726">
        <v>1</v>
      </c>
    </row>
    <row r="34" spans="1:33" ht="19.5">
      <c r="A34" s="382" t="s">
        <v>462</v>
      </c>
      <c r="B34" s="378">
        <v>1870.2392299999999</v>
      </c>
      <c r="C34" s="379">
        <v>3.990467267514744E-3</v>
      </c>
      <c r="D34" s="378">
        <v>220.33199999999999</v>
      </c>
      <c r="E34" s="379">
        <v>8.7880069725353649E-4</v>
      </c>
      <c r="F34" s="378">
        <v>13.972</v>
      </c>
      <c r="G34" s="379">
        <v>4.5656325340331008E-5</v>
      </c>
      <c r="H34" s="378">
        <v>341.15184999999997</v>
      </c>
      <c r="I34" s="379">
        <v>9.8425708736929614E-4</v>
      </c>
      <c r="J34" s="378">
        <v>2445.6950800000004</v>
      </c>
      <c r="K34" s="379">
        <v>1.7825380082117097E-3</v>
      </c>
      <c r="L34" s="378">
        <v>256501.95366</v>
      </c>
      <c r="M34" s="379">
        <v>5.6565300810351247E-3</v>
      </c>
      <c r="N34" s="378">
        <v>10494.00807</v>
      </c>
      <c r="O34" s="379">
        <v>5.8650423456043993E-4</v>
      </c>
      <c r="P34" s="378">
        <v>424.68150000000003</v>
      </c>
      <c r="Q34" s="379">
        <v>1.9918728544170682E-5</v>
      </c>
      <c r="R34" s="378">
        <v>44300.59</v>
      </c>
      <c r="S34" s="379">
        <v>1.2214314229466788E-3</v>
      </c>
      <c r="T34" s="378">
        <v>311721.23323000001</v>
      </c>
      <c r="U34" s="375">
        <v>2.5798597555982037E-3</v>
      </c>
      <c r="V34" s="378">
        <v>6603.6279400000003</v>
      </c>
      <c r="W34" s="379">
        <v>1.8877276632707802E-3</v>
      </c>
      <c r="X34" s="378">
        <v>265.58166999999997</v>
      </c>
      <c r="Y34" s="379">
        <v>2.7587425170321698E-4</v>
      </c>
      <c r="Z34" s="378">
        <v>755.19500000000005</v>
      </c>
      <c r="AA34" s="379">
        <v>5.2511326816459764E-4</v>
      </c>
      <c r="AB34" s="378">
        <v>8735.8549999999996</v>
      </c>
      <c r="AC34" s="379">
        <v>3.0591654514582566E-3</v>
      </c>
      <c r="AD34" s="378">
        <v>16360.259609999999</v>
      </c>
      <c r="AE34" s="379">
        <v>1.8687466421460847E-3</v>
      </c>
      <c r="AF34" s="378">
        <v>330527.18792</v>
      </c>
      <c r="AG34" s="379">
        <v>2.5239666293849355E-3</v>
      </c>
    </row>
    <row r="35" spans="1:33" ht="28.5">
      <c r="A35" s="382" t="s">
        <v>463</v>
      </c>
      <c r="B35" s="378">
        <v>0</v>
      </c>
      <c r="C35" s="379">
        <v>0</v>
      </c>
      <c r="D35" s="378">
        <v>0</v>
      </c>
      <c r="E35" s="379">
        <v>0</v>
      </c>
      <c r="F35" s="378">
        <v>0</v>
      </c>
      <c r="G35" s="379">
        <v>0</v>
      </c>
      <c r="H35" s="378">
        <v>0</v>
      </c>
      <c r="I35" s="379">
        <v>0</v>
      </c>
      <c r="J35" s="378">
        <v>0</v>
      </c>
      <c r="K35" s="379">
        <v>0</v>
      </c>
      <c r="L35" s="378">
        <v>0</v>
      </c>
      <c r="M35" s="379">
        <v>0</v>
      </c>
      <c r="N35" s="378">
        <v>0</v>
      </c>
      <c r="O35" s="379">
        <v>0</v>
      </c>
      <c r="P35" s="378">
        <v>0</v>
      </c>
      <c r="Q35" s="379">
        <v>0</v>
      </c>
      <c r="R35" s="378">
        <v>0</v>
      </c>
      <c r="S35" s="379">
        <v>0</v>
      </c>
      <c r="T35" s="378">
        <v>0</v>
      </c>
      <c r="U35" s="375">
        <v>0</v>
      </c>
      <c r="V35" s="378">
        <v>0</v>
      </c>
      <c r="W35" s="379">
        <v>0</v>
      </c>
      <c r="X35" s="378">
        <v>0</v>
      </c>
      <c r="Y35" s="379">
        <v>0</v>
      </c>
      <c r="Z35" s="378">
        <v>0</v>
      </c>
      <c r="AA35" s="379">
        <v>0</v>
      </c>
      <c r="AB35" s="378">
        <v>0</v>
      </c>
      <c r="AC35" s="379">
        <v>0</v>
      </c>
      <c r="AD35" s="378">
        <v>0</v>
      </c>
      <c r="AE35" s="379">
        <v>0</v>
      </c>
      <c r="AF35" s="378">
        <v>0</v>
      </c>
      <c r="AG35" s="375">
        <v>0</v>
      </c>
    </row>
    <row r="36" spans="1:33" ht="12.75" customHeight="1">
      <c r="A36" s="23" t="s">
        <v>596</v>
      </c>
    </row>
    <row r="37" spans="1:33" ht="12.75" customHeight="1">
      <c r="A37" s="23"/>
    </row>
    <row r="38" spans="1:33" ht="12.75" customHeight="1">
      <c r="A38" s="630" t="s">
        <v>83</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844</v>
      </c>
    </row>
    <row r="52" spans="33:33" ht="12.75" customHeight="1"/>
    <row r="53" spans="33:33" ht="12.75" customHeight="1"/>
    <row r="54" spans="33: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9" t="s">
        <v>686</v>
      </c>
      <c r="J1" s="140" t="str">
        <f>Naslovnica!A20</f>
        <v>Studeni 2021.</v>
      </c>
    </row>
    <row r="2" spans="1:17" ht="12.75" customHeight="1">
      <c r="A2" s="543" t="s">
        <v>974</v>
      </c>
      <c r="I2" s="534"/>
      <c r="J2" s="545" t="str">
        <f>Naslovnica!A24</f>
        <v>November 2021</v>
      </c>
    </row>
    <row r="3" spans="1:17" ht="12.75" customHeight="1"/>
    <row r="4" spans="1:17" ht="33.75">
      <c r="A4" s="926" t="s">
        <v>580</v>
      </c>
      <c r="B4" s="927" t="s">
        <v>33</v>
      </c>
      <c r="C4" s="927" t="s">
        <v>34</v>
      </c>
      <c r="D4" s="927" t="s">
        <v>35</v>
      </c>
      <c r="E4" s="927" t="s">
        <v>228</v>
      </c>
      <c r="F4" s="927" t="s">
        <v>229</v>
      </c>
      <c r="G4" s="927" t="s">
        <v>36</v>
      </c>
      <c r="H4" s="927" t="s">
        <v>37</v>
      </c>
      <c r="I4" s="927" t="s">
        <v>38</v>
      </c>
      <c r="J4" s="927" t="s">
        <v>439</v>
      </c>
    </row>
    <row r="5" spans="1:17" ht="21.75">
      <c r="A5" s="728" t="s">
        <v>581</v>
      </c>
      <c r="B5" s="729">
        <v>51800</v>
      </c>
      <c r="C5" s="729">
        <v>102946</v>
      </c>
      <c r="D5" s="729">
        <v>37616</v>
      </c>
      <c r="E5" s="729">
        <v>3051</v>
      </c>
      <c r="F5" s="729">
        <v>1757</v>
      </c>
      <c r="G5" s="729">
        <v>23982</v>
      </c>
      <c r="H5" s="729">
        <v>39181</v>
      </c>
      <c r="I5" s="729">
        <v>88138</v>
      </c>
      <c r="J5" s="729">
        <v>348471</v>
      </c>
      <c r="K5" s="53"/>
    </row>
    <row r="6" spans="1:17" ht="22.5">
      <c r="A6" s="766" t="s">
        <v>582</v>
      </c>
      <c r="B6" s="383">
        <v>0.14864938545818734</v>
      </c>
      <c r="C6" s="383">
        <v>0.29542200068298369</v>
      </c>
      <c r="D6" s="383">
        <v>0.10794585489179874</v>
      </c>
      <c r="E6" s="383">
        <v>8.7553914099021152E-3</v>
      </c>
      <c r="F6" s="383">
        <v>5.0420264527033815E-3</v>
      </c>
      <c r="G6" s="383">
        <v>6.8820647916182406E-2</v>
      </c>
      <c r="H6" s="383">
        <v>0.11243690292735981</v>
      </c>
      <c r="I6" s="383">
        <v>0.25292779026088252</v>
      </c>
      <c r="J6" s="383">
        <v>1</v>
      </c>
      <c r="K6" s="53"/>
    </row>
    <row r="7" spans="1:17" ht="21.75">
      <c r="A7" s="864" t="s">
        <v>961</v>
      </c>
      <c r="B7" s="865">
        <v>366</v>
      </c>
      <c r="C7" s="865">
        <v>424</v>
      </c>
      <c r="D7" s="865">
        <v>303</v>
      </c>
      <c r="E7" s="865">
        <v>90</v>
      </c>
      <c r="F7" s="865">
        <v>54</v>
      </c>
      <c r="G7" s="865">
        <v>317</v>
      </c>
      <c r="H7" s="865">
        <v>445</v>
      </c>
      <c r="I7" s="865">
        <v>890</v>
      </c>
      <c r="J7" s="865">
        <v>2889</v>
      </c>
      <c r="K7" s="53"/>
    </row>
    <row r="8" spans="1:17" ht="22.5">
      <c r="A8" s="79" t="s">
        <v>583</v>
      </c>
      <c r="B8" s="224">
        <v>113</v>
      </c>
      <c r="C8" s="224">
        <v>28</v>
      </c>
      <c r="D8" s="224">
        <v>30</v>
      </c>
      <c r="E8" s="224">
        <v>0</v>
      </c>
      <c r="F8" s="224">
        <v>1</v>
      </c>
      <c r="G8" s="224">
        <v>6</v>
      </c>
      <c r="H8" s="224">
        <v>64</v>
      </c>
      <c r="I8" s="224">
        <v>94</v>
      </c>
      <c r="J8" s="224">
        <v>336</v>
      </c>
      <c r="K8" s="53"/>
    </row>
    <row r="9" spans="1:17" ht="22.5">
      <c r="A9" s="766" t="s">
        <v>670</v>
      </c>
      <c r="B9" s="225">
        <v>23</v>
      </c>
      <c r="C9" s="225">
        <v>6</v>
      </c>
      <c r="D9" s="225">
        <v>4</v>
      </c>
      <c r="E9" s="225">
        <v>0</v>
      </c>
      <c r="F9" s="225">
        <v>0</v>
      </c>
      <c r="G9" s="225">
        <v>0</v>
      </c>
      <c r="H9" s="225">
        <v>6</v>
      </c>
      <c r="I9" s="225">
        <v>24</v>
      </c>
      <c r="J9" s="225">
        <v>63</v>
      </c>
    </row>
    <row r="10" spans="1:17" ht="22.5">
      <c r="A10" s="766" t="s">
        <v>846</v>
      </c>
      <c r="B10" s="225">
        <v>14</v>
      </c>
      <c r="C10" s="225">
        <v>68</v>
      </c>
      <c r="D10" s="225">
        <v>4846</v>
      </c>
      <c r="E10" s="225">
        <v>1</v>
      </c>
      <c r="F10" s="225">
        <v>1</v>
      </c>
      <c r="G10" s="225">
        <v>11</v>
      </c>
      <c r="H10" s="225">
        <v>13</v>
      </c>
      <c r="I10" s="225">
        <v>8</v>
      </c>
      <c r="J10" s="225">
        <v>4962</v>
      </c>
    </row>
    <row r="11" spans="1:17" ht="32.25">
      <c r="A11" s="864" t="s">
        <v>962</v>
      </c>
      <c r="B11" s="865">
        <v>150</v>
      </c>
      <c r="C11" s="865">
        <v>102</v>
      </c>
      <c r="D11" s="865">
        <v>4880</v>
      </c>
      <c r="E11" s="865">
        <v>1</v>
      </c>
      <c r="F11" s="865">
        <v>2</v>
      </c>
      <c r="G11" s="865">
        <v>17</v>
      </c>
      <c r="H11" s="865">
        <v>83</v>
      </c>
      <c r="I11" s="865">
        <v>126</v>
      </c>
      <c r="J11" s="865">
        <v>5361</v>
      </c>
      <c r="M11" s="268"/>
      <c r="N11" s="268"/>
      <c r="O11" s="268"/>
      <c r="P11" s="268"/>
      <c r="Q11" s="268"/>
    </row>
    <row r="12" spans="1:17" ht="21.75">
      <c r="A12" s="728" t="s">
        <v>584</v>
      </c>
      <c r="B12" s="729">
        <v>52016</v>
      </c>
      <c r="C12" s="729">
        <v>103268</v>
      </c>
      <c r="D12" s="729">
        <v>33039</v>
      </c>
      <c r="E12" s="729">
        <v>3140</v>
      </c>
      <c r="F12" s="729">
        <v>1809</v>
      </c>
      <c r="G12" s="729">
        <v>24282</v>
      </c>
      <c r="H12" s="729">
        <v>39543</v>
      </c>
      <c r="I12" s="729">
        <v>88902</v>
      </c>
      <c r="J12" s="729">
        <v>345999</v>
      </c>
      <c r="M12" s="268"/>
      <c r="N12" s="268"/>
      <c r="O12" s="268"/>
      <c r="P12" s="268"/>
      <c r="Q12" s="268"/>
    </row>
    <row r="13" spans="1:17" s="268" customFormat="1" ht="22.5">
      <c r="A13" s="925" t="s">
        <v>673</v>
      </c>
      <c r="B13" s="225">
        <v>216</v>
      </c>
      <c r="C13" s="225">
        <v>322</v>
      </c>
      <c r="D13" s="225">
        <v>-4577</v>
      </c>
      <c r="E13" s="225">
        <v>89</v>
      </c>
      <c r="F13" s="225">
        <v>52</v>
      </c>
      <c r="G13" s="225">
        <v>300</v>
      </c>
      <c r="H13" s="225">
        <v>362</v>
      </c>
      <c r="I13" s="225">
        <v>764</v>
      </c>
      <c r="J13" s="225">
        <v>-2472</v>
      </c>
    </row>
    <row r="14" spans="1:17" s="268" customFormat="1" ht="22.5">
      <c r="A14" s="1035" t="s">
        <v>1460</v>
      </c>
      <c r="B14" s="1036">
        <v>4.1698841698840639E-3</v>
      </c>
      <c r="C14" s="1036">
        <v>3.1278534377245926E-3</v>
      </c>
      <c r="D14" s="1036">
        <v>-0.12167694598043388</v>
      </c>
      <c r="E14" s="1036">
        <v>2.9170763684037926E-2</v>
      </c>
      <c r="F14" s="1036">
        <v>2.9595902105862271E-2</v>
      </c>
      <c r="G14" s="1036">
        <v>1.2509382036527406E-2</v>
      </c>
      <c r="H14" s="1036">
        <v>9.239172047676103E-3</v>
      </c>
      <c r="I14" s="1036">
        <v>8.6682248292451192E-3</v>
      </c>
      <c r="J14" s="1036">
        <v>-7.093847120707264E-3</v>
      </c>
    </row>
    <row r="15" spans="1:17" ht="21.75" customHeight="1">
      <c r="A15" s="766" t="s">
        <v>585</v>
      </c>
      <c r="B15" s="383">
        <v>0.15033569461183413</v>
      </c>
      <c r="C15" s="383">
        <v>0.29846329035633051</v>
      </c>
      <c r="D15" s="383">
        <v>9.5488715285304296E-2</v>
      </c>
      <c r="E15" s="383">
        <v>9.0751707374876808E-3</v>
      </c>
      <c r="F15" s="383">
        <v>5.2283388102277754E-3</v>
      </c>
      <c r="G15" s="383">
        <v>7.0179393582062377E-2</v>
      </c>
      <c r="H15" s="383">
        <v>0.11428645747531062</v>
      </c>
      <c r="I15" s="383">
        <v>0.25694293914144262</v>
      </c>
      <c r="J15" s="383">
        <v>1</v>
      </c>
      <c r="M15" s="268"/>
      <c r="N15" s="268"/>
      <c r="O15" s="268"/>
      <c r="P15" s="268"/>
      <c r="Q15" s="268"/>
    </row>
    <row r="16" spans="1:17" ht="12.75" customHeight="1">
      <c r="A16" s="22" t="s">
        <v>985</v>
      </c>
      <c r="M16" s="268"/>
      <c r="N16" s="268"/>
      <c r="O16" s="268"/>
      <c r="P16" s="268"/>
      <c r="Q16" s="268"/>
    </row>
    <row r="17" spans="1:10" ht="12.75" customHeight="1">
      <c r="A17" s="29" t="s">
        <v>586</v>
      </c>
    </row>
    <row r="18" spans="1:10" ht="12.75" customHeight="1"/>
    <row r="19" spans="1:10" ht="12.75" customHeight="1"/>
    <row r="20" spans="1:10">
      <c r="A20" s="139" t="s">
        <v>688</v>
      </c>
      <c r="B20" s="268"/>
      <c r="C20" s="268"/>
      <c r="D20" s="268"/>
      <c r="E20" s="268"/>
      <c r="F20" s="268"/>
      <c r="G20" s="776"/>
      <c r="H20" s="776" t="s">
        <v>43</v>
      </c>
      <c r="I20" s="293"/>
      <c r="J20" s="730" t="s">
        <v>1486</v>
      </c>
    </row>
    <row r="21" spans="1:10">
      <c r="A21" s="543" t="s">
        <v>687</v>
      </c>
      <c r="B21" s="268"/>
      <c r="C21" s="268"/>
      <c r="D21" s="268"/>
      <c r="E21" s="268"/>
      <c r="F21" s="268"/>
      <c r="G21" s="557"/>
      <c r="H21" s="557" t="s">
        <v>44</v>
      </c>
      <c r="I21" s="731"/>
      <c r="J21" s="545" t="s">
        <v>1487</v>
      </c>
    </row>
    <row r="22" spans="1:10">
      <c r="A22" s="268"/>
      <c r="B22" s="268"/>
      <c r="C22" s="268"/>
      <c r="D22" s="268"/>
      <c r="E22" s="268"/>
      <c r="F22" s="268"/>
      <c r="G22" s="268"/>
      <c r="H22" s="268"/>
      <c r="I22" s="268"/>
      <c r="J22" s="268"/>
    </row>
    <row r="23" spans="1:10" ht="24" customHeight="1">
      <c r="A23" s="739"/>
      <c r="B23" s="740"/>
      <c r="C23" s="740" t="s">
        <v>1481</v>
      </c>
      <c r="D23" s="740"/>
      <c r="E23" s="1097" t="s">
        <v>658</v>
      </c>
      <c r="F23" s="1100"/>
      <c r="G23" s="1100"/>
      <c r="H23" s="1101"/>
      <c r="I23" s="1102"/>
      <c r="J23" s="1102"/>
    </row>
    <row r="24" spans="1:10" ht="24">
      <c r="A24" s="739"/>
      <c r="B24" s="741"/>
      <c r="C24" s="742" t="s">
        <v>1482</v>
      </c>
      <c r="D24" s="741"/>
      <c r="E24" s="1103" t="s">
        <v>564</v>
      </c>
      <c r="F24" s="1103"/>
      <c r="G24" s="743" t="s">
        <v>565</v>
      </c>
      <c r="H24" s="1104"/>
      <c r="I24" s="1104"/>
      <c r="J24" s="317"/>
    </row>
    <row r="25" spans="1:10" ht="21.75">
      <c r="A25" s="763" t="s">
        <v>566</v>
      </c>
      <c r="B25" s="763" t="s">
        <v>567</v>
      </c>
      <c r="C25" s="763" t="s">
        <v>568</v>
      </c>
      <c r="D25" s="763" t="s">
        <v>569</v>
      </c>
      <c r="E25" s="763" t="s">
        <v>567</v>
      </c>
      <c r="F25" s="763" t="s">
        <v>568</v>
      </c>
      <c r="G25" s="763" t="s">
        <v>569</v>
      </c>
      <c r="H25" s="318"/>
      <c r="I25" s="318"/>
      <c r="J25" s="318"/>
    </row>
    <row r="26" spans="1:10">
      <c r="A26" s="78" t="s">
        <v>6</v>
      </c>
      <c r="B26" s="384">
        <v>953</v>
      </c>
      <c r="C26" s="384">
        <v>930</v>
      </c>
      <c r="D26" s="384">
        <v>1883</v>
      </c>
      <c r="E26" s="384">
        <v>16</v>
      </c>
      <c r="F26" s="384">
        <v>17</v>
      </c>
      <c r="G26" s="385">
        <v>1.7837837837837878E-2</v>
      </c>
      <c r="H26" s="319"/>
      <c r="I26" s="319"/>
      <c r="J26" s="320"/>
    </row>
    <row r="27" spans="1:10">
      <c r="A27" s="78" t="s">
        <v>7</v>
      </c>
      <c r="B27" s="384">
        <v>5768</v>
      </c>
      <c r="C27" s="384">
        <v>3337</v>
      </c>
      <c r="D27" s="384">
        <v>9105</v>
      </c>
      <c r="E27" s="384">
        <v>75</v>
      </c>
      <c r="F27" s="384">
        <v>54</v>
      </c>
      <c r="G27" s="385">
        <v>1.4371657754010725E-2</v>
      </c>
      <c r="H27" s="319"/>
      <c r="I27" s="319"/>
      <c r="J27" s="320"/>
    </row>
    <row r="28" spans="1:10">
      <c r="A28" s="78" t="s">
        <v>8</v>
      </c>
      <c r="B28" s="384">
        <v>10726</v>
      </c>
      <c r="C28" s="384">
        <v>6940</v>
      </c>
      <c r="D28" s="384">
        <v>17666</v>
      </c>
      <c r="E28" s="384">
        <v>145</v>
      </c>
      <c r="F28" s="384">
        <v>80</v>
      </c>
      <c r="G28" s="385">
        <v>1.2900636431397272E-2</v>
      </c>
      <c r="H28" s="319"/>
      <c r="I28" s="319"/>
      <c r="J28" s="320"/>
    </row>
    <row r="29" spans="1:10">
      <c r="A29" s="78" t="s">
        <v>9</v>
      </c>
      <c r="B29" s="384">
        <v>18433</v>
      </c>
      <c r="C29" s="384">
        <v>13057</v>
      </c>
      <c r="D29" s="384">
        <v>31490</v>
      </c>
      <c r="E29" s="384">
        <v>18</v>
      </c>
      <c r="F29" s="384">
        <v>-422</v>
      </c>
      <c r="G29" s="385">
        <v>-1.2666959302690128E-2</v>
      </c>
      <c r="H29" s="319"/>
      <c r="I29" s="319"/>
      <c r="J29" s="320"/>
    </row>
    <row r="30" spans="1:10">
      <c r="A30" s="78" t="s">
        <v>10</v>
      </c>
      <c r="B30" s="384">
        <v>24726</v>
      </c>
      <c r="C30" s="384">
        <v>19319</v>
      </c>
      <c r="D30" s="384">
        <v>44045</v>
      </c>
      <c r="E30" s="384">
        <v>8</v>
      </c>
      <c r="F30" s="384">
        <v>-8</v>
      </c>
      <c r="G30" s="385">
        <v>0</v>
      </c>
      <c r="H30" s="319"/>
      <c r="I30" s="319"/>
      <c r="J30" s="320"/>
    </row>
    <row r="31" spans="1:10">
      <c r="A31" s="78" t="s">
        <v>11</v>
      </c>
      <c r="B31" s="384">
        <v>27193</v>
      </c>
      <c r="C31" s="384">
        <v>23724</v>
      </c>
      <c r="D31" s="384">
        <v>50917</v>
      </c>
      <c r="E31" s="384">
        <v>301</v>
      </c>
      <c r="F31" s="384">
        <v>229</v>
      </c>
      <c r="G31" s="385">
        <v>1.0518586143251296E-2</v>
      </c>
      <c r="H31" s="319"/>
      <c r="I31" s="319"/>
      <c r="J31" s="320"/>
    </row>
    <row r="32" spans="1:10">
      <c r="A32" s="78" t="s">
        <v>12</v>
      </c>
      <c r="B32" s="384">
        <v>25290</v>
      </c>
      <c r="C32" s="384">
        <v>24647</v>
      </c>
      <c r="D32" s="384">
        <v>49937</v>
      </c>
      <c r="E32" s="384">
        <v>344</v>
      </c>
      <c r="F32" s="384">
        <v>327</v>
      </c>
      <c r="G32" s="385">
        <v>1.3619940729915125E-2</v>
      </c>
      <c r="H32" s="319"/>
      <c r="I32" s="319"/>
      <c r="J32" s="320"/>
    </row>
    <row r="33" spans="1:10">
      <c r="A33" s="78" t="s">
        <v>39</v>
      </c>
      <c r="B33" s="384">
        <v>40398</v>
      </c>
      <c r="C33" s="384">
        <v>43425</v>
      </c>
      <c r="D33" s="384">
        <v>83823</v>
      </c>
      <c r="E33" s="384">
        <v>711</v>
      </c>
      <c r="F33" s="384">
        <v>816</v>
      </c>
      <c r="G33" s="385">
        <v>1.8554972295129701E-2</v>
      </c>
      <c r="H33" s="319"/>
      <c r="I33" s="319"/>
      <c r="J33" s="320"/>
    </row>
    <row r="34" spans="1:10">
      <c r="A34" s="78" t="s">
        <v>40</v>
      </c>
      <c r="B34" s="384">
        <v>20879</v>
      </c>
      <c r="C34" s="384">
        <v>22012</v>
      </c>
      <c r="D34" s="384">
        <v>42891</v>
      </c>
      <c r="E34" s="384">
        <v>392</v>
      </c>
      <c r="F34" s="384">
        <v>1036</v>
      </c>
      <c r="G34" s="385">
        <v>3.4440344403444012E-2</v>
      </c>
      <c r="H34" s="319"/>
      <c r="I34" s="319"/>
      <c r="J34" s="320"/>
    </row>
    <row r="35" spans="1:10">
      <c r="A35" s="78" t="s">
        <v>41</v>
      </c>
      <c r="B35" s="384">
        <v>6159</v>
      </c>
      <c r="C35" s="384">
        <v>7717</v>
      </c>
      <c r="D35" s="384">
        <v>13876</v>
      </c>
      <c r="E35" s="384">
        <v>72</v>
      </c>
      <c r="F35" s="384">
        <v>274</v>
      </c>
      <c r="G35" s="385">
        <v>2.5572801182557336E-2</v>
      </c>
      <c r="H35" s="319"/>
      <c r="I35" s="319"/>
      <c r="J35" s="320"/>
    </row>
    <row r="36" spans="1:10">
      <c r="A36" s="78" t="s">
        <v>42</v>
      </c>
      <c r="B36" s="384">
        <v>469</v>
      </c>
      <c r="C36" s="384">
        <v>650</v>
      </c>
      <c r="D36" s="384">
        <v>1119</v>
      </c>
      <c r="E36" s="384">
        <v>17</v>
      </c>
      <c r="F36" s="384">
        <v>24</v>
      </c>
      <c r="G36" s="385">
        <v>3.8033395176252371E-2</v>
      </c>
      <c r="H36" s="319"/>
      <c r="I36" s="319"/>
      <c r="J36" s="320"/>
    </row>
    <row r="37" spans="1:10" ht="24">
      <c r="A37" s="804" t="s">
        <v>570</v>
      </c>
      <c r="B37" s="744">
        <v>180994</v>
      </c>
      <c r="C37" s="744">
        <v>165758</v>
      </c>
      <c r="D37" s="744">
        <v>346752</v>
      </c>
      <c r="E37" s="744">
        <v>2099</v>
      </c>
      <c r="F37" s="744">
        <v>2427</v>
      </c>
      <c r="G37" s="745">
        <v>1.3225178683092365E-2</v>
      </c>
      <c r="H37" s="321"/>
      <c r="I37" s="321"/>
      <c r="J37" s="322"/>
    </row>
    <row r="38" spans="1:10">
      <c r="A38" s="22" t="s">
        <v>985</v>
      </c>
      <c r="B38" s="268"/>
      <c r="C38" s="268"/>
      <c r="D38" s="268"/>
      <c r="E38" s="268"/>
      <c r="F38" s="268"/>
      <c r="G38" s="268"/>
      <c r="H38" s="268"/>
      <c r="I38" s="268"/>
      <c r="J38" s="268"/>
    </row>
    <row r="39" spans="1:10">
      <c r="A39" s="268"/>
      <c r="B39" s="268"/>
      <c r="C39" s="268"/>
      <c r="D39" s="268"/>
      <c r="E39" s="268"/>
      <c r="F39" s="268"/>
      <c r="G39" s="268"/>
      <c r="H39" s="268"/>
      <c r="I39" s="268"/>
      <c r="J39" s="268"/>
    </row>
    <row r="40" spans="1:10" ht="12.75" customHeight="1">
      <c r="A40" s="630" t="s">
        <v>83</v>
      </c>
    </row>
    <row r="66" spans="10:10">
      <c r="J66" s="28" t="s">
        <v>845</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8.85546875" customWidth="1"/>
    <col min="2" max="2" width="11" bestFit="1"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3" t="s">
        <v>689</v>
      </c>
      <c r="I1" s="140" t="str">
        <f>Naslovnica!A20</f>
        <v>Studeni 2021.</v>
      </c>
    </row>
    <row r="2" spans="1:10">
      <c r="A2" s="570" t="s">
        <v>975</v>
      </c>
      <c r="I2" s="545" t="str">
        <f>Naslovnica!A24</f>
        <v>November 2021</v>
      </c>
    </row>
    <row r="3" spans="1:10" ht="12.75" customHeight="1"/>
    <row r="4" spans="1:10" ht="12.75" customHeight="1">
      <c r="F4" s="316"/>
      <c r="I4" s="14" t="s">
        <v>579</v>
      </c>
    </row>
    <row r="5" spans="1:10" s="268" customFormat="1" ht="18" customHeight="1">
      <c r="A5" s="1105" t="s">
        <v>1184</v>
      </c>
      <c r="B5" s="1107" t="s">
        <v>1162</v>
      </c>
      <c r="C5" s="1107"/>
      <c r="D5" s="1107"/>
      <c r="E5" s="1107"/>
      <c r="F5" s="1108" t="s">
        <v>1164</v>
      </c>
      <c r="G5" s="1109" t="s">
        <v>1161</v>
      </c>
      <c r="H5" s="1105" t="s">
        <v>1163</v>
      </c>
      <c r="I5" s="1105" t="s">
        <v>1165</v>
      </c>
      <c r="J5" s="946"/>
    </row>
    <row r="6" spans="1:10" s="268" customFormat="1" ht="72">
      <c r="A6" s="1105"/>
      <c r="B6" s="951" t="s">
        <v>1157</v>
      </c>
      <c r="C6" s="951" t="s">
        <v>1158</v>
      </c>
      <c r="D6" s="951" t="s">
        <v>1159</v>
      </c>
      <c r="E6" s="951" t="s">
        <v>1160</v>
      </c>
      <c r="F6" s="1108"/>
      <c r="G6" s="1109"/>
      <c r="H6" s="1105"/>
      <c r="I6" s="1105"/>
      <c r="J6" s="946"/>
    </row>
    <row r="7" spans="1:10" s="268" customFormat="1">
      <c r="A7" s="947" t="s">
        <v>1117</v>
      </c>
      <c r="B7" s="948">
        <v>0</v>
      </c>
      <c r="C7" s="948">
        <v>8545.0604800000001</v>
      </c>
      <c r="D7" s="948">
        <v>0</v>
      </c>
      <c r="E7" s="948">
        <v>3793.4560299999998</v>
      </c>
      <c r="F7" s="949">
        <v>12338.516509999999</v>
      </c>
      <c r="G7" s="954">
        <v>-4.2831196695869433E-2</v>
      </c>
      <c r="H7" s="949">
        <v>133879.45386999985</v>
      </c>
      <c r="I7" s="949">
        <v>1248107.2617800003</v>
      </c>
    </row>
    <row r="8" spans="1:10" s="268" customFormat="1">
      <c r="A8" s="947" t="s">
        <v>1118</v>
      </c>
      <c r="B8" s="948">
        <v>0</v>
      </c>
      <c r="C8" s="948">
        <v>14632.35637</v>
      </c>
      <c r="D8" s="948">
        <v>0</v>
      </c>
      <c r="E8" s="948">
        <v>705.55206999999996</v>
      </c>
      <c r="F8" s="949">
        <v>15337.908439999999</v>
      </c>
      <c r="G8" s="954">
        <v>0.11757872112516154</v>
      </c>
      <c r="H8" s="949">
        <v>141027.4399499998</v>
      </c>
      <c r="I8" s="949">
        <v>2174506.2144700009</v>
      </c>
    </row>
    <row r="9" spans="1:10" s="268" customFormat="1">
      <c r="A9" s="947" t="s">
        <v>228</v>
      </c>
      <c r="B9" s="948">
        <v>0</v>
      </c>
      <c r="C9" s="948">
        <v>1206.5112300000001</v>
      </c>
      <c r="D9" s="948">
        <v>0</v>
      </c>
      <c r="E9" s="948">
        <v>36.898019999999995</v>
      </c>
      <c r="F9" s="949">
        <v>1243.4092500000002</v>
      </c>
      <c r="G9" s="954">
        <v>1.0722229660659601</v>
      </c>
      <c r="H9" s="949">
        <v>8237.7770500000006</v>
      </c>
      <c r="I9" s="949">
        <v>31588.806160000007</v>
      </c>
    </row>
    <row r="10" spans="1:10" s="268" customFormat="1">
      <c r="A10" s="947" t="s">
        <v>229</v>
      </c>
      <c r="B10" s="948">
        <v>0</v>
      </c>
      <c r="C10" s="948">
        <v>1161.0793200000001</v>
      </c>
      <c r="D10" s="948">
        <v>0</v>
      </c>
      <c r="E10" s="948">
        <v>0</v>
      </c>
      <c r="F10" s="949">
        <v>1161.0793200000001</v>
      </c>
      <c r="G10" s="954">
        <v>1.3653325825630063</v>
      </c>
      <c r="H10" s="949">
        <v>6827.279950000011</v>
      </c>
      <c r="I10" s="949">
        <v>41958.503260000012</v>
      </c>
    </row>
    <row r="11" spans="1:10" s="268" customFormat="1">
      <c r="A11" s="947" t="s">
        <v>46</v>
      </c>
      <c r="B11" s="948">
        <v>0</v>
      </c>
      <c r="C11" s="948">
        <v>6811.8027099999999</v>
      </c>
      <c r="D11" s="948">
        <v>0</v>
      </c>
      <c r="E11" s="948">
        <v>0</v>
      </c>
      <c r="F11" s="949">
        <v>6811.8027099999999</v>
      </c>
      <c r="G11" s="954">
        <v>0.75635756812390742</v>
      </c>
      <c r="H11" s="949">
        <v>42450.127619999868</v>
      </c>
      <c r="I11" s="949">
        <v>451015.46463999985</v>
      </c>
    </row>
    <row r="12" spans="1:10" s="268" customFormat="1">
      <c r="A12" s="947" t="s">
        <v>36</v>
      </c>
      <c r="B12" s="948">
        <v>0</v>
      </c>
      <c r="C12" s="948">
        <v>3448.5475200000001</v>
      </c>
      <c r="D12" s="948">
        <v>0</v>
      </c>
      <c r="E12" s="948">
        <v>313.37804</v>
      </c>
      <c r="F12" s="949">
        <v>3761.9255600000001</v>
      </c>
      <c r="G12" s="954">
        <v>8.8748128058507181E-2</v>
      </c>
      <c r="H12" s="949">
        <v>32826.341030000011</v>
      </c>
      <c r="I12" s="949">
        <v>362501.15869000007</v>
      </c>
    </row>
    <row r="13" spans="1:10" s="268" customFormat="1">
      <c r="A13" s="947" t="s">
        <v>37</v>
      </c>
      <c r="B13" s="948">
        <v>0</v>
      </c>
      <c r="C13" s="948">
        <v>5531.7822300000007</v>
      </c>
      <c r="D13" s="948">
        <v>0</v>
      </c>
      <c r="E13" s="948">
        <v>353.49958000000004</v>
      </c>
      <c r="F13" s="949">
        <v>5885.2818100000004</v>
      </c>
      <c r="G13" s="954">
        <v>6.1646725392118906E-2</v>
      </c>
      <c r="H13" s="949">
        <v>58169.827649999934</v>
      </c>
      <c r="I13" s="949">
        <v>467707.41136000003</v>
      </c>
    </row>
    <row r="14" spans="1:10" s="268" customFormat="1">
      <c r="A14" s="950" t="s">
        <v>38</v>
      </c>
      <c r="B14" s="948">
        <v>0</v>
      </c>
      <c r="C14" s="948">
        <v>21383.632809999999</v>
      </c>
      <c r="D14" s="948">
        <v>0</v>
      </c>
      <c r="E14" s="948">
        <v>4.8706800000000001</v>
      </c>
      <c r="F14" s="949">
        <v>21388.503489999999</v>
      </c>
      <c r="G14" s="954">
        <v>0.54385951576386615</v>
      </c>
      <c r="H14" s="949">
        <v>139859.16176999989</v>
      </c>
      <c r="I14" s="949">
        <v>1971200.3477300005</v>
      </c>
    </row>
    <row r="15" spans="1:10" s="268" customFormat="1" ht="20.45" customHeight="1">
      <c r="A15" s="952" t="s">
        <v>1119</v>
      </c>
      <c r="B15" s="953">
        <v>0</v>
      </c>
      <c r="C15" s="953">
        <v>62720.772669999991</v>
      </c>
      <c r="D15" s="953">
        <v>0</v>
      </c>
      <c r="E15" s="953">
        <v>5207.6544199999989</v>
      </c>
      <c r="F15" s="953">
        <v>67928.427090000012</v>
      </c>
      <c r="G15" s="1034">
        <v>0.24783829058706552</v>
      </c>
      <c r="H15" s="953">
        <v>563277.40888999938</v>
      </c>
      <c r="I15" s="953">
        <v>6748585.1680900026</v>
      </c>
    </row>
    <row r="16" spans="1:10">
      <c r="A16" s="22" t="s">
        <v>985</v>
      </c>
      <c r="B16" s="18"/>
      <c r="C16" s="19"/>
      <c r="D16" s="19"/>
      <c r="E16" s="19"/>
      <c r="F16" s="19"/>
      <c r="G16" s="19"/>
    </row>
    <row r="17" spans="1:13" ht="10.15" customHeight="1">
      <c r="A17" s="1000" t="s">
        <v>47</v>
      </c>
      <c r="B17" s="800"/>
      <c r="C17" s="800"/>
      <c r="D17" s="800"/>
      <c r="E17" s="800"/>
      <c r="F17" s="800"/>
      <c r="G17" s="30"/>
    </row>
    <row r="18" spans="1:13" ht="10.15" customHeight="1">
      <c r="A18" s="997" t="s">
        <v>988</v>
      </c>
      <c r="B18" s="998"/>
      <c r="C18" s="998"/>
      <c r="D18" s="998"/>
      <c r="E18" s="998"/>
      <c r="F18" s="998"/>
      <c r="G18" s="31"/>
    </row>
    <row r="19" spans="1:13" ht="10.15" customHeight="1">
      <c r="A19" s="996" t="s">
        <v>48</v>
      </c>
      <c r="B19" s="995"/>
      <c r="C19" s="995"/>
      <c r="D19" s="995"/>
      <c r="E19" s="995"/>
      <c r="F19" s="995"/>
      <c r="G19" s="32"/>
    </row>
    <row r="20" spans="1:13" ht="10.15" customHeight="1">
      <c r="A20" s="997" t="s">
        <v>49</v>
      </c>
      <c r="B20" s="999"/>
      <c r="C20" s="999"/>
      <c r="D20" s="999"/>
      <c r="E20" s="999"/>
      <c r="F20" s="999"/>
      <c r="G20" s="31"/>
    </row>
    <row r="21" spans="1:13" ht="12.75" customHeight="1"/>
    <row r="22" spans="1:13" ht="12.75" customHeight="1">
      <c r="A22" s="153" t="s">
        <v>690</v>
      </c>
      <c r="L22" s="140" t="str">
        <f>Naslovnica!A20</f>
        <v>Studeni 2021.</v>
      </c>
    </row>
    <row r="23" spans="1:13" ht="12.75" customHeight="1">
      <c r="A23" s="570" t="s">
        <v>976</v>
      </c>
      <c r="L23" s="545" t="str">
        <f>Naslovnica!A24</f>
        <v>November 2021</v>
      </c>
    </row>
    <row r="24" spans="1:13" ht="12.75" customHeight="1"/>
    <row r="25" spans="1:13" ht="12.75" customHeight="1">
      <c r="L25" s="14" t="s">
        <v>331</v>
      </c>
    </row>
    <row r="26" spans="1:13" s="268" customFormat="1" ht="14.45" customHeight="1">
      <c r="A26" s="1105" t="s">
        <v>1184</v>
      </c>
      <c r="B26" s="1106" t="s">
        <v>1228</v>
      </c>
      <c r="C26" s="1106"/>
      <c r="D26" s="1106"/>
      <c r="E26" s="1106"/>
      <c r="F26" s="1110" t="s">
        <v>1167</v>
      </c>
      <c r="G26" s="1110"/>
      <c r="H26" s="1110"/>
      <c r="I26" s="1108" t="s">
        <v>1166</v>
      </c>
      <c r="J26" s="1109" t="s">
        <v>1161</v>
      </c>
      <c r="K26" s="1105" t="s">
        <v>1163</v>
      </c>
      <c r="L26" s="1105" t="s">
        <v>1165</v>
      </c>
    </row>
    <row r="27" spans="1:13" s="268" customFormat="1" ht="96">
      <c r="A27" s="1105"/>
      <c r="B27" s="951" t="s">
        <v>1169</v>
      </c>
      <c r="C27" s="951" t="s">
        <v>1170</v>
      </c>
      <c r="D27" s="951" t="s">
        <v>1171</v>
      </c>
      <c r="E27" s="951" t="s">
        <v>1172</v>
      </c>
      <c r="F27" s="951" t="s">
        <v>1168</v>
      </c>
      <c r="G27" s="951" t="s">
        <v>1173</v>
      </c>
      <c r="H27" s="951" t="s">
        <v>1120</v>
      </c>
      <c r="I27" s="1108"/>
      <c r="J27" s="1109"/>
      <c r="K27" s="1105"/>
      <c r="L27" s="1105"/>
      <c r="M27" s="946"/>
    </row>
    <row r="28" spans="1:13" s="268" customFormat="1">
      <c r="A28" s="943" t="s">
        <v>1117</v>
      </c>
      <c r="B28" s="955">
        <v>958.26424999999995</v>
      </c>
      <c r="C28" s="955">
        <v>0</v>
      </c>
      <c r="D28" s="955">
        <v>2759.2236000000003</v>
      </c>
      <c r="E28" s="955">
        <v>2132.2155400000001</v>
      </c>
      <c r="F28" s="955">
        <v>427.32782000000003</v>
      </c>
      <c r="G28" s="955">
        <v>695.81213000000002</v>
      </c>
      <c r="H28" s="955">
        <v>1.7111500000000002</v>
      </c>
      <c r="I28" s="956">
        <v>6974.5544900000014</v>
      </c>
      <c r="J28" s="957">
        <v>7.7752337145902128E-2</v>
      </c>
      <c r="K28" s="956">
        <v>79373.928369999921</v>
      </c>
      <c r="L28" s="956">
        <v>488523.5943099999</v>
      </c>
    </row>
    <row r="29" spans="1:13" s="268" customFormat="1">
      <c r="A29" s="943" t="s">
        <v>1118</v>
      </c>
      <c r="B29" s="955">
        <v>700.63189999999997</v>
      </c>
      <c r="C29" s="955">
        <v>0</v>
      </c>
      <c r="D29" s="955">
        <v>0</v>
      </c>
      <c r="E29" s="955">
        <v>153.86173000000002</v>
      </c>
      <c r="F29" s="955">
        <v>347.88531</v>
      </c>
      <c r="G29" s="955">
        <v>3037.9872599999999</v>
      </c>
      <c r="H29" s="955">
        <v>24.475960000000001</v>
      </c>
      <c r="I29" s="956">
        <v>4264.8421600000001</v>
      </c>
      <c r="J29" s="957">
        <v>-5.2029500466740042E-2</v>
      </c>
      <c r="K29" s="956">
        <v>55131.04291999992</v>
      </c>
      <c r="L29" s="956">
        <v>550615.85085999989</v>
      </c>
    </row>
    <row r="30" spans="1:13" s="268" customFormat="1">
      <c r="A30" s="943" t="s">
        <v>228</v>
      </c>
      <c r="B30" s="955">
        <v>0</v>
      </c>
      <c r="C30" s="955">
        <v>0</v>
      </c>
      <c r="D30" s="955">
        <v>10.801209999999999</v>
      </c>
      <c r="E30" s="955">
        <v>2.4472899999999997</v>
      </c>
      <c r="F30" s="955">
        <v>0</v>
      </c>
      <c r="G30" s="955">
        <v>0</v>
      </c>
      <c r="H30" s="955">
        <v>0</v>
      </c>
      <c r="I30" s="956">
        <v>13.2485</v>
      </c>
      <c r="J30" s="957">
        <v>-0.58770300923743179</v>
      </c>
      <c r="K30" s="956">
        <v>287.24188000000004</v>
      </c>
      <c r="L30" s="956">
        <v>1956.7488600000004</v>
      </c>
    </row>
    <row r="31" spans="1:13" s="268" customFormat="1">
      <c r="A31" s="943" t="s">
        <v>229</v>
      </c>
      <c r="B31" s="955">
        <v>0</v>
      </c>
      <c r="C31" s="955">
        <v>0</v>
      </c>
      <c r="D31" s="955">
        <v>31.2789</v>
      </c>
      <c r="E31" s="955">
        <v>22.268229999999999</v>
      </c>
      <c r="F31" s="955">
        <v>0</v>
      </c>
      <c r="G31" s="955">
        <v>10.240680000000001</v>
      </c>
      <c r="H31" s="955">
        <v>0</v>
      </c>
      <c r="I31" s="956">
        <v>63.787809999999993</v>
      </c>
      <c r="J31" s="957">
        <v>0.21148682398746477</v>
      </c>
      <c r="K31" s="956">
        <v>1228.4290799999981</v>
      </c>
      <c r="L31" s="956">
        <v>22048.752039999999</v>
      </c>
    </row>
    <row r="32" spans="1:13" s="268" customFormat="1">
      <c r="A32" s="943" t="s">
        <v>46</v>
      </c>
      <c r="B32" s="955">
        <v>0</v>
      </c>
      <c r="C32" s="955">
        <v>0</v>
      </c>
      <c r="D32" s="955">
        <v>391.64678999999995</v>
      </c>
      <c r="E32" s="955">
        <v>220.63387</v>
      </c>
      <c r="F32" s="955">
        <v>184.83866</v>
      </c>
      <c r="G32" s="955">
        <v>2.9057499999999998</v>
      </c>
      <c r="H32" s="955">
        <v>4.9901800000000005</v>
      </c>
      <c r="I32" s="956">
        <v>805.01524999999992</v>
      </c>
      <c r="J32" s="957">
        <v>-8.6382747419746941E-2</v>
      </c>
      <c r="K32" s="956">
        <v>10444.626810000016</v>
      </c>
      <c r="L32" s="956">
        <v>120641.08121000002</v>
      </c>
    </row>
    <row r="33" spans="1:12" s="268" customFormat="1">
      <c r="A33" s="943" t="s">
        <v>36</v>
      </c>
      <c r="B33" s="955">
        <v>124.88444</v>
      </c>
      <c r="C33" s="955">
        <v>0</v>
      </c>
      <c r="D33" s="955">
        <v>0</v>
      </c>
      <c r="E33" s="955">
        <v>79.003990000000002</v>
      </c>
      <c r="F33" s="955">
        <v>0</v>
      </c>
      <c r="G33" s="955">
        <v>218.67210999999998</v>
      </c>
      <c r="H33" s="955">
        <v>7.5306499999999996</v>
      </c>
      <c r="I33" s="956">
        <v>430.09118999999993</v>
      </c>
      <c r="J33" s="957">
        <v>-0.44520902510290339</v>
      </c>
      <c r="K33" s="956">
        <v>9855.9427300000098</v>
      </c>
      <c r="L33" s="956">
        <v>99394.478640000001</v>
      </c>
    </row>
    <row r="34" spans="1:12" s="268" customFormat="1">
      <c r="A34" s="943" t="s">
        <v>37</v>
      </c>
      <c r="B34" s="955">
        <v>180.64839000000001</v>
      </c>
      <c r="C34" s="955">
        <v>0</v>
      </c>
      <c r="D34" s="955">
        <v>675.64152999999999</v>
      </c>
      <c r="E34" s="955">
        <v>643.33162000000004</v>
      </c>
      <c r="F34" s="955">
        <v>65.562989999999999</v>
      </c>
      <c r="G34" s="955">
        <v>298.10546999999997</v>
      </c>
      <c r="H34" s="955">
        <v>0</v>
      </c>
      <c r="I34" s="956">
        <v>1863.29</v>
      </c>
      <c r="J34" s="957">
        <v>0.2575953466792138</v>
      </c>
      <c r="K34" s="956">
        <v>19504.02198000002</v>
      </c>
      <c r="L34" s="956">
        <v>150881.95261000001</v>
      </c>
    </row>
    <row r="35" spans="1:12" s="268" customFormat="1">
      <c r="A35" s="387" t="s">
        <v>38</v>
      </c>
      <c r="B35" s="955">
        <v>2036.374</v>
      </c>
      <c r="C35" s="955">
        <v>0</v>
      </c>
      <c r="D35" s="955">
        <v>1304.00623</v>
      </c>
      <c r="E35" s="955">
        <v>1538.9542099999999</v>
      </c>
      <c r="F35" s="955">
        <v>340.21203000000003</v>
      </c>
      <c r="G35" s="955">
        <v>17.713549999999998</v>
      </c>
      <c r="H35" s="955">
        <v>20.348009999999999</v>
      </c>
      <c r="I35" s="956">
        <v>5257.6080299999994</v>
      </c>
      <c r="J35" s="957">
        <v>0.1497777517072072</v>
      </c>
      <c r="K35" s="956">
        <v>57463.475109999999</v>
      </c>
      <c r="L35" s="956">
        <v>672488.2458700001</v>
      </c>
    </row>
    <row r="36" spans="1:12" s="268" customFormat="1" ht="19.899999999999999" customHeight="1">
      <c r="A36" s="952" t="s">
        <v>1119</v>
      </c>
      <c r="B36" s="953">
        <v>4000.8029800000004</v>
      </c>
      <c r="C36" s="953">
        <v>0</v>
      </c>
      <c r="D36" s="953">
        <v>5172.5982599999998</v>
      </c>
      <c r="E36" s="953">
        <v>4792.716480000001</v>
      </c>
      <c r="F36" s="953">
        <v>1365.82681</v>
      </c>
      <c r="G36" s="953">
        <v>4281.4369500000003</v>
      </c>
      <c r="H36" s="953">
        <v>59.055949999999996</v>
      </c>
      <c r="I36" s="953">
        <v>19672.437430000002</v>
      </c>
      <c r="J36" s="1034">
        <v>4.8313277568896806E-2</v>
      </c>
      <c r="K36" s="953">
        <v>233288.70887999987</v>
      </c>
      <c r="L36" s="953">
        <v>2106550.7044000002</v>
      </c>
    </row>
    <row r="37" spans="1:12" ht="12.75" customHeight="1">
      <c r="A37" s="22" t="s">
        <v>985</v>
      </c>
      <c r="G37" s="135"/>
      <c r="H37" s="135"/>
    </row>
    <row r="38" spans="1:12" ht="12.75" customHeight="1">
      <c r="A38" s="17" t="s">
        <v>963</v>
      </c>
    </row>
    <row r="39" spans="1:12" ht="12.75" customHeight="1">
      <c r="A39" s="866" t="s">
        <v>987</v>
      </c>
      <c r="G39" s="77"/>
    </row>
    <row r="40" spans="1:12" ht="12.75" customHeight="1"/>
    <row r="41" spans="1:12" ht="12.75" customHeight="1">
      <c r="A41" s="630" t="s">
        <v>83</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847</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 ds:uri="ca302e39-a258-4920-a5cd-d26b5a5d483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2021-12-24T06:43:09Z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