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1.19'!$A$1:$G$56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6.1'!$A$1:$L$151</definedName>
    <definedName name="_xlnm.Print_Area" localSheetId="24">'25 Tablice 6.2, 6.3'!$A$1:$M$56</definedName>
    <definedName name="_xlnm.Print_Area" localSheetId="25">'26 Tablice 6.4 - 6.8'!$A$1:$G$89</definedName>
    <definedName name="_xlnm.Print_Area" localSheetId="26">'27 Tablice 6.9 - 6.12 '!$A$1:$F$51</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1.4'!$A$1:$D$60</definedName>
    <definedName name="_xlnm.Print_Area" localSheetId="4">'5 Tablice 1.5 - 1.7'!$A$1:$E$85</definedName>
    <definedName name="_xlnm.Print_Area" localSheetId="5">'6 Tablice 1.8, 1.9'!$A$1:$L$96</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S25" i="37" l="1"/>
  <c r="S26" i="37"/>
  <c r="H135" i="46" l="1"/>
  <c r="F69" i="65" l="1"/>
  <c r="C54" i="82" l="1"/>
  <c r="C55" i="82"/>
  <c r="C56" i="82"/>
  <c r="C65" i="82"/>
  <c r="C66" i="82"/>
  <c r="C67" i="82"/>
  <c r="C68" i="82" l="1"/>
  <c r="C57" i="82"/>
  <c r="E18" i="68" l="1"/>
  <c r="B6" i="34" l="1"/>
  <c r="F45" i="65" l="1"/>
  <c r="O60" i="92" l="1"/>
  <c r="B7" i="92" l="1"/>
  <c r="B6" i="92"/>
  <c r="G2" i="34" l="1"/>
  <c r="G1" i="34"/>
  <c r="B5" i="34" s="1"/>
  <c r="G2" i="92"/>
  <c r="J35" i="92" s="1"/>
  <c r="B39" i="92" s="1"/>
  <c r="G1" i="92"/>
  <c r="J34" i="92" s="1"/>
  <c r="B38" i="92" s="1"/>
  <c r="I2" i="91"/>
  <c r="L34" i="91" s="1"/>
  <c r="I1" i="91"/>
  <c r="L33" i="91" s="1"/>
  <c r="E8" i="68" l="1"/>
  <c r="B80" i="45" l="1"/>
  <c r="G49" i="67" l="1"/>
  <c r="C49" i="67"/>
  <c r="D49" i="67"/>
  <c r="E49" i="67"/>
  <c r="F49" i="67"/>
  <c r="B49" i="67"/>
  <c r="H16" i="45" l="1"/>
  <c r="B34" i="45"/>
  <c r="B16" i="45"/>
  <c r="S31" i="3" l="1"/>
  <c r="S32" i="3"/>
  <c r="L33" i="8" l="1"/>
  <c r="L32" i="8"/>
  <c r="B27" i="31"/>
  <c r="B26" i="31"/>
  <c r="G23" i="31"/>
  <c r="G22" i="31"/>
  <c r="C34" i="5" l="1"/>
  <c r="B8" i="44" l="1"/>
  <c r="B7" i="44"/>
  <c r="E8" i="44" l="1"/>
  <c r="B33" i="44"/>
  <c r="B20" i="44"/>
  <c r="B52" i="44"/>
  <c r="B37" i="44"/>
  <c r="E7" i="44"/>
  <c r="B51" i="44"/>
  <c r="B36" i="44"/>
  <c r="B32" i="44"/>
  <c r="B19" i="44"/>
  <c r="E52" i="44" l="1"/>
  <c r="E33" i="44"/>
  <c r="E20" i="44"/>
  <c r="E32" i="44"/>
  <c r="E51" i="44"/>
  <c r="E19" i="44"/>
  <c r="F64" i="45" l="1"/>
  <c r="E64" i="45"/>
  <c r="F2" i="68" l="1"/>
  <c r="F1" i="68"/>
  <c r="G42" i="67" l="1"/>
  <c r="G41" i="67"/>
  <c r="F72" i="45" l="1"/>
  <c r="E72" i="45"/>
  <c r="F80" i="65" l="1"/>
  <c r="F16" i="65" l="1"/>
  <c r="F34" i="68" l="1"/>
  <c r="F33"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E2" i="8"/>
  <c r="E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<sst xmlns="http://schemas.openxmlformats.org/spreadsheetml/2006/main" count="3538" uniqueCount="1602">
  <si>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</si>
  <si>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</si>
  <si>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</si>
  <si>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</si>
  <si>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</si>
  <si>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</si>
  <si>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</si>
  <si>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</si>
  <si>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</si>
  <si>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</si>
  <si>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</si>
  <si>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</si>
  <si>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</si>
  <si>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</si>
  <si>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</si>
  <si>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</si>
  <si>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</si>
  <si>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</si>
  <si>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</si>
  <si>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</si>
  <si>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</si>
  <si>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</si>
  <si>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</si>
  <si>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</si>
  <si>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</si>
  <si>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</si>
  <si>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</si>
  <si>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</si>
  <si>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</si>
  <si>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</si>
  <si>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</si>
  <si>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</si>
  <si>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</si>
  <si>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</si>
  <si>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</si>
  <si>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</si>
  <si>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</si>
  <si>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</si>
  <si>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</si>
  <si>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</si>
  <si>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</si>
  <si>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</si>
  <si>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</si>
  <si>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</si>
  <si>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</si>
  <si>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</si>
  <si>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</si>
  <si>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</si>
  <si>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</si>
  <si>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</si>
  <si>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</si>
  <si>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</si>
  <si>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</si>
  <si>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</si>
  <si>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</si>
  <si>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</si>
  <si>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</si>
  <si>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</si>
  <si>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</si>
  <si>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</si>
  <si>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</si>
  <si>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</si>
  <si>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</si>
  <si>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</si>
  <si>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</si>
  <si>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</si>
  <si>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</si>
  <si>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</si>
  <si>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</si>
  <si>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</si>
  <si>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</si>
  <si>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</si>
  <si>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</si>
  <si>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</si>
  <si>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</si>
  <si>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</si>
  <si>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</si>
  <si>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</si>
  <si>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</si>
  <si>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</si>
  <si>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</si>
  <si>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</si>
  <si>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</si>
  <si>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</si>
  <si>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</si>
  <si>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</si>
  <si>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</si>
  <si>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</si>
  <si>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</si>
  <si>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</si>
  <si>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</si>
  <si>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</si>
  <si>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</si>
  <si>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</si>
  <si>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</si>
  <si>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</si>
  <si>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</si>
  <si>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</si>
  <si>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</si>
  <si>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</si>
  <si>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</si>
  <si>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</si>
  <si>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</si>
  <si>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</si>
  <si>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</si>
  <si>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</si>
  <si>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</si>
  <si>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</si>
  <si>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</si>
  <si>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</si>
  <si>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</si>
  <si>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</si>
  <si>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</si>
  <si>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</si>
  <si>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</si>
  <si>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</si>
  <si>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</si>
  <si>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</si>
  <si>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</si>
  <si>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</si>
  <si>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</si>
  <si>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</si>
  <si>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</si>
  <si>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</si>
  <si>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</si>
  <si>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</si>
  <si>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</si>
  <si>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</si>
  <si>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</si>
  <si>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</si>
  <si>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</si>
  <si>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</si>
  <si>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</si>
  <si>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</si>
  <si>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</si>
  <si>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</si>
  <si>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</si>
  <si>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</si>
  <si>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</si>
  <si>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</si>
  <si>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</si>
  <si>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</si>
  <si>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</si>
  <si>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</si>
  <si>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</si>
  <si>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</si>
  <si>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</si>
  <si>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</si>
  <si>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</si>
  <si>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</si>
  <si>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</si>
  <si>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</si>
  <si>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</si>
  <si>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</si>
  <si>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</si>
  <si>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HRLOINUVAL26</t>
  </si>
  <si>
    <t>HRZBINUPREA1</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</si>
  <si>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</si>
  <si>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</si>
  <si>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</si>
  <si>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</si>
  <si>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</si>
  <si>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</si>
  <si>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</si>
  <si>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</si>
  <si>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</si>
  <si>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</si>
  <si>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</si>
  <si>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</si>
  <si>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</si>
  <si>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</si>
  <si>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</si>
  <si>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</si>
  <si>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</si>
  <si>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</si>
  <si>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</si>
  <si>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</si>
  <si>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</si>
  <si>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</si>
  <si>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</si>
  <si>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</si>
  <si>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</si>
  <si>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</si>
  <si>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</si>
  <si>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</si>
  <si>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</si>
  <si>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</si>
  <si>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</si>
  <si>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</si>
  <si>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</si>
  <si>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</si>
  <si>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</si>
  <si>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</si>
  <si>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</si>
  <si>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</si>
  <si>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</si>
  <si>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</si>
  <si>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</si>
  <si>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</si>
  <si>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</si>
  <si>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</si>
  <si>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</si>
  <si>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</si>
  <si>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</si>
  <si>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</si>
  <si>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</si>
  <si>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</si>
  <si>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</si>
  <si>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</si>
  <si>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</si>
  <si>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</si>
  <si>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</si>
  <si>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</si>
  <si>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</si>
  <si>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</si>
  <si>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</si>
  <si>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</si>
  <si>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</si>
  <si>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</si>
  <si>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</si>
  <si>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</si>
  <si>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</si>
  <si>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</si>
  <si>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</si>
  <si>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</si>
  <si>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</si>
  <si>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</si>
  <si>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</si>
  <si>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</si>
  <si>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</si>
  <si>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</si>
  <si>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</si>
  <si>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</si>
  <si>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</si>
  <si>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</si>
  <si>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</si>
  <si>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</si>
  <si>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</si>
  <si>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</si>
  <si>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</si>
  <si>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</si>
  <si>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</si>
  <si>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</si>
  <si>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</si>
  <si>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</si>
  <si>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</si>
  <si>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</si>
  <si>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</si>
  <si>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</si>
  <si>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</si>
  <si>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</si>
  <si>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</si>
  <si>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</si>
  <si>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</si>
  <si>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</si>
  <si>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</si>
  <si>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</si>
  <si>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</si>
  <si>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</si>
  <si>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</si>
  <si>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</si>
  <si>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</si>
  <si>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</si>
  <si>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</si>
  <si>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</si>
  <si>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</si>
  <si>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</si>
  <si>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</si>
  <si>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</si>
  <si>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</si>
  <si>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</si>
  <si>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</si>
  <si>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</si>
  <si>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</si>
  <si>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</si>
  <si>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</si>
  <si>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</si>
  <si>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</si>
  <si>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</si>
  <si>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</si>
  <si>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</si>
  <si>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</si>
  <si>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</si>
  <si>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</si>
  <si>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</si>
  <si>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</si>
  <si>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</si>
  <si>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</si>
  <si>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</si>
  <si>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</si>
  <si>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</si>
  <si>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</si>
  <si>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</si>
  <si>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</si>
  <si>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</si>
  <si>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</si>
  <si>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</si>
  <si>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</si>
  <si>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</si>
  <si>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</si>
  <si>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</si>
  <si>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</si>
  <si>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</si>
  <si>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</si>
  <si>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</si>
  <si>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</si>
  <si>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</si>
  <si>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</si>
  <si>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</si>
  <si>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</si>
  <si>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</si>
  <si>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</si>
  <si>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</si>
  <si>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</si>
  <si>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</si>
  <si>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</si>
  <si>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</si>
  <si>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</si>
  <si>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</si>
  <si>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</si>
  <si>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</si>
  <si>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</si>
  <si>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</si>
  <si>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</si>
  <si>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</si>
  <si>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</si>
  <si>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</si>
  <si>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</si>
  <si>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</si>
  <si>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</si>
  <si>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</si>
  <si>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</si>
  <si>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</si>
  <si>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</si>
  <si>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</si>
  <si>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</si>
  <si>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</si>
  <si>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</si>
  <si>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</si>
  <si>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</si>
  <si>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</si>
  <si>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</si>
  <si>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</si>
  <si>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</si>
  <si>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</si>
  <si>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</si>
  <si>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</si>
  <si>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</si>
  <si>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</si>
  <si>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</si>
  <si>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</si>
  <si>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</si>
  <si>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</si>
  <si>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</si>
  <si>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</si>
  <si>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</si>
  <si>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</si>
  <si>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</si>
  <si>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</si>
  <si>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</si>
  <si>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</si>
  <si>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</si>
  <si>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</si>
  <si>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</si>
  <si>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</si>
  <si>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</si>
  <si>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</si>
  <si>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</si>
  <si>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</si>
  <si>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</si>
  <si>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</si>
  <si>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</si>
  <si>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</si>
  <si>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</si>
  <si>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</si>
  <si>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</si>
  <si>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</si>
  <si>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</si>
  <si>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</si>
  <si>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</si>
  <si>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</si>
  <si>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</si>
  <si>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</si>
  <si>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</si>
  <si>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</si>
  <si>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</si>
  <si>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</si>
  <si>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</si>
  <si>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</si>
  <si>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</si>
  <si>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</si>
  <si>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</si>
  <si>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</si>
  <si>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</si>
  <si>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</si>
  <si>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</si>
  <si>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</si>
  <si>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</si>
  <si>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</si>
  <si>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</si>
  <si>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</si>
  <si>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</si>
  <si>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</si>
  <si>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</si>
  <si>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</si>
  <si>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</si>
  <si>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</si>
  <si>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</si>
  <si>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</si>
  <si>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</si>
  <si>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</si>
  <si>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</si>
  <si>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</si>
  <si>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</si>
  <si>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</si>
  <si>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</si>
  <si>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</si>
  <si>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</si>
  <si>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</si>
  <si>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</si>
  <si>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</si>
  <si>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</si>
  <si>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</si>
  <si>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</si>
  <si>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</si>
  <si>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</si>
  <si>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</si>
  <si>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</si>
  <si>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</si>
  <si>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</si>
  <si>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</si>
  <si>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</si>
  <si>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</si>
  <si>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</si>
  <si>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</si>
  <si>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</si>
  <si>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</si>
  <si>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</si>
  <si>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</si>
  <si>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</si>
  <si>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</si>
  <si>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</si>
  <si>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</si>
  <si>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</si>
  <si>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</si>
  <si>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</si>
  <si>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</si>
  <si>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</si>
  <si>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</si>
  <si>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</si>
  <si>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</si>
  <si>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</si>
  <si>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</si>
  <si>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</si>
  <si>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</si>
  <si>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</si>
  <si>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</si>
  <si>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</si>
  <si>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</si>
  <si>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</si>
  <si>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</si>
  <si>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</si>
  <si>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</si>
  <si>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</si>
  <si>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</si>
  <si>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</si>
  <si>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</si>
  <si>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</si>
  <si>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</si>
  <si>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</si>
  <si>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</si>
  <si>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</si>
  <si>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</si>
  <si>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</si>
  <si>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</si>
  <si>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</si>
  <si>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</si>
  <si>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</si>
  <si>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</si>
  <si>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</si>
  <si>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</si>
  <si>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</si>
  <si>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</si>
  <si>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</si>
  <si>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</si>
  <si>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</si>
  <si>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</si>
  <si>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</si>
  <si>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</si>
  <si>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</si>
  <si>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</si>
  <si>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</si>
  <si>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</si>
  <si>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</si>
  <si>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</si>
  <si>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</si>
  <si>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</si>
  <si>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</si>
  <si>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</si>
  <si>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</si>
  <si>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</si>
  <si>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</si>
  <si>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</si>
  <si>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</si>
  <si>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</si>
  <si>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</si>
  <si>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</si>
  <si>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</si>
  <si>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</si>
  <si>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</si>
  <si>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</si>
  <si>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</si>
  <si>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</si>
  <si>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</si>
  <si>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</si>
  <si>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</si>
  <si>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</si>
  <si>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</si>
  <si>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</si>
  <si>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</si>
  <si>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</si>
  <si>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</si>
  <si>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</si>
  <si>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</si>
  <si>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</si>
  <si>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</si>
  <si>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</si>
  <si>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</si>
  <si>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</si>
  <si>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</si>
  <si>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</si>
  <si>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</si>
  <si>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</si>
  <si>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</si>
  <si>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</si>
  <si>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</si>
  <si>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</si>
  <si>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</si>
  <si>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</si>
  <si>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</si>
  <si>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</si>
  <si>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</si>
  <si>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</si>
  <si>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</si>
  <si>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</si>
  <si>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</si>
  <si>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</si>
  <si>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</si>
  <si>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</si>
  <si>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</si>
  <si>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</si>
  <si>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</si>
  <si>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</si>
  <si>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</si>
  <si>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</si>
  <si>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</si>
  <si>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</si>
  <si>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</si>
  <si>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</si>
  <si>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</si>
  <si>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</si>
  <si>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</si>
  <si>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</si>
  <si>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</si>
  <si>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</si>
  <si>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</si>
  <si>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</si>
  <si>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</si>
  <si>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</si>
  <si>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</si>
  <si>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</si>
  <si>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</si>
  <si>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</si>
  <si>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</si>
  <si>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</si>
  <si>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</si>
  <si>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</si>
  <si>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</si>
  <si>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</si>
  <si>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</si>
  <si>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</si>
  <si>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</si>
  <si>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</si>
  <si>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</si>
  <si>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</si>
  <si>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</si>
  <si>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</si>
  <si>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</si>
  <si>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</si>
  <si>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</si>
  <si>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</si>
  <si>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</si>
  <si>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</si>
  <si>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</si>
  <si>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</si>
  <si>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</si>
  <si>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</si>
  <si>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</si>
  <si>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</si>
  <si>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</si>
  <si>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</si>
  <si>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</si>
  <si>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</si>
  <si>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</si>
  <si>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</si>
  <si>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</si>
  <si>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</si>
  <si>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</si>
  <si>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</si>
  <si>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</si>
  <si>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</si>
  <si>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</si>
  <si>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</si>
  <si>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</si>
  <si>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</si>
  <si>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</si>
  <si>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</si>
  <si>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</si>
  <si>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</si>
  <si>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</si>
  <si>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</si>
  <si>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</si>
  <si>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</si>
  <si>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</si>
  <si>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</si>
  <si>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</si>
  <si>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</si>
  <si>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</si>
  <si>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</si>
  <si>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</si>
  <si>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</si>
  <si>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</si>
  <si>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</si>
  <si>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</si>
  <si>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</si>
  <si>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</si>
  <si>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</si>
  <si>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</si>
  <si>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</si>
  <si>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</si>
  <si>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</si>
  <si>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</si>
  <si>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</si>
  <si>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</si>
  <si>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</si>
  <si>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</si>
  <si>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</si>
  <si>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</si>
  <si>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</si>
  <si>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</si>
  <si>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</si>
  <si>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</si>
  <si>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</si>
  <si>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</si>
  <si>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</si>
  <si>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</si>
  <si>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</si>
  <si>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</si>
  <si>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</si>
  <si>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</si>
  <si>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</si>
  <si>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</si>
  <si>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</si>
  <si>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</si>
  <si>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</si>
  <si>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</si>
  <si>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</si>
  <si>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</si>
  <si>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</si>
  <si>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</si>
  <si>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</si>
  <si>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</si>
  <si>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</si>
  <si>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</si>
  <si>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</si>
  <si>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</si>
  <si>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</si>
  <si>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</si>
  <si>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</si>
  <si>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</si>
  <si>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</si>
  <si>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</si>
  <si>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</si>
  <si>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</si>
  <si>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</si>
  <si>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</si>
  <si>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</si>
  <si>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</si>
  <si>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</si>
  <si>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</si>
  <si>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</si>
  <si>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</si>
  <si>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</si>
  <si>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</si>
  <si>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</si>
  <si>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</si>
  <si>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</si>
  <si>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</si>
  <si>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</si>
  <si>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</si>
  <si>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</si>
  <si>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</si>
  <si>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</si>
  <si>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</si>
  <si>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</si>
  <si>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</si>
  <si>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</si>
  <si>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</si>
  <si>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</si>
  <si>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</si>
  <si>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</si>
  <si>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</si>
  <si>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</si>
  <si>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</si>
  <si>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</si>
  <si>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</si>
  <si>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</si>
  <si>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</si>
  <si>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</si>
  <si>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</si>
  <si>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</si>
  <si>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</si>
  <si>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</si>
  <si>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</si>
  <si>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</si>
  <si>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</si>
  <si>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</si>
  <si>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</si>
  <si>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</si>
  <si>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</si>
  <si>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</si>
  <si>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</si>
  <si>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</si>
  <si>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</si>
  <si>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</si>
  <si>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</si>
  <si>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</si>
  <si>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</si>
  <si>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</si>
  <si>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</si>
  <si>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</si>
  <si>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</si>
  <si>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</si>
  <si>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</si>
  <si>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</si>
  <si>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</si>
  <si>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</si>
  <si>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</si>
  <si>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</si>
  <si>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</si>
  <si>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</si>
  <si>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</si>
  <si>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</si>
  <si>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</si>
  <si>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</si>
  <si>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</si>
  <si>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</si>
  <si>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</si>
  <si>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</si>
  <si>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</si>
  <si>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</si>
  <si>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</si>
  <si>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</si>
  <si>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</si>
  <si>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</si>
  <si>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</si>
  <si>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</si>
  <si>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</si>
  <si>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</si>
  <si>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</si>
  <si>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</si>
  <si>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</si>
  <si>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</si>
  <si>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</si>
  <si>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</si>
  <si>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</si>
  <si>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</si>
  <si>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</si>
  <si>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</si>
  <si>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</si>
  <si>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</si>
  <si>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</si>
  <si>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</si>
  <si>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</si>
  <si>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</si>
  <si>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</si>
  <si>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</si>
  <si>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</si>
  <si>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</si>
  <si>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</si>
  <si>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</si>
  <si>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</si>
  <si>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</si>
  <si>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</si>
  <si>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</si>
  <si>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</si>
  <si>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</si>
  <si>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</si>
  <si>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</si>
  <si>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</si>
  <si>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</si>
  <si>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</si>
  <si>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</si>
  <si>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</si>
  <si>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</si>
  <si>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</si>
  <si>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</si>
  <si>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</si>
  <si>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</si>
  <si>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</si>
  <si>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</si>
  <si>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</si>
  <si>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</si>
  <si>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</si>
  <si>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</si>
  <si>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</si>
  <si>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</si>
  <si>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</si>
  <si>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</si>
  <si>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</si>
  <si>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</si>
  <si>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</si>
  <si>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</si>
  <si>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</si>
  <si>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</si>
  <si>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</si>
  <si>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</si>
  <si>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</si>
  <si>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</si>
  <si>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</si>
  <si>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</si>
  <si>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</si>
  <si>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</si>
  <si>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</si>
  <si>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</si>
  <si>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</si>
  <si>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</si>
  <si>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</si>
  <si>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</si>
  <si>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</si>
  <si>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</si>
  <si>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</si>
  <si>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</si>
  <si>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</si>
  <si>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</si>
  <si>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</si>
  <si>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</si>
  <si>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</si>
  <si>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</si>
  <si>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</si>
  <si>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</si>
  <si>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</si>
  <si>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</si>
  <si>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</si>
  <si>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</si>
  <si>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</si>
  <si>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</si>
  <si>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</si>
  <si>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</si>
  <si>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</si>
  <si>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</si>
  <si>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</si>
  <si>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</si>
  <si>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</si>
  <si>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</si>
  <si>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</si>
  <si>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</si>
  <si>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</si>
  <si>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</si>
  <si>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</si>
  <si>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</si>
  <si>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</si>
  <si>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</si>
  <si>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</si>
  <si>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</si>
  <si>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30.06.2019</t>
  </si>
  <si>
    <t>Prosperus FGS II</t>
  </si>
  <si>
    <t>AZ A1 ZDMF</t>
  </si>
  <si>
    <t>Generali Investments d.o.o.</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</si>
  <si>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</si>
  <si>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</si>
  <si>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</si>
  <si>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</si>
  <si>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</si>
  <si>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</si>
  <si>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</si>
  <si>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</si>
  <si>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</si>
  <si>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</si>
  <si>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</si>
  <si>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</si>
  <si>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</si>
  <si>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</si>
  <si>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</si>
  <si>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</si>
  <si>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</si>
  <si>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</si>
  <si>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</si>
  <si>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</si>
  <si>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</si>
  <si>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</si>
  <si>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</si>
  <si>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</si>
  <si>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</si>
  <si>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</si>
  <si>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</si>
  <si>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</si>
  <si>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</si>
  <si>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</si>
  <si>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</si>
  <si>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</si>
  <si>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</si>
  <si>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</si>
  <si>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</si>
  <si>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</si>
  <si>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</si>
  <si>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</si>
  <si>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</si>
  <si>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</si>
  <si>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</si>
  <si>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</si>
  <si>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</si>
  <si>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</si>
  <si>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</si>
  <si>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</si>
  <si>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</si>
  <si>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</si>
  <si>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</si>
  <si>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</si>
  <si>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</si>
  <si>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</si>
  <si>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</si>
  <si>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</si>
  <si>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</si>
  <si>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</si>
  <si>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</si>
  <si>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</si>
  <si>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</si>
  <si>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</si>
  <si>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</si>
  <si>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</si>
  <si>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</si>
  <si>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</si>
  <si>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</si>
  <si>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</si>
  <si>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</si>
  <si>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</si>
  <si>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</si>
  <si>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</si>
  <si>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</si>
  <si>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</si>
  <si>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</si>
  <si>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</si>
  <si>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</si>
  <si>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</si>
  <si>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</si>
  <si>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</si>
  <si>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</si>
  <si>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</si>
  <si>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</si>
  <si>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</si>
  <si>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</si>
  <si>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</si>
  <si>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</si>
  <si>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</si>
  <si>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</si>
  <si>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</si>
  <si>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</si>
  <si>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</si>
  <si>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</si>
  <si>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</si>
  <si>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</si>
  <si>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</si>
  <si>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</si>
  <si>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</si>
  <si>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</si>
  <si>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</si>
  <si>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</si>
  <si>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</si>
  <si>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</si>
  <si>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</si>
  <si>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</si>
  <si>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</si>
  <si>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</si>
  <si>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</si>
  <si>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</si>
  <si>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</si>
  <si>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</si>
  <si>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</si>
  <si>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</si>
  <si>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</si>
  <si>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</si>
  <si>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</si>
  <si>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</si>
  <si>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</si>
  <si>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</si>
  <si>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</si>
  <si>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</si>
  <si>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</si>
  <si>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</si>
  <si>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</si>
  <si>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</si>
  <si>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</si>
  <si>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</si>
  <si>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</si>
  <si>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</si>
  <si>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</si>
  <si>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</si>
  <si>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</si>
  <si>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</si>
  <si>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</si>
  <si>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</si>
  <si>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</si>
  <si>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</si>
  <si>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</si>
  <si>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</si>
  <si>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</si>
  <si>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</si>
  <si>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</si>
  <si>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</si>
  <si>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</si>
  <si>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</si>
  <si>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</si>
  <si>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</si>
  <si>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</si>
  <si>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</si>
  <si>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</si>
  <si>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</si>
  <si>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</si>
  <si>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</si>
  <si>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</si>
  <si>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</si>
  <si>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</si>
  <si>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</si>
  <si>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</si>
  <si>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</si>
  <si>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</si>
  <si>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</si>
  <si>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</si>
  <si>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</si>
  <si>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</si>
  <si>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</si>
  <si>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</si>
  <si>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</si>
  <si>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</si>
  <si>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</si>
  <si>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</si>
  <si>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</si>
  <si>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</si>
  <si>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</si>
  <si>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</si>
  <si>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</si>
  <si>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</si>
  <si>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</si>
  <si>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</si>
  <si>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</si>
  <si>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</si>
  <si>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</si>
  <si>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</si>
  <si>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</si>
  <si>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</si>
  <si>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</si>
  <si>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</si>
  <si>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</si>
  <si>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 xml:space="preserve">Cijene udjela
</t>
    </r>
    <r>
      <rPr>
        <b/>
        <i/>
        <sz val="8"/>
        <color theme="1" tint="0.34998626667073579"/>
        <rFont val="Arial"/>
        <family val="2"/>
        <charset val="238"/>
      </rPr>
      <t>Unit prices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</si>
  <si>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</si>
  <si>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</si>
  <si>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</si>
  <si>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</si>
  <si>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</si>
  <si>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</si>
  <si>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</si>
  <si>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</si>
  <si>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</si>
  <si>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</si>
  <si>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t>2020 Q 3</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</si>
  <si>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</si>
  <si>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</si>
  <si>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</si>
  <si>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</si>
  <si>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</si>
  <si>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</si>
  <si>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</si>
  <si>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</si>
  <si>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</si>
  <si>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</si>
  <si>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</si>
  <si>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</si>
  <si>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</si>
  <si>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</si>
  <si>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</si>
  <si>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</si>
  <si>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</si>
  <si>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</si>
  <si>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</si>
  <si>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</si>
  <si>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</si>
  <si>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</si>
  <si>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</si>
  <si>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</si>
  <si>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</si>
  <si>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</si>
  <si>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</si>
  <si>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</si>
  <si>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</si>
  <si>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</si>
  <si>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</si>
  <si>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</si>
  <si>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</si>
  <si>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</si>
  <si>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</si>
  <si>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</si>
  <si>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</si>
  <si>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</si>
  <si>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</si>
  <si>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</si>
  <si>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</si>
  <si>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</si>
  <si>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</si>
  <si>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</si>
  <si>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</si>
  <si>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</si>
  <si>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</si>
  <si>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</si>
  <si>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</si>
  <si>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</si>
  <si>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</si>
  <si>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</si>
  <si>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</si>
  <si>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</si>
  <si>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</si>
  <si>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</si>
  <si>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</si>
  <si>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</si>
  <si>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</si>
  <si>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</si>
  <si>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</si>
  <si>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</si>
  <si>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</si>
  <si>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</si>
  <si>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</si>
  <si>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</si>
  <si>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</si>
  <si>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</si>
  <si>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</si>
  <si>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</si>
  <si>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</si>
  <si>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</si>
  <si>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</si>
  <si>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</si>
  <si>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</si>
  <si>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</si>
  <si>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</si>
  <si>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</si>
  <si>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</si>
  <si>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</si>
  <si>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</si>
  <si>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</si>
  <si>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</si>
  <si>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</si>
  <si>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</si>
  <si>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</si>
  <si>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</si>
  <si>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</si>
  <si>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</si>
  <si>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</si>
  <si>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</si>
  <si>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</si>
  <si>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</si>
  <si>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</si>
  <si>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</si>
  <si>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</si>
  <si>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</si>
  <si>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</si>
  <si>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</si>
  <si>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</si>
  <si>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</si>
  <si>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</si>
  <si>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</si>
  <si>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</si>
  <si>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</si>
  <si>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</si>
  <si>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</si>
  <si>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</si>
  <si>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</si>
  <si>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</si>
  <si>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</si>
  <si>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</si>
  <si>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</si>
  <si>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</si>
  <si>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</si>
  <si>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</si>
  <si>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</si>
  <si>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</si>
  <si>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</si>
  <si>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</si>
  <si>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</si>
  <si>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</si>
  <si>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</si>
  <si>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</si>
  <si>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</si>
  <si>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</si>
  <si>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</si>
  <si>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</si>
  <si>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</si>
  <si>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</si>
  <si>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</si>
  <si>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</si>
  <si>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</si>
  <si>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</si>
  <si>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</si>
  <si>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</si>
  <si>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</si>
  <si>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</si>
  <si>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</si>
  <si>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</si>
  <si>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</si>
  <si>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</si>
  <si>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</si>
  <si>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</si>
  <si>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</si>
  <si>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</si>
  <si>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</si>
  <si>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</si>
  <si>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</si>
  <si>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</si>
  <si>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</si>
  <si>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</si>
  <si>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</si>
  <si>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</si>
  <si>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</si>
  <si>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</si>
  <si>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</si>
  <si>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</si>
  <si>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</si>
  <si>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</si>
  <si>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</si>
  <si>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</si>
  <si>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</si>
  <si>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</si>
  <si>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</si>
  <si>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</si>
  <si>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</si>
  <si>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</si>
  <si>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</si>
  <si>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</si>
  <si>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</si>
  <si>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</si>
  <si>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</si>
  <si>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</si>
  <si>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</si>
  <si>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</si>
  <si>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</si>
  <si>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</si>
  <si>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</si>
  <si>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</si>
  <si>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</si>
  <si>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</si>
  <si>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</si>
  <si>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</si>
  <si>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</si>
  <si>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</si>
  <si>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</si>
  <si>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</si>
  <si>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</si>
  <si>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</si>
  <si>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</si>
  <si>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</si>
  <si>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</si>
  <si>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</si>
  <si>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</si>
  <si>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</si>
  <si>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</si>
  <si>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</si>
  <si>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</si>
  <si>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</si>
  <si>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</si>
  <si>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</si>
  <si>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</si>
  <si>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</si>
  <si>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</si>
  <si>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</si>
  <si>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</si>
  <si>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</si>
  <si>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</si>
  <si>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</si>
  <si>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</si>
  <si>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</si>
  <si>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</si>
  <si>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</si>
  <si>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</si>
  <si>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</si>
  <si>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</si>
  <si>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</si>
  <si>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</si>
  <si>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</si>
  <si>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</si>
  <si>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</si>
  <si>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</si>
  <si>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</si>
  <si>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</si>
  <si>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</si>
  <si>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</si>
  <si>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</si>
  <si>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</si>
  <si>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</si>
  <si>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</si>
  <si>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 xml:space="preserve">OTP MULTI USD </t>
  </si>
  <si>
    <t>28456944283</t>
  </si>
  <si>
    <t>HROTPIUMUSD7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</si>
  <si>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</si>
  <si>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</si>
  <si>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</si>
  <si>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</si>
  <si>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</si>
  <si>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</si>
  <si>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</si>
  <si>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</si>
  <si>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</si>
  <si>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</si>
  <si>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</si>
  <si>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</si>
  <si>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</si>
  <si>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</si>
  <si>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</si>
  <si>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</si>
  <si>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</si>
  <si>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</si>
  <si>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</si>
  <si>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</si>
  <si>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</si>
  <si>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</si>
  <si>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</si>
  <si>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</si>
  <si>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</si>
  <si>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</si>
  <si>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</si>
  <si>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</si>
  <si>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</si>
  <si>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</si>
  <si>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</si>
  <si>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</si>
  <si>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</si>
  <si>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</si>
  <si>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</si>
  <si>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</si>
  <si>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</si>
  <si>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</si>
  <si>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</si>
  <si>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</si>
  <si>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</si>
  <si>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</si>
  <si>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</si>
  <si>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</si>
  <si>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</si>
  <si>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</si>
  <si>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</si>
  <si>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</si>
  <si>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</si>
  <si>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HRZBINUBOND3</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</si>
  <si>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</si>
  <si>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</si>
  <si>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</si>
  <si>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</si>
  <si>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</si>
  <si>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</si>
  <si>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</si>
  <si>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</si>
  <si>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</si>
  <si>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</si>
  <si>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</si>
  <si>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</si>
  <si>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</si>
  <si>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</si>
  <si>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</si>
  <si>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</si>
  <si>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</si>
  <si>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</si>
  <si>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</si>
  <si>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</si>
  <si>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</si>
  <si>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</si>
  <si>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</si>
  <si>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</si>
  <si>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</si>
  <si>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</si>
  <si>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</si>
  <si>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</si>
  <si>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</si>
  <si>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</si>
  <si>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plus UCITS fond </t>
  </si>
  <si>
    <t>HRZBINUPLUS2</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</si>
  <si>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</si>
  <si>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</si>
  <si>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</si>
  <si>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</si>
  <si>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</si>
  <si>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</si>
  <si>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</si>
  <si>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</si>
  <si>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</si>
  <si>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</si>
  <si>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</si>
  <si>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</si>
  <si>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</si>
  <si>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</si>
  <si>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</si>
  <si>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</si>
  <si>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</si>
  <si>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</si>
  <si>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Cijena
udjela
(u kn)</t>
  </si>
  <si>
    <t>Feelsgood</t>
  </si>
  <si>
    <t>FEELSGOOD CAPITAL PARTNERS d.o.o.</t>
  </si>
  <si>
    <t>Prosperus Growth</t>
  </si>
  <si>
    <t>PROSPERUS - INVEST d.o.o.</t>
  </si>
  <si>
    <r>
      <t xml:space="preserve">Fond Generali Absolute prestaos radom 31.1.2021. /  </t>
    </r>
    <r>
      <rPr>
        <i/>
        <sz val="8"/>
        <color theme="1" tint="0.34998626667073579"/>
        <rFont val="Arial"/>
        <family val="2"/>
      </rPr>
      <t>The Generali Absolute Fund ceased to operate on January 31, 2021.</t>
    </r>
  </si>
  <si>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</si>
  <si>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</si>
  <si>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</si>
  <si>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</si>
  <si>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</si>
  <si>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</si>
  <si>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</si>
  <si>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</si>
  <si>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</si>
  <si>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</si>
  <si>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</si>
  <si>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</si>
  <si>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</si>
  <si>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</si>
  <si>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</si>
  <si>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</si>
  <si>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</si>
  <si>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</si>
  <si>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</si>
  <si>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</si>
  <si>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</si>
  <si>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</si>
  <si>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</si>
  <si>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30.9.2021.</t>
  </si>
  <si>
    <t xml:space="preserve">ALD Automotive d.o.o. </t>
  </si>
  <si>
    <t xml:space="preserve">BKS - leasing Croatia d.o.o. </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</si>
  <si>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</si>
  <si>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</si>
  <si>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</si>
  <si>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</si>
  <si>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</si>
  <si>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</si>
  <si>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</si>
  <si>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</si>
  <si>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</si>
  <si>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</si>
  <si>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</si>
  <si>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</si>
  <si>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</si>
  <si>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</si>
  <si>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</si>
  <si>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</si>
  <si>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</si>
  <si>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</si>
  <si>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</si>
  <si>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</si>
  <si>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</si>
  <si>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</si>
  <si>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</si>
  <si>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</si>
  <si>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</si>
  <si>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</si>
  <si>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</si>
  <si>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</si>
  <si>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</si>
  <si>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</si>
  <si>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</si>
  <si>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</si>
  <si>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</si>
  <si>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</si>
  <si>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HANFA,Društva za upravljanje dobrovoljnim mirovinskim fondovima  /</t>
    </r>
    <r>
      <rPr>
        <sz val="8"/>
        <color theme="1" tint="0.499984740745262"/>
        <rFont val="Arial"/>
        <family val="2"/>
      </rPr>
      <t xml:space="preserve"> </t>
    </r>
    <r>
      <rPr>
        <i/>
        <sz val="8"/>
        <color theme="1" tint="0.34998626667073579"/>
        <rFont val="Arial"/>
        <family val="2"/>
      </rPr>
      <t>HANFA,Voluntary funds managing companies</t>
    </r>
  </si>
  <si>
    <t>Erste Future Equity</t>
  </si>
  <si>
    <t>58979959467</t>
  </si>
  <si>
    <t>HRERSIUFTRE2</t>
  </si>
  <si>
    <t>Erste Green Multi Asset</t>
  </si>
  <si>
    <t>15887601585</t>
  </si>
  <si>
    <t>HRERSIUGMAS1</t>
  </si>
  <si>
    <t>Raiffeisen Sustainable Equities</t>
  </si>
  <si>
    <t>2021 Q 4</t>
  </si>
  <si>
    <t>2021.</t>
  </si>
  <si>
    <t>31.12.2021.</t>
  </si>
  <si>
    <t>88180260839</t>
  </si>
  <si>
    <t>HRFGCPUFGIF4</t>
  </si>
  <si>
    <t>31.3.2022.</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</si>
  <si>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</si>
  <si>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</si>
  <si>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</si>
  <si>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</si>
  <si>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</si>
  <si>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</si>
  <si>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</si>
  <si>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</si>
  <si>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</si>
  <si>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</si>
  <si>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</si>
  <si>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</si>
  <si>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</si>
  <si>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</si>
  <si>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</si>
  <si>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Lipanj 2022.</t>
  </si>
  <si>
    <t>June 2022</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</si>
  <si>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</si>
  <si>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</si>
  <si>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</si>
  <si>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</si>
  <si>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</si>
  <si>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</si>
  <si>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</si>
  <si>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</si>
  <si>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</si>
  <si>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</si>
  <si>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</si>
  <si>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</si>
  <si>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</si>
  <si>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</si>
  <si>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</si>
  <si>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</si>
  <si>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</si>
  <si>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</si>
  <si>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</si>
  <si>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</si>
  <si>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</si>
  <si>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</si>
  <si>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30.6.2022.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</si>
  <si>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</si>
  <si>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</si>
  <si>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</si>
  <si>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</si>
  <si>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</si>
  <si>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</si>
  <si>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</si>
  <si>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</si>
  <si>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</si>
  <si>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</si>
  <si>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</si>
  <si>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</si>
  <si>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</si>
  <si>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</si>
  <si>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Rujan 2022.</t>
  </si>
  <si>
    <t>September 2022</t>
  </si>
  <si>
    <t>Eurizon HR Target 2027 II</t>
  </si>
  <si>
    <t>InterCapital Short Term Bond</t>
  </si>
  <si>
    <t>Listopad 2022.</t>
  </si>
  <si>
    <t>October 2022</t>
  </si>
  <si>
    <t>RUJAN 2022.</t>
  </si>
  <si>
    <t>SEPTEMBER 2022</t>
  </si>
  <si>
    <t>Eurizon HR Dollar Bond fond 3</t>
  </si>
  <si>
    <t>Eurizon HR Target 2027 III</t>
  </si>
  <si>
    <t>2022 Q 3</t>
  </si>
  <si>
    <t>1.1. - 30.9.2022</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</si>
  <si>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30.9.2022</t>
    </r>
  </si>
  <si>
    <t>30.9.2022.</t>
  </si>
  <si>
    <t>1.1. - 30.9.2022.</t>
  </si>
  <si>
    <t>Studeni 2022.</t>
  </si>
  <si>
    <t>November 2022</t>
  </si>
  <si>
    <t>Tablica 3.1: Zaračunata bruto premija osiguranja za period od 1. siječnja do 30.studenoga 2022.</t>
  </si>
  <si>
    <t>Table 3.1: Written premium for the period 1 January  - 30 November 2022</t>
  </si>
  <si>
    <t>Tablica 3.2: Podaci o osiguranju za period od 1. siječnja do 30. studenoga 2022.</t>
  </si>
  <si>
    <t>Table 3.2: Insurance data for the period 1 January - 30 November 2022</t>
  </si>
  <si>
    <t>I-XI/2021</t>
  </si>
  <si>
    <t>I-XI/2022</t>
  </si>
  <si>
    <r>
      <t xml:space="preserve">Indeks (100 = I-XI/2021)
 </t>
    </r>
    <r>
      <rPr>
        <i/>
        <sz val="9"/>
        <color theme="1" tint="0.34998626667073579"/>
        <rFont val="Arial"/>
        <family val="2"/>
        <charset val="238"/>
      </rPr>
      <t>Index(100 =I-XI/2021)</t>
    </r>
  </si>
  <si>
    <t>HRPODRRA0004</t>
  </si>
  <si>
    <t>HRHT00RA0005</t>
  </si>
  <si>
    <t>HRATGRRA0003</t>
  </si>
  <si>
    <t>HRRIVPRA0000</t>
  </si>
  <si>
    <t>HRADRSPA0009</t>
  </si>
  <si>
    <t>HRSPANRA0007</t>
  </si>
  <si>
    <t>HRPLAGRA0003</t>
  </si>
  <si>
    <t>HRZABARA0009</t>
  </si>
  <si>
    <t>HRATPLRA0008</t>
  </si>
  <si>
    <t>HRERNTRA0000</t>
  </si>
  <si>
    <t>HRRHMFO23BA4</t>
  </si>
  <si>
    <t>HRRHMFO282A2</t>
  </si>
  <si>
    <t>HRRHMFO327E7</t>
  </si>
  <si>
    <t>HRRHMFO297A0</t>
  </si>
  <si>
    <t>HRRHMFO253A3</t>
  </si>
  <si>
    <t>HRRHMFO257A4</t>
  </si>
  <si>
    <t>HRRHMFO24BA2</t>
  </si>
  <si>
    <t>HRRHMFO34BA1</t>
  </si>
  <si>
    <t>HRRHMFO302E0</t>
  </si>
  <si>
    <t>HRZGHOO237A3</t>
  </si>
  <si>
    <t>HRTSHCRA0009</t>
  </si>
  <si>
    <t>HRBCINRA0003</t>
  </si>
  <si>
    <t>Eurizon HR Target 2025</t>
  </si>
  <si>
    <t>InterCapital Dollar Balanced</t>
  </si>
  <si>
    <t>OTP MULTI USD 2</t>
  </si>
  <si>
    <t>Raiffeisen EUR 2025 Bond</t>
  </si>
  <si>
    <t>ZB Invest Funds – ZB bond 2027 EUR</t>
  </si>
  <si>
    <t xml:space="preserve"> ZB global 50 </t>
  </si>
  <si>
    <t>ZB global 70</t>
  </si>
  <si>
    <t>ZB Asia</t>
  </si>
  <si>
    <t>ZB conservative 20</t>
  </si>
  <si>
    <r>
      <t xml:space="preserve">    Promjena imena fondova / </t>
    </r>
    <r>
      <rPr>
        <i/>
        <sz val="8"/>
        <color theme="1" tint="0.249977111117893"/>
        <rFont val="Arial"/>
        <family val="2"/>
      </rPr>
      <t>Change in funds´ name</t>
    </r>
    <r>
      <rPr>
        <sz val="8"/>
        <rFont val="Arial"/>
        <family val="2"/>
        <charset val="238"/>
      </rPr>
      <t xml:space="preserve">: ZB BRIC+ u / </t>
    </r>
    <r>
      <rPr>
        <i/>
        <sz val="8"/>
        <color theme="1" tint="0.249977111117893"/>
        <rFont val="Arial"/>
        <family val="2"/>
      </rPr>
      <t>in</t>
    </r>
    <r>
      <rPr>
        <sz val="8"/>
        <rFont val="Arial"/>
        <family val="2"/>
        <charset val="238"/>
      </rPr>
      <t xml:space="preserve"> ZB Asia; ZB bond u / </t>
    </r>
    <r>
      <rPr>
        <i/>
        <sz val="8"/>
        <color theme="1" tint="0.249977111117893"/>
        <rFont val="Arial"/>
        <family val="2"/>
      </rPr>
      <t>in</t>
    </r>
    <r>
      <rPr>
        <sz val="8"/>
        <rFont val="Arial"/>
        <family val="2"/>
        <charset val="238"/>
      </rPr>
      <t xml:space="preserve"> ZB conservative 20 ; ZB global 20 u / </t>
    </r>
    <r>
      <rPr>
        <i/>
        <sz val="8"/>
        <color theme="1" tint="0.249977111117893"/>
        <rFont val="Arial"/>
        <family val="2"/>
      </rPr>
      <t>in</t>
    </r>
    <r>
      <rPr>
        <sz val="8"/>
        <rFont val="Arial"/>
        <family val="2"/>
        <charset val="238"/>
      </rPr>
      <t xml:space="preserve"> ZB global 50; ZB global u / </t>
    </r>
    <r>
      <rPr>
        <i/>
        <sz val="8"/>
        <color theme="1" tint="0.249977111117893"/>
        <rFont val="Arial"/>
        <family val="2"/>
      </rPr>
      <t>in</t>
    </r>
    <r>
      <rPr>
        <sz val="8"/>
        <rFont val="Arial"/>
        <family val="2"/>
        <charset val="238"/>
      </rPr>
      <t xml:space="preserve"> ZB global 70</t>
    </r>
  </si>
  <si>
    <r>
      <t xml:space="preserve">    Fond Generali Flow je od 15.11.2022. u likvidaciji. </t>
    </r>
    <r>
      <rPr>
        <i/>
        <sz val="8"/>
        <color theme="1" tint="0.249977111117893"/>
        <rFont val="Arial"/>
        <family val="2"/>
      </rPr>
      <t>/  The Generali Flow fund is from 15.11.2022. in liquidation.</t>
    </r>
  </si>
  <si>
    <r>
      <t xml:space="preserve">Broj / </t>
    </r>
    <r>
      <rPr>
        <i/>
        <sz val="10"/>
        <color theme="1" tint="0.34998626667073579"/>
        <rFont val="Arial"/>
        <family val="2"/>
        <charset val="238"/>
      </rPr>
      <t>Number</t>
    </r>
    <r>
      <rPr>
        <sz val="10"/>
        <color theme="1"/>
        <rFont val="Arial"/>
        <family val="2"/>
      </rPr>
      <t xml:space="preserve"> 12</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1.1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  Zagreb, 27.12.2022.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</si>
</sst>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45">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59" fillId="0" borderId="0" applyFont="0" applyFill="0" applyBorder="0" applyAlignment="0" applyProtection="0"/>
    <xf numFmtId="0" fontId="59"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17" fillId="0" borderId="0"/>
  </cellStyleXfs>
  <cellXfs count="1186">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70"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5" fillId="0" borderId="0" xfId="0" applyNumberFormat="1" applyFont="1"/>
    <xf numFmtId="175" fontId="139" fillId="0" borderId="0" xfId="0" applyNumberFormat="1" applyFont="1"/>
    <xf numFmtId="0" fontId="139" fillId="0" borderId="0" xfId="0" applyFont="1"/>
    <xf numFmtId="175"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14" fontId="33" fillId="0" borderId="0" xfId="0" applyNumberFormat="1"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8" fontId="97"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0" fontId="118"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81"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9" fontId="118" fillId="32" borderId="0" xfId="0" applyNumberFormat="1" applyFont="1" applyFill="1" applyBorder="1" applyAlignment="1">
      <alignment horizontal="center" vertical="center"/>
    </xf>
    <xf numFmtId="179" fontId="118" fillId="32" borderId="0" xfId="0" applyNumberFormat="1" applyFont="1" applyFill="1" applyBorder="1" applyAlignment="1">
      <alignment horizontal="center" vertical="center" wrapText="1"/>
    </xf>
    <xf numFmtId="179"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179"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8"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178"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164" fontId="0" fillId="0" borderId="0" xfId="0" applyNumberForma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2"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6" fontId="42" fillId="5" borderId="0" xfId="16" applyNumberFormat="1" applyFont="1" applyFill="1" applyBorder="1" applyAlignment="1">
      <alignment horizontal="center" vertical="center"/>
    </xf>
    <xf numFmtId="166" fontId="42" fillId="15" borderId="0" xfId="16" applyNumberFormat="1" applyFont="1" applyFill="1" applyBorder="1" applyAlignment="1">
      <alignment horizontal="center" vertical="center"/>
    </xf>
    <xf numFmtId="166"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71"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7"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7"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0"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3" fillId="0" borderId="0" xfId="0" quotePrefix="1" applyNumberFormat="1" applyFont="1" applyFill="1" applyBorder="1" applyAlignment="1">
      <alignment horizontal="left" vertical="top"/>
    </xf>
    <xf numFmtId="178" fontId="41" fillId="3" borderId="0" xfId="4" applyNumberFormat="1" applyFont="1" applyFill="1" applyBorder="1" applyAlignment="1">
      <alignment horizontal="center" vertical="center" wrapText="1"/>
    </xf>
    <xf numFmtId="0" fontId="32" fillId="0" borderId="0" xfId="0" applyFont="1" applyFill="1" applyAlignment="1">
      <alignment vertical="center" wrapText="1"/>
    </xf>
    <xf numFmtId="14" fontId="40" fillId="19" borderId="8" xfId="3" applyNumberFormat="1" applyFont="1" applyFill="1" applyBorder="1" applyAlignment="1" applyProtection="1">
      <alignment horizontal="center" vertical="center" wrapText="1"/>
      <protection hidden="1"/>
    </xf>
    <xf numFmtId="0" fontId="40" fillId="12" borderId="0" xfId="3" applyFont="1" applyFill="1" applyBorder="1" applyAlignment="1">
      <alignment horizontal="center" vertical="center" wrapText="1"/>
    </xf>
    <xf numFmtId="0" fontId="40" fillId="12" borderId="0" xfId="3" applyFont="1" applyFill="1" applyBorder="1" applyAlignment="1">
      <alignment vertical="center" wrapText="1"/>
    </xf>
    <xf numFmtId="0" fontId="32" fillId="32" borderId="0" xfId="0" applyFont="1" applyFill="1" applyBorder="1" applyAlignment="1">
      <alignment horizontal="center" vertical="center" wrapText="1"/>
    </xf>
    <xf numFmtId="0" fontId="243" fillId="0" borderId="0" xfId="3" applyFont="1" applyFill="1" applyBorder="1" applyAlignment="1">
      <alignment horizontal="left" vertical="center"/>
    </xf>
    <xf numFmtId="0" fontId="244" fillId="0" borderId="0" xfId="0" applyFont="1" applyAlignment="1">
      <alignment horizontal="left" vertical="center"/>
    </xf>
    <xf numFmtId="174" fontId="89" fillId="3" borderId="0" xfId="21" applyNumberFormat="1" applyFont="1" applyFill="1" applyAlignment="1">
      <alignment horizontal="right" vertical="center"/>
    </xf>
    <xf numFmtId="175" fontId="89" fillId="3" borderId="0" xfId="0" applyNumberFormat="1" applyFont="1" applyFill="1" applyBorder="1" applyAlignment="1">
      <alignment horizontal="right" vertical="center"/>
    </xf>
    <xf numFmtId="0" fontId="33" fillId="32" borderId="0" xfId="0" applyFont="1" applyFill="1" applyBorder="1" applyAlignment="1">
      <alignment horizontal="center" vertical="center" wrapText="1"/>
    </xf>
    <xf numFmtId="0" fontId="40" fillId="33" borderId="0" xfId="27" applyFont="1" applyFill="1" applyBorder="1" applyAlignment="1" applyProtection="1">
      <alignment horizontal="left" vertical="center" wrapText="1"/>
    </xf>
    <xf numFmtId="168" fontId="40" fillId="33" borderId="0" xfId="8" applyNumberFormat="1" applyFont="1" applyFill="1" applyBorder="1" applyAlignment="1" applyProtection="1">
      <alignment horizontal="right" vertical="center" wrapText="1"/>
    </xf>
    <xf numFmtId="10" fontId="40" fillId="33" borderId="0" xfId="4" applyNumberFormat="1" applyFont="1" applyFill="1" applyBorder="1" applyAlignment="1" applyProtection="1">
      <alignment horizontal="right" vertical="center" wrapText="1"/>
    </xf>
    <xf numFmtId="3" fontId="40" fillId="33" borderId="0" xfId="27" applyNumberFormat="1" applyFont="1" applyFill="1" applyBorder="1" applyAlignment="1" applyProtection="1">
      <alignment vertical="center"/>
    </xf>
    <xf numFmtId="3" fontId="40" fillId="33" borderId="0" xfId="27" applyNumberFormat="1" applyFont="1" applyFill="1" applyBorder="1" applyAlignment="1" applyProtection="1">
      <alignment horizontal="right" vertical="center"/>
    </xf>
    <xf numFmtId="177" fontId="40" fillId="33" borderId="0" xfId="27" applyNumberFormat="1" applyFont="1" applyFill="1" applyBorder="1" applyAlignment="1" applyProtection="1">
      <alignment horizontal="right" vertical="center"/>
    </xf>
    <xf numFmtId="177" fontId="40" fillId="33" borderId="0" xfId="27" applyNumberFormat="1" applyFont="1" applyFill="1" applyBorder="1" applyAlignment="1" applyProtection="1">
      <alignment vertical="center"/>
    </xf>
    <xf numFmtId="0" fontId="118" fillId="33" borderId="0" xfId="0" applyFont="1" applyFill="1" applyBorder="1" applyAlignment="1">
      <alignment vertical="center"/>
    </xf>
    <xf numFmtId="3" fontId="118" fillId="33" borderId="0" xfId="0" applyNumberFormat="1" applyFont="1" applyFill="1" applyBorder="1" applyAlignment="1">
      <alignment horizontal="right" vertical="center" indent="1"/>
    </xf>
    <xf numFmtId="0" fontId="15" fillId="33" borderId="0" xfId="0" applyFont="1" applyFill="1" applyAlignment="1" applyProtection="1">
      <alignment vertical="center" wrapText="1"/>
      <protection locked="0"/>
    </xf>
    <xf numFmtId="3" fontId="115" fillId="33" borderId="0" xfId="0" applyNumberFormat="1" applyFont="1" applyFill="1" applyBorder="1" applyAlignment="1">
      <alignment horizontal="right" vertical="center" indent="1"/>
    </xf>
    <xf numFmtId="3" fontId="137" fillId="33" borderId="0" xfId="9" applyNumberFormat="1" applyFont="1" applyFill="1" applyBorder="1" applyAlignment="1" applyProtection="1">
      <alignment horizontal="right" vertical="center"/>
    </xf>
    <xf numFmtId="0" fontId="40" fillId="33"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40" fillId="32" borderId="0" xfId="0" applyFont="1" applyFill="1" applyBorder="1" applyAlignment="1">
      <alignment vertical="center" wrapText="1"/>
    </xf>
    <xf numFmtId="3" fontId="53" fillId="3" borderId="0" xfId="0" applyNumberFormat="1" applyFont="1" applyFill="1" applyBorder="1" applyAlignment="1">
      <alignment horizontal="right" vertical="center" indent="2"/>
    </xf>
    <xf numFmtId="3" fontId="35" fillId="42" borderId="0" xfId="0" applyNumberFormat="1" applyFont="1" applyFill="1" applyBorder="1" applyAlignment="1">
      <alignment horizontal="right" vertical="center" indent="2"/>
    </xf>
    <xf numFmtId="0" fontId="51" fillId="32" borderId="0" xfId="0" applyFont="1" applyFill="1" applyBorder="1" applyAlignment="1">
      <alignment horizontal="center" vertical="center" wrapText="1"/>
    </xf>
    <xf numFmtId="0" fontId="165" fillId="32" borderId="0" xfId="0" applyFont="1" applyFill="1" applyBorder="1" applyAlignment="1">
      <alignment horizontal="center" vertical="center" wrapText="1"/>
    </xf>
    <xf numFmtId="0" fontId="148" fillId="4" borderId="0" xfId="0" applyFont="1" applyFill="1" applyBorder="1" applyAlignment="1">
      <alignment horizontal="center" vertical="center"/>
    </xf>
    <xf numFmtId="175" fontId="148" fillId="4" borderId="0" xfId="0" applyNumberFormat="1" applyFont="1" applyFill="1" applyBorder="1" applyAlignment="1" applyProtection="1">
      <alignment horizontal="right" vertical="center"/>
    </xf>
    <xf numFmtId="3" fontId="136" fillId="0" borderId="0" xfId="0" applyNumberFormat="1" applyFont="1" applyAlignment="1">
      <alignment vertical="center"/>
    </xf>
    <xf numFmtId="0" fontId="40" fillId="12" borderId="0" xfId="3" applyFont="1" applyFill="1" applyBorder="1" applyAlignment="1">
      <alignment horizontal="center" vertical="center" wrapText="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5" fillId="32" borderId="0" xfId="27" applyFont="1" applyFill="1" applyAlignment="1" applyProtection="1">
      <alignment horizontal="center" vertical="center" wrapText="1"/>
    </xf>
    <xf numFmtId="0" fontId="15" fillId="32" borderId="0" xfId="27" applyFont="1" applyFill="1" applyAlignment="1" applyProtection="1">
      <alignment horizontal="center" vertical="center"/>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5" fillId="32" borderId="0" xfId="0" applyFont="1" applyFill="1" applyBorder="1" applyAlignment="1">
      <alignment horizontal="center" vertical="center" wrapText="1"/>
    </xf>
    <xf numFmtId="0" fontId="137" fillId="34"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180" fontId="41" fillId="32" borderId="0" xfId="27" applyNumberFormat="1" applyFont="1" applyFill="1" applyBorder="1" applyAlignment="1" applyProtection="1">
      <alignment horizontal="center" vertical="center" wrapText="1"/>
      <protection locked="0"/>
    </xf>
    <xf numFmtId="180"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78" fillId="0" borderId="0" xfId="0" applyFont="1" applyFill="1" applyBorder="1" applyAlignment="1">
      <alignment horizontal="left" vertical="center" wrapText="1"/>
    </xf>
    <xf numFmtId="0" fontId="166" fillId="0" borderId="0" xfId="0" applyFont="1" applyFill="1" applyBorder="1" applyAlignment="1">
      <alignment horizontal="left" vertical="center" wrapText="1"/>
    </xf>
    <xf numFmtId="0" fontId="32"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40" fillId="32" borderId="0" xfId="0" applyFont="1" applyFill="1" applyBorder="1" applyAlignment="1">
      <alignment horizontal="center" vertical="center" wrapText="1"/>
    </xf>
    <xf numFmtId="0" fontId="15" fillId="32" borderId="0" xfId="0" applyFont="1" applyFill="1" applyBorder="1" applyAlignment="1">
      <alignment horizontal="center" vertical="center" wrapText="1"/>
    </xf>
    <xf numFmtId="0" fontId="24"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53" fillId="32" borderId="0" xfId="0" applyFont="1" applyFill="1" applyAlignment="1">
      <alignment horizontal="center" vertical="center" wrapText="1"/>
    </xf>
    <xf numFmtId="0" fontId="40" fillId="32" borderId="0" xfId="0" applyFont="1" applyFill="1" applyAlignment="1">
      <alignment horizontal="center" vertical="center" wrapText="1"/>
    </xf>
    <xf numFmtId="0" fontId="15" fillId="32" borderId="0" xfId="0" applyFont="1" applyFill="1" applyAlignment="1">
      <alignment horizontal="center" vertical="center" wrapText="1"/>
    </xf>
    <xf numFmtId="14" fontId="40" fillId="32" borderId="0" xfId="0" applyNumberFormat="1"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39" fillId="41" borderId="0" xfId="0" applyNumberFormat="1" applyFont="1" applyFill="1" applyBorder="1" applyAlignment="1">
      <alignment horizontal="center" vertical="center"/>
    </xf>
    <xf numFmtId="0" fontId="239" fillId="41" borderId="0" xfId="0" applyFont="1" applyFill="1" applyBorder="1" applyAlignment="1">
      <alignment horizontal="center" vertical="center"/>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15" fillId="12" borderId="0" xfId="3" applyFont="1" applyFill="1" applyBorder="1" applyAlignment="1">
      <alignment horizontal="center" vertical="center" wrapText="1"/>
    </xf>
    <xf numFmtId="0" fontId="40"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8" fillId="16" borderId="0"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5" fillId="16" borderId="7" xfId="3" applyFont="1" applyFill="1" applyBorder="1" applyAlignment="1">
      <alignment horizontal="center" vertical="center" wrapText="1"/>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41" fillId="0"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19" borderId="0" xfId="3" applyFont="1" applyFill="1" applyBorder="1" applyAlignment="1">
      <alignment horizontal="center" vertical="center"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3"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0000FF"/>
      <color rgb="FF99CCFF"/>
      <color rgb="FF66CCFF"/>
      <color rgb="FFFFFFCC"/>
      <color rgb="FFFF9933"/>
      <color rgb="FF3399FF"/>
      <color rgb="FF33CCFF"/>
      <color rgb="FF00FFFF"/>
      <color rgb="FF9933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v>0</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v>0</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1"/>
  </cols>
  <sheetData>
    <row r="1" spans="1:9" ht="21" customHeight="1">
      <c r="A1" s="658"/>
      <c r="B1" s="659"/>
      <c r="C1" s="659"/>
      <c r="D1" s="659"/>
      <c r="E1" s="659"/>
      <c r="F1" s="659"/>
      <c r="G1" s="659"/>
      <c r="H1" s="659"/>
      <c r="I1" s="659"/>
    </row>
    <row r="2" spans="1:9" ht="18">
      <c r="A2" s="1051"/>
      <c r="B2" s="1051"/>
      <c r="C2" s="1051"/>
      <c r="D2" s="1051"/>
      <c r="E2" s="1051"/>
      <c r="F2" s="1051"/>
      <c r="G2" s="1051"/>
      <c r="H2" s="1051"/>
      <c r="I2" s="1051"/>
    </row>
    <row r="3" spans="1:9" ht="18">
      <c r="A3" s="660"/>
      <c r="B3" s="660"/>
      <c r="C3" s="660"/>
      <c r="D3" s="660"/>
      <c r="E3" s="660"/>
      <c r="F3" s="660"/>
      <c r="G3" s="660"/>
      <c r="H3" s="660"/>
      <c r="I3" s="660"/>
    </row>
    <row r="4" spans="1:9" ht="16.5">
      <c r="A4" s="1052"/>
      <c r="B4" s="1052"/>
      <c r="C4" s="1052"/>
      <c r="D4" s="1052"/>
      <c r="E4" s="1052"/>
      <c r="F4" s="1052"/>
      <c r="G4" s="1052"/>
      <c r="H4" s="1052"/>
      <c r="I4" s="1052"/>
    </row>
    <row r="5" spans="1:9" ht="15" customHeight="1">
      <c r="A5" s="661"/>
      <c r="B5" s="661"/>
      <c r="C5" s="661"/>
      <c r="D5" s="661"/>
      <c r="E5" s="661"/>
      <c r="F5" s="661"/>
      <c r="G5" s="661"/>
      <c r="H5" s="661"/>
      <c r="I5" s="661"/>
    </row>
    <row r="6" spans="1:9" ht="15" customHeight="1">
      <c r="A6" s="662"/>
      <c r="B6" s="662"/>
      <c r="C6" s="662"/>
      <c r="D6" s="662"/>
      <c r="E6" s="662"/>
      <c r="F6" s="662"/>
      <c r="G6" s="662"/>
      <c r="H6" s="662"/>
      <c r="I6" s="662"/>
    </row>
    <row r="7" spans="1:9">
      <c r="A7" s="669"/>
      <c r="B7" s="669"/>
      <c r="C7" s="669"/>
      <c r="D7" s="669"/>
      <c r="E7" s="669"/>
      <c r="F7" s="669"/>
      <c r="G7" s="669"/>
      <c r="H7" s="669"/>
      <c r="I7" s="669"/>
    </row>
    <row r="8" spans="1:9">
      <c r="A8" s="663"/>
      <c r="B8" s="663"/>
      <c r="C8" s="663"/>
      <c r="D8" s="663"/>
      <c r="E8" s="663"/>
      <c r="F8" s="663"/>
      <c r="G8" s="663"/>
      <c r="H8" s="663"/>
      <c r="I8" s="663"/>
    </row>
    <row r="9" spans="1:9">
      <c r="A9" s="1053" t="s">
        <v>1601</v>
      </c>
      <c r="B9" s="1054"/>
      <c r="C9" s="1054"/>
      <c r="D9" s="1054"/>
      <c r="E9" s="1054"/>
      <c r="F9" s="1054"/>
      <c r="G9" s="1054"/>
      <c r="H9" s="1054"/>
      <c r="I9" s="1054"/>
    </row>
    <row r="10" spans="1:9">
      <c r="A10" s="664"/>
      <c r="B10" s="664"/>
      <c r="C10" s="664"/>
      <c r="D10" s="664"/>
      <c r="E10" s="664"/>
      <c r="F10" s="664"/>
      <c r="G10" s="664"/>
      <c r="H10" s="664"/>
      <c r="I10" s="664"/>
    </row>
    <row r="11" spans="1:9">
      <c r="A11" s="664"/>
      <c r="B11" s="664"/>
      <c r="C11" s="664"/>
      <c r="D11" s="664"/>
      <c r="E11" s="664"/>
      <c r="F11" s="664"/>
      <c r="G11" s="664"/>
      <c r="H11" s="664"/>
      <c r="I11" s="664"/>
    </row>
    <row r="12" spans="1:9">
      <c r="A12" s="664"/>
      <c r="B12" s="664"/>
      <c r="C12" s="664"/>
      <c r="D12" s="664"/>
      <c r="E12" s="664"/>
      <c r="F12" s="664"/>
      <c r="G12" s="664"/>
      <c r="H12" s="664"/>
      <c r="I12" s="664"/>
    </row>
    <row r="13" spans="1:9">
      <c r="A13" s="664"/>
      <c r="B13" s="664"/>
      <c r="C13" s="664"/>
      <c r="D13" s="664"/>
      <c r="E13" s="664"/>
      <c r="F13" s="664"/>
      <c r="G13" s="664"/>
      <c r="H13" s="664"/>
      <c r="I13" s="664"/>
    </row>
    <row r="14" spans="1:9">
      <c r="A14" s="664"/>
      <c r="B14" s="664"/>
      <c r="C14" s="664"/>
      <c r="D14" s="664"/>
      <c r="E14" s="664"/>
      <c r="F14" s="664"/>
      <c r="G14" s="664"/>
      <c r="H14" s="664"/>
      <c r="I14" s="664"/>
    </row>
    <row r="15" spans="1:9">
      <c r="A15" s="664"/>
      <c r="B15" s="664"/>
      <c r="C15" s="664"/>
      <c r="D15" s="664"/>
      <c r="E15" s="664"/>
      <c r="F15" s="664"/>
      <c r="G15" s="664"/>
      <c r="H15" s="664"/>
      <c r="I15" s="664"/>
    </row>
    <row r="16" spans="1:9">
      <c r="A16" s="664"/>
      <c r="B16" s="664"/>
      <c r="C16" s="664"/>
      <c r="D16" s="664"/>
      <c r="E16" s="664"/>
      <c r="F16" s="664"/>
      <c r="G16" s="664"/>
      <c r="H16" s="664"/>
      <c r="I16" s="664"/>
    </row>
    <row r="17" spans="1:9">
      <c r="A17" s="664"/>
      <c r="B17" s="664"/>
      <c r="C17" s="664"/>
      <c r="D17" s="664"/>
      <c r="E17" s="664"/>
      <c r="F17" s="664"/>
      <c r="G17" s="664"/>
      <c r="H17" s="664"/>
      <c r="I17" s="664"/>
    </row>
    <row r="18" spans="1:9" ht="30">
      <c r="A18" s="1055" t="s">
        <v>0</v>
      </c>
      <c r="B18" s="1055"/>
      <c r="C18" s="1055"/>
      <c r="D18" s="1055"/>
      <c r="E18" s="1055"/>
      <c r="F18" s="1055"/>
      <c r="G18" s="1055"/>
      <c r="H18" s="1055"/>
      <c r="I18" s="1055"/>
    </row>
    <row r="19" spans="1:9" ht="18.75" customHeight="1">
      <c r="A19" s="665"/>
      <c r="B19" s="665"/>
      <c r="C19" s="665"/>
      <c r="D19" s="665"/>
      <c r="E19" s="665"/>
      <c r="F19" s="665"/>
      <c r="G19" s="665"/>
      <c r="H19" s="665"/>
      <c r="I19" s="665"/>
    </row>
    <row r="20" spans="1:9" ht="18.75" customHeight="1">
      <c r="A20" s="1056" t="s">
        <v>1559</v>
      </c>
      <c r="B20" s="1056"/>
      <c r="C20" s="1056"/>
      <c r="D20" s="1056"/>
      <c r="E20" s="1056"/>
      <c r="F20" s="1056"/>
      <c r="G20" s="1056"/>
      <c r="H20" s="1056"/>
      <c r="I20" s="1056"/>
    </row>
    <row r="21" spans="1:9" ht="18.75" customHeight="1">
      <c r="A21" s="666"/>
      <c r="B21" s="666"/>
      <c r="C21" s="666"/>
      <c r="D21" s="666"/>
      <c r="E21" s="666"/>
      <c r="F21" s="666"/>
      <c r="G21" s="666"/>
      <c r="H21" s="666"/>
      <c r="I21" s="666"/>
    </row>
    <row r="22" spans="1:9" ht="26.25" customHeight="1">
      <c r="A22" s="1057" t="s">
        <v>1</v>
      </c>
      <c r="B22" s="1057"/>
      <c r="C22" s="1057"/>
      <c r="D22" s="1057"/>
      <c r="E22" s="1057"/>
      <c r="F22" s="1057"/>
      <c r="G22" s="1057"/>
      <c r="H22" s="1057"/>
      <c r="I22" s="1057"/>
    </row>
    <row r="23" spans="1:9" ht="18.75">
      <c r="A23" s="667"/>
      <c r="B23" s="667"/>
      <c r="C23" s="667"/>
      <c r="D23" s="667"/>
      <c r="E23" s="667"/>
      <c r="F23" s="667"/>
      <c r="G23" s="667"/>
      <c r="H23" s="667"/>
      <c r="I23" s="667"/>
    </row>
    <row r="24" spans="1:9" ht="18.75" customHeight="1">
      <c r="A24" s="1047" t="s">
        <v>1560</v>
      </c>
      <c r="B24" s="1047"/>
      <c r="C24" s="1047"/>
      <c r="D24" s="1047"/>
      <c r="E24" s="1047"/>
      <c r="F24" s="1047"/>
      <c r="G24" s="1047"/>
      <c r="H24" s="1047"/>
      <c r="I24" s="1047"/>
    </row>
    <row r="25" spans="1:9">
      <c r="A25" s="664"/>
      <c r="B25" s="664"/>
      <c r="C25" s="664"/>
      <c r="D25" s="664"/>
      <c r="E25" s="664"/>
      <c r="F25" s="664"/>
      <c r="G25" s="664"/>
      <c r="H25" s="664"/>
      <c r="I25" s="664"/>
    </row>
    <row r="26" spans="1:9">
      <c r="A26" s="664"/>
      <c r="B26" s="664"/>
      <c r="C26" s="664"/>
      <c r="D26" s="664"/>
      <c r="E26" s="664"/>
      <c r="F26" s="664"/>
      <c r="G26" s="664"/>
      <c r="H26" s="664"/>
      <c r="I26" s="664"/>
    </row>
    <row r="27" spans="1:9">
      <c r="A27" s="664"/>
      <c r="B27" s="664"/>
      <c r="C27" s="664"/>
      <c r="D27" s="664"/>
      <c r="E27" s="664"/>
      <c r="F27" s="664"/>
      <c r="G27" s="664"/>
      <c r="H27" s="664"/>
      <c r="I27" s="664"/>
    </row>
    <row r="28" spans="1:9">
      <c r="A28" s="664"/>
      <c r="B28" s="664"/>
      <c r="C28" s="664"/>
      <c r="D28" s="664"/>
      <c r="E28" s="664"/>
      <c r="F28" s="664"/>
      <c r="G28" s="664"/>
      <c r="H28" s="664"/>
      <c r="I28" s="664"/>
    </row>
    <row r="29" spans="1:9">
      <c r="A29" s="664"/>
      <c r="B29" s="664"/>
      <c r="C29" s="664"/>
      <c r="D29" s="664"/>
      <c r="E29" s="664"/>
      <c r="F29" s="664"/>
      <c r="G29" s="664"/>
      <c r="H29" s="664"/>
      <c r="I29" s="664"/>
    </row>
    <row r="30" spans="1:9">
      <c r="A30" s="664"/>
      <c r="B30" s="664"/>
      <c r="C30" s="664"/>
      <c r="D30" s="664"/>
      <c r="E30" s="664"/>
      <c r="F30" s="664"/>
      <c r="G30" s="664"/>
      <c r="H30" s="664"/>
      <c r="I30" s="664"/>
    </row>
    <row r="31" spans="1:9">
      <c r="A31" s="664"/>
      <c r="B31" s="664"/>
      <c r="C31" s="664"/>
      <c r="D31" s="664"/>
      <c r="E31" s="664"/>
      <c r="F31" s="664"/>
      <c r="G31" s="664"/>
      <c r="H31" s="664"/>
      <c r="I31" s="664"/>
    </row>
    <row r="32" spans="1:9">
      <c r="A32" s="664"/>
      <c r="B32" s="664"/>
      <c r="C32" s="664"/>
      <c r="D32" s="664"/>
      <c r="E32" s="664"/>
      <c r="F32" s="664"/>
      <c r="G32" s="664"/>
      <c r="H32" s="664"/>
      <c r="I32" s="664"/>
    </row>
    <row r="33" spans="1:9">
      <c r="A33" s="664"/>
      <c r="B33" s="664"/>
      <c r="C33" s="664"/>
      <c r="D33" s="664"/>
      <c r="E33" s="664"/>
      <c r="F33" s="664"/>
      <c r="G33" s="664"/>
      <c r="H33" s="664"/>
      <c r="I33" s="664"/>
    </row>
    <row r="34" spans="1:9">
      <c r="A34" s="664"/>
      <c r="B34" s="664"/>
      <c r="C34" s="664"/>
      <c r="D34" s="664"/>
      <c r="E34" s="664"/>
      <c r="F34" s="664"/>
      <c r="G34" s="664"/>
      <c r="H34" s="664"/>
      <c r="I34" s="664"/>
    </row>
    <row r="35" spans="1:9">
      <c r="A35" s="664"/>
      <c r="B35" s="664"/>
      <c r="C35" s="664"/>
      <c r="D35" s="664"/>
      <c r="E35" s="664"/>
      <c r="F35" s="664"/>
      <c r="G35" s="664"/>
      <c r="H35" s="664"/>
      <c r="I35" s="664"/>
    </row>
    <row r="36" spans="1:9">
      <c r="A36" s="1048"/>
      <c r="B36" s="1048"/>
      <c r="C36" s="1048"/>
      <c r="D36" s="1048"/>
      <c r="E36" s="1048"/>
      <c r="F36" s="1048"/>
      <c r="G36" s="1048"/>
      <c r="H36" s="1048"/>
      <c r="I36" s="1048"/>
    </row>
    <row r="37" spans="1:9" ht="50.25" customHeight="1">
      <c r="A37" s="1049" t="s">
        <v>2</v>
      </c>
      <c r="B37" s="1049"/>
      <c r="C37" s="1049"/>
      <c r="D37" s="1049"/>
      <c r="E37" s="1049"/>
      <c r="F37" s="1049"/>
      <c r="G37" s="1049"/>
      <c r="H37" s="1049"/>
      <c r="I37" s="1049"/>
    </row>
    <row r="38" spans="1:9">
      <c r="A38" s="668"/>
      <c r="B38" s="668"/>
      <c r="C38" s="668"/>
      <c r="D38" s="668"/>
      <c r="E38" s="668"/>
      <c r="F38" s="668"/>
      <c r="G38" s="668"/>
      <c r="H38" s="668"/>
      <c r="I38" s="668"/>
    </row>
    <row r="39" spans="1:9" ht="65.25" customHeight="1">
      <c r="A39" s="1050" t="s">
        <v>3</v>
      </c>
      <c r="B39" s="1050"/>
      <c r="C39" s="1050"/>
      <c r="D39" s="1050"/>
      <c r="E39" s="1050"/>
      <c r="F39" s="1050"/>
      <c r="G39" s="1050"/>
      <c r="H39" s="1050"/>
      <c r="I39" s="1050"/>
    </row>
    <row r="40" spans="1:9">
      <c r="A40" s="669"/>
      <c r="B40" s="669"/>
      <c r="C40" s="669"/>
      <c r="D40" s="669"/>
      <c r="E40" s="669"/>
      <c r="F40" s="669"/>
      <c r="G40" s="669"/>
      <c r="H40" s="669"/>
      <c r="I40" s="669"/>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55"/>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3" t="s">
        <v>681</v>
      </c>
      <c r="G1" s="139" t="str">
        <f>Naslovnica!A20</f>
        <v>Studeni 2022.</v>
      </c>
    </row>
    <row r="2" spans="1:8" ht="12.75" customHeight="1">
      <c r="A2" s="535" t="s">
        <v>962</v>
      </c>
      <c r="G2" s="537" t="str">
        <f>Naslovnica!A24</f>
        <v>November 2022</v>
      </c>
    </row>
    <row r="3" spans="1:8" ht="12.75" customHeight="1"/>
    <row r="4" spans="1:8" ht="12.75" customHeight="1">
      <c r="F4" s="73"/>
      <c r="G4" s="14" t="s">
        <v>324</v>
      </c>
    </row>
    <row r="5" spans="1:8" ht="19.5" customHeight="1">
      <c r="A5" s="1106" t="s">
        <v>1151</v>
      </c>
      <c r="B5" s="1107" t="s">
        <v>570</v>
      </c>
      <c r="C5" s="1107"/>
      <c r="D5" s="1107"/>
      <c r="E5" s="1107"/>
      <c r="F5" s="1107"/>
      <c r="G5" s="1107"/>
    </row>
    <row r="6" spans="1:8" ht="26.25" customHeight="1">
      <c r="A6" s="1106"/>
      <c r="B6" s="1083" t="str">
        <f>Naslovnica!A20</f>
        <v>Studeni 2022.</v>
      </c>
      <c r="C6" s="1108"/>
      <c r="D6" s="1109" t="s">
        <v>17</v>
      </c>
      <c r="E6" s="1109"/>
      <c r="F6" s="1110" t="s">
        <v>233</v>
      </c>
      <c r="G6" s="1110"/>
    </row>
    <row r="7" spans="1:8">
      <c r="A7" s="1106"/>
      <c r="B7" s="1081" t="str">
        <f>Naslovnica!A24</f>
        <v>November 2022</v>
      </c>
      <c r="C7" s="1111"/>
      <c r="D7" s="1112" t="s">
        <v>45</v>
      </c>
      <c r="E7" s="1112"/>
      <c r="F7" s="1112" t="s">
        <v>51</v>
      </c>
      <c r="G7" s="1112"/>
    </row>
    <row r="8" spans="1:8">
      <c r="A8" s="1106"/>
      <c r="B8" s="695" t="s">
        <v>27</v>
      </c>
      <c r="C8" s="695" t="s">
        <v>28</v>
      </c>
      <c r="D8" s="683" t="s">
        <v>1148</v>
      </c>
      <c r="E8" s="683" t="s">
        <v>144</v>
      </c>
      <c r="F8" s="683" t="s">
        <v>1148</v>
      </c>
      <c r="G8" s="683" t="s">
        <v>144</v>
      </c>
    </row>
    <row r="9" spans="1:8">
      <c r="A9" s="1106"/>
      <c r="B9" s="696" t="s">
        <v>29</v>
      </c>
      <c r="C9" s="696" t="s">
        <v>30</v>
      </c>
      <c r="D9" s="711" t="s">
        <v>1149</v>
      </c>
      <c r="E9" s="711" t="s">
        <v>145</v>
      </c>
      <c r="F9" s="711" t="s">
        <v>1149</v>
      </c>
      <c r="G9" s="711" t="s">
        <v>145</v>
      </c>
    </row>
    <row r="10" spans="1:8">
      <c r="A10" s="380" t="s">
        <v>33</v>
      </c>
      <c r="B10" s="381">
        <v>922909.47314999998</v>
      </c>
      <c r="C10" s="382">
        <v>0.14357680978512907</v>
      </c>
      <c r="D10" s="824">
        <v>14274.734790000017</v>
      </c>
      <c r="E10" s="383">
        <v>1.5710091401264892E-2</v>
      </c>
      <c r="F10" s="384">
        <v>-13853.397020000033</v>
      </c>
      <c r="G10" s="383">
        <v>-1.478858466869637E-2</v>
      </c>
      <c r="H10" s="53"/>
    </row>
    <row r="11" spans="1:8">
      <c r="A11" s="380" t="s">
        <v>34</v>
      </c>
      <c r="B11" s="381">
        <v>2194371.6759099998</v>
      </c>
      <c r="C11" s="382">
        <v>0.34137788577970124</v>
      </c>
      <c r="D11" s="825">
        <v>38630.240899999626</v>
      </c>
      <c r="E11" s="383">
        <v>1.7919700513536085E-2</v>
      </c>
      <c r="F11" s="384">
        <v>-35635.517550000455</v>
      </c>
      <c r="G11" s="383">
        <v>-1.5980001165247226E-2</v>
      </c>
      <c r="H11" s="53"/>
    </row>
    <row r="12" spans="1:8">
      <c r="A12" s="380" t="s">
        <v>46</v>
      </c>
      <c r="B12" s="381">
        <v>427985.34068999998</v>
      </c>
      <c r="C12" s="382">
        <v>6.6581578842548686E-2</v>
      </c>
      <c r="D12" s="825">
        <v>10559.417389999959</v>
      </c>
      <c r="E12" s="383">
        <v>2.5296506039973465E-2</v>
      </c>
      <c r="F12" s="384">
        <v>841.94477999996161</v>
      </c>
      <c r="G12" s="383">
        <v>1.9711056943916283E-3</v>
      </c>
    </row>
    <row r="13" spans="1:8">
      <c r="A13" s="380" t="s">
        <v>222</v>
      </c>
      <c r="B13" s="381">
        <v>45270.790460000004</v>
      </c>
      <c r="C13" s="382">
        <v>7.0427662298374102E-3</v>
      </c>
      <c r="D13" s="825">
        <v>1924.7510700000057</v>
      </c>
      <c r="E13" s="383">
        <v>4.4404312299038962E-2</v>
      </c>
      <c r="F13" s="384">
        <v>7075.5357900000017</v>
      </c>
      <c r="G13" s="383">
        <v>0.18524646192652283</v>
      </c>
    </row>
    <row r="14" spans="1:8">
      <c r="A14" s="380" t="s">
        <v>223</v>
      </c>
      <c r="B14" s="381">
        <v>26220.685920000004</v>
      </c>
      <c r="C14" s="382">
        <v>4.0791459447502929E-3</v>
      </c>
      <c r="D14" s="825">
        <v>1139.4049300000042</v>
      </c>
      <c r="E14" s="383">
        <v>4.5428498267464423E-2</v>
      </c>
      <c r="F14" s="384">
        <v>3648.7910600000032</v>
      </c>
      <c r="G14" s="383">
        <v>0.16165196066308463</v>
      </c>
    </row>
    <row r="15" spans="1:8">
      <c r="A15" s="380" t="s">
        <v>36</v>
      </c>
      <c r="B15" s="381">
        <v>421919.31026999996</v>
      </c>
      <c r="C15" s="382">
        <v>6.5637887916080537E-2</v>
      </c>
      <c r="D15" s="825">
        <v>17110.991639999964</v>
      </c>
      <c r="E15" s="383">
        <v>4.2269367630361376E-2</v>
      </c>
      <c r="F15" s="384">
        <v>17092.458259999985</v>
      </c>
      <c r="G15" s="383">
        <v>4.2221651491580747E-2</v>
      </c>
    </row>
    <row r="16" spans="1:8">
      <c r="A16" s="380" t="s">
        <v>37</v>
      </c>
      <c r="B16" s="381">
        <v>397277.52651999996</v>
      </c>
      <c r="C16" s="382">
        <v>6.1804371410756932E-2</v>
      </c>
      <c r="D16" s="825">
        <v>12235.049219999928</v>
      </c>
      <c r="E16" s="383">
        <v>3.1775842774009577E-2</v>
      </c>
      <c r="F16" s="384">
        <v>16010.195159999945</v>
      </c>
      <c r="G16" s="383">
        <v>4.1992045588828075E-2</v>
      </c>
    </row>
    <row r="17" spans="1:10">
      <c r="A17" s="380" t="s">
        <v>38</v>
      </c>
      <c r="B17" s="381">
        <v>1992029.4553399999</v>
      </c>
      <c r="C17" s="382">
        <v>0.30989955409119579</v>
      </c>
      <c r="D17" s="825">
        <v>27136.895289999899</v>
      </c>
      <c r="E17" s="383">
        <v>1.3810879964505141E-2</v>
      </c>
      <c r="F17" s="384">
        <v>12260.649529999821</v>
      </c>
      <c r="G17" s="383">
        <v>6.1929703579624018E-3</v>
      </c>
    </row>
    <row r="18" spans="1:10" ht="18.75" customHeight="1">
      <c r="A18" s="940" t="s">
        <v>350</v>
      </c>
      <c r="B18" s="941">
        <v>6427984.2582600005</v>
      </c>
      <c r="C18" s="942">
        <v>1</v>
      </c>
      <c r="D18" s="943">
        <v>123011.48523000069</v>
      </c>
      <c r="E18" s="942">
        <v>1.9510232582794274E-2</v>
      </c>
      <c r="F18" s="944">
        <v>7440.6600100006908</v>
      </c>
      <c r="G18" s="942">
        <v>1.1588831842881397E-3</v>
      </c>
    </row>
    <row r="19" spans="1:10" ht="12.75" customHeight="1">
      <c r="A19" s="23" t="s">
        <v>567</v>
      </c>
    </row>
    <row r="20" spans="1:10" ht="12.75" customHeight="1"/>
    <row r="22" spans="1:10">
      <c r="A22" s="153" t="s">
        <v>1065</v>
      </c>
      <c r="B22" s="265"/>
      <c r="C22" s="265"/>
      <c r="D22" s="265"/>
      <c r="E22" s="265"/>
      <c r="F22" s="265"/>
      <c r="G22" s="139" t="str">
        <f>Naslovnica!A20</f>
        <v>Studeni 2022.</v>
      </c>
    </row>
    <row r="23" spans="1:10">
      <c r="A23" s="535" t="s">
        <v>1066</v>
      </c>
      <c r="B23" s="265"/>
      <c r="C23" s="265"/>
      <c r="D23" s="265"/>
      <c r="E23" s="265"/>
      <c r="F23" s="265"/>
      <c r="G23" s="537" t="str">
        <f>Naslovnica!A24</f>
        <v>November 2022</v>
      </c>
    </row>
    <row r="24" spans="1:10">
      <c r="A24" s="265"/>
      <c r="B24" s="265"/>
      <c r="C24" s="265"/>
      <c r="D24" s="265"/>
      <c r="E24" s="265"/>
      <c r="F24" s="265"/>
      <c r="G24" s="265"/>
      <c r="H24" s="265"/>
      <c r="I24" s="265"/>
    </row>
    <row r="25" spans="1:10" ht="21.75" customHeight="1">
      <c r="A25" s="723"/>
      <c r="B25" s="724" t="s">
        <v>569</v>
      </c>
      <c r="C25" s="1091" t="s">
        <v>1517</v>
      </c>
      <c r="D25" s="1091"/>
      <c r="E25" s="1091"/>
      <c r="F25" s="1091"/>
      <c r="G25" s="1091"/>
      <c r="H25" s="1091"/>
      <c r="I25" s="1091"/>
      <c r="J25" s="1038"/>
    </row>
    <row r="26" spans="1:10" ht="45">
      <c r="A26" s="970" t="s">
        <v>1151</v>
      </c>
      <c r="B26" s="723" t="str">
        <f>Naslovnica!A20</f>
        <v>Studeni 2022.</v>
      </c>
      <c r="C26" s="723" t="s">
        <v>244</v>
      </c>
      <c r="D26" s="723" t="s">
        <v>59</v>
      </c>
      <c r="E26" s="723" t="s">
        <v>50</v>
      </c>
      <c r="F26" s="1037" t="s">
        <v>1507</v>
      </c>
      <c r="G26" s="1037" t="s">
        <v>1508</v>
      </c>
      <c r="H26" s="1037" t="s">
        <v>1509</v>
      </c>
      <c r="I26" s="1037" t="s">
        <v>1513</v>
      </c>
      <c r="J26" s="723" t="s">
        <v>1067</v>
      </c>
    </row>
    <row r="27" spans="1:10" ht="56.25">
      <c r="A27" s="723"/>
      <c r="B27" s="710" t="str">
        <f>Naslovnica!A24</f>
        <v>November 2022</v>
      </c>
      <c r="C27" s="710" t="s">
        <v>245</v>
      </c>
      <c r="D27" s="710" t="s">
        <v>51</v>
      </c>
      <c r="E27" s="710" t="s">
        <v>52</v>
      </c>
      <c r="F27" s="710" t="s">
        <v>1510</v>
      </c>
      <c r="G27" s="710" t="s">
        <v>1511</v>
      </c>
      <c r="H27" s="710" t="s">
        <v>1512</v>
      </c>
      <c r="I27" s="797" t="s">
        <v>1514</v>
      </c>
      <c r="J27" s="710" t="s">
        <v>1068</v>
      </c>
    </row>
    <row r="28" spans="1:10">
      <c r="A28" s="380" t="s">
        <v>33</v>
      </c>
      <c r="B28" s="714">
        <v>257.16739999999999</v>
      </c>
      <c r="C28" s="378">
        <v>1.0633034362341975E-2</v>
      </c>
      <c r="D28" s="378">
        <v>-5.9931825451222331E-2</v>
      </c>
      <c r="E28" s="378">
        <v>-5.6874867516662597E-2</v>
      </c>
      <c r="F28" s="378">
        <v>-1.9866695797654987E-2</v>
      </c>
      <c r="G28" s="378">
        <v>4.4418390671729924E-4</v>
      </c>
      <c r="H28" s="378">
        <v>2.9492276661391204E-2</v>
      </c>
      <c r="I28" s="378">
        <v>5.0954917401898392E-2</v>
      </c>
      <c r="J28" s="713">
        <v>37958</v>
      </c>
    </row>
    <row r="29" spans="1:10">
      <c r="A29" s="380" t="s">
        <v>34</v>
      </c>
      <c r="B29" s="712">
        <v>274.66899999999998</v>
      </c>
      <c r="C29" s="378">
        <v>1.2998230464482674E-2</v>
      </c>
      <c r="D29" s="378">
        <v>-5.6433175939937463E-2</v>
      </c>
      <c r="E29" s="378">
        <v>-4.0843649996577858E-2</v>
      </c>
      <c r="F29" s="378">
        <v>-4.4736308526083235E-5</v>
      </c>
      <c r="G29" s="378">
        <v>1.2900158261188954E-2</v>
      </c>
      <c r="H29" s="378">
        <v>2.5559662810695549E-2</v>
      </c>
      <c r="I29" s="378">
        <v>5.4081650552633809E-2</v>
      </c>
      <c r="J29" s="713">
        <v>37893</v>
      </c>
    </row>
    <row r="30" spans="1:10">
      <c r="A30" s="380" t="s">
        <v>46</v>
      </c>
      <c r="B30" s="712">
        <v>177.1165</v>
      </c>
      <c r="C30" s="378">
        <v>1.2874488463113343E-2</v>
      </c>
      <c r="D30" s="378">
        <v>-6.7035989776804805E-2</v>
      </c>
      <c r="E30" s="378">
        <v>-5.1796734009059264E-2</v>
      </c>
      <c r="F30" s="378">
        <v>-1.671044402160482E-3</v>
      </c>
      <c r="G30" s="378">
        <v>1.8087816013161673E-2</v>
      </c>
      <c r="H30" s="378">
        <v>3.0482535171909131E-2</v>
      </c>
      <c r="I30" s="378">
        <v>3.0378818662667895E-2</v>
      </c>
      <c r="J30" s="713">
        <v>37923</v>
      </c>
    </row>
    <row r="31" spans="1:10">
      <c r="A31" s="380" t="s">
        <v>222</v>
      </c>
      <c r="B31" s="712">
        <v>1238.7727</v>
      </c>
      <c r="C31" s="378">
        <v>1.480860220797009E-2</v>
      </c>
      <c r="D31" s="378">
        <v>-9.05529138738006E-2</v>
      </c>
      <c r="E31" s="378">
        <v>-6.9604337295538277E-2</v>
      </c>
      <c r="F31" s="378">
        <v>-2.5306321049071157E-3</v>
      </c>
      <c r="G31" s="378">
        <v>3.5263040028769677E-2</v>
      </c>
      <c r="H31" s="378" t="s">
        <v>140</v>
      </c>
      <c r="I31" s="378">
        <v>4.3559351183449557E-2</v>
      </c>
      <c r="J31" s="713">
        <v>43062</v>
      </c>
    </row>
    <row r="32" spans="1:10">
      <c r="A32" s="380" t="s">
        <v>223</v>
      </c>
      <c r="B32" s="712">
        <v>1093.9269999999999</v>
      </c>
      <c r="C32" s="378">
        <v>9.4808015590965855E-3</v>
      </c>
      <c r="D32" s="378">
        <v>-3.6002000032781756E-2</v>
      </c>
      <c r="E32" s="378">
        <v>-3.4827154153242224E-2</v>
      </c>
      <c r="F32" s="378">
        <v>-3.2756772467922302E-3</v>
      </c>
      <c r="G32" s="378">
        <v>1.3497078736424806E-2</v>
      </c>
      <c r="H32" s="378" t="s">
        <v>140</v>
      </c>
      <c r="I32" s="378">
        <v>1.8037172197340245E-2</v>
      </c>
      <c r="J32" s="713">
        <v>43062</v>
      </c>
    </row>
    <row r="33" spans="1:10">
      <c r="A33" s="380" t="s">
        <v>36</v>
      </c>
      <c r="B33" s="712">
        <v>247.27610000000001</v>
      </c>
      <c r="C33" s="378">
        <v>3.2829440948440425E-2</v>
      </c>
      <c r="D33" s="385">
        <v>-3.2740952144017732E-2</v>
      </c>
      <c r="E33" s="378">
        <v>-9.2628652018525992E-3</v>
      </c>
      <c r="F33" s="378">
        <v>1.5077906207294989E-2</v>
      </c>
      <c r="G33" s="378">
        <v>2.9129340769593615E-2</v>
      </c>
      <c r="H33" s="378">
        <v>4.9314240296885359E-2</v>
      </c>
      <c r="I33" s="378">
        <v>5.2400543450394466E-2</v>
      </c>
      <c r="J33" s="713">
        <v>38425</v>
      </c>
    </row>
    <row r="34" spans="1:10">
      <c r="A34" s="380" t="s">
        <v>37</v>
      </c>
      <c r="B34" s="712">
        <v>213.7122</v>
      </c>
      <c r="C34" s="378">
        <v>1.9973540428164016E-2</v>
      </c>
      <c r="D34" s="385">
        <v>-5.742207967482249E-2</v>
      </c>
      <c r="E34" s="378">
        <v>-5.6344122865194302E-2</v>
      </c>
      <c r="F34" s="378">
        <v>-1.9197945018807006E-2</v>
      </c>
      <c r="G34" s="378">
        <v>1.2024603051705052E-2</v>
      </c>
      <c r="H34" s="378">
        <v>3.1350381377312608E-2</v>
      </c>
      <c r="I34" s="378">
        <v>4.3775415156916297E-2</v>
      </c>
      <c r="J34" s="713">
        <v>38425</v>
      </c>
    </row>
    <row r="35" spans="1:10">
      <c r="A35" s="380" t="s">
        <v>38</v>
      </c>
      <c r="B35" s="712">
        <v>266.47269999999997</v>
      </c>
      <c r="C35" s="378">
        <v>4.4801009634194422E-3</v>
      </c>
      <c r="D35" s="378">
        <v>-3.7134290347664467E-2</v>
      </c>
      <c r="E35" s="378">
        <v>-2.6241550455356477E-2</v>
      </c>
      <c r="F35" s="378">
        <v>1.1682950386149082E-2</v>
      </c>
      <c r="G35" s="378">
        <v>2.5372067628430583E-2</v>
      </c>
      <c r="H35" s="378">
        <v>4.7279643274596772E-2</v>
      </c>
      <c r="I35" s="378">
        <v>4.9386858055117111E-2</v>
      </c>
      <c r="J35" s="713">
        <v>37474</v>
      </c>
    </row>
    <row r="36" spans="1:10">
      <c r="A36" s="23" t="s">
        <v>567</v>
      </c>
      <c r="B36" s="746"/>
      <c r="C36" s="747"/>
      <c r="D36" s="747"/>
      <c r="E36" s="747"/>
      <c r="F36" s="747"/>
      <c r="G36" s="267"/>
      <c r="H36" s="267"/>
      <c r="I36" s="265"/>
    </row>
    <row r="37" spans="1:10">
      <c r="A37" s="268" t="s">
        <v>113</v>
      </c>
      <c r="B37" s="265"/>
      <c r="C37" s="265"/>
      <c r="D37" s="265"/>
      <c r="E37" s="265"/>
      <c r="F37" s="265"/>
      <c r="G37" s="266"/>
      <c r="H37" s="266"/>
      <c r="I37" s="265"/>
    </row>
    <row r="38" spans="1:10">
      <c r="A38" s="561" t="s">
        <v>224</v>
      </c>
      <c r="B38" s="267"/>
      <c r="C38" s="267"/>
      <c r="D38" s="267"/>
      <c r="E38" s="267"/>
      <c r="F38" s="267"/>
      <c r="G38" s="267"/>
      <c r="H38" s="267"/>
      <c r="I38" s="267"/>
    </row>
    <row r="39" spans="1:10">
      <c r="A39" s="268" t="s">
        <v>225</v>
      </c>
      <c r="B39" s="266"/>
      <c r="C39" s="266"/>
      <c r="D39" s="266"/>
      <c r="E39" s="266"/>
      <c r="F39" s="266"/>
      <c r="G39" s="266"/>
      <c r="H39" s="266"/>
      <c r="I39" s="266"/>
    </row>
    <row r="40" spans="1:10">
      <c r="A40" s="561" t="s">
        <v>973</v>
      </c>
      <c r="B40" s="267"/>
      <c r="C40" s="267"/>
      <c r="D40" s="267"/>
      <c r="E40" s="267"/>
      <c r="F40" s="267"/>
      <c r="G40" s="265"/>
      <c r="H40" s="265"/>
      <c r="I40" s="267"/>
    </row>
    <row r="41" spans="1:10">
      <c r="B41" s="266"/>
      <c r="C41" s="266"/>
      <c r="D41" s="266"/>
      <c r="E41" s="266"/>
      <c r="F41" s="266"/>
      <c r="G41" s="286"/>
      <c r="H41" s="286"/>
      <c r="I41" s="266"/>
    </row>
    <row r="42" spans="1:10">
      <c r="A42" s="265"/>
      <c r="B42" s="265"/>
      <c r="C42" s="265"/>
      <c r="D42" s="265"/>
      <c r="E42" s="265"/>
      <c r="F42" s="265"/>
      <c r="I42" s="265"/>
    </row>
    <row r="43" spans="1:10">
      <c r="A43" s="621" t="s">
        <v>81</v>
      </c>
      <c r="B43" s="286"/>
      <c r="C43" s="286"/>
      <c r="D43" s="286"/>
      <c r="E43" s="286"/>
      <c r="F43" s="286"/>
      <c r="I43" s="8"/>
    </row>
    <row r="55" spans="7:7">
      <c r="G55" s="27" t="s">
        <v>838</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election activeCell="A2" sqref="A2"/>
    </sheetView>
  </sheetViews>
  <sheetFormatPr defaultRowHeight="15"/>
  <cols>
    <col min="1" max="1" width="25.140625" customWidth="1"/>
    <col min="2" max="19" width="8.5703125" customWidth="1"/>
  </cols>
  <sheetData>
    <row r="1" spans="1:20" ht="12.75" customHeight="1">
      <c r="A1" s="143" t="s">
        <v>682</v>
      </c>
      <c r="S1" s="139" t="str">
        <f>Naslovnica!A20</f>
        <v>Studeni 2022.</v>
      </c>
    </row>
    <row r="2" spans="1:20" ht="12.75" customHeight="1">
      <c r="A2" s="560" t="s">
        <v>963</v>
      </c>
      <c r="S2" s="537" t="str">
        <f>Naslovnica!A24</f>
        <v>November 2022</v>
      </c>
    </row>
    <row r="3" spans="1:20" ht="12.75" customHeight="1"/>
    <row r="4" spans="1:20" ht="12.75" customHeight="1">
      <c r="P4" s="70"/>
      <c r="Q4" s="70"/>
      <c r="R4" s="70"/>
      <c r="S4" s="25" t="s">
        <v>433</v>
      </c>
    </row>
    <row r="5" spans="1:20" ht="33" customHeight="1">
      <c r="A5" s="1113" t="s">
        <v>566</v>
      </c>
      <c r="B5" s="1088" t="s">
        <v>53</v>
      </c>
      <c r="C5" s="1088"/>
      <c r="D5" s="1088" t="s">
        <v>54</v>
      </c>
      <c r="E5" s="1114"/>
      <c r="F5" s="1088" t="s">
        <v>55</v>
      </c>
      <c r="G5" s="1088"/>
      <c r="H5" s="1115" t="s">
        <v>222</v>
      </c>
      <c r="I5" s="1116"/>
      <c r="J5" s="1115" t="s">
        <v>223</v>
      </c>
      <c r="K5" s="1116"/>
      <c r="L5" s="1088" t="s">
        <v>56</v>
      </c>
      <c r="M5" s="1088"/>
      <c r="N5" s="1088" t="s">
        <v>57</v>
      </c>
      <c r="O5" s="1088"/>
      <c r="P5" s="1088" t="s">
        <v>58</v>
      </c>
      <c r="Q5" s="1088"/>
      <c r="R5" s="1088" t="s">
        <v>432</v>
      </c>
      <c r="S5" s="1088"/>
    </row>
    <row r="6" spans="1:20">
      <c r="A6" s="1113"/>
      <c r="B6" s="715" t="s">
        <v>31</v>
      </c>
      <c r="C6" s="715" t="s">
        <v>32</v>
      </c>
      <c r="D6" s="715" t="s">
        <v>31</v>
      </c>
      <c r="E6" s="715" t="s">
        <v>32</v>
      </c>
      <c r="F6" s="715" t="s">
        <v>31</v>
      </c>
      <c r="G6" s="715" t="s">
        <v>32</v>
      </c>
      <c r="H6" s="715" t="s">
        <v>31</v>
      </c>
      <c r="I6" s="715" t="s">
        <v>32</v>
      </c>
      <c r="J6" s="715" t="s">
        <v>31</v>
      </c>
      <c r="K6" s="715" t="s">
        <v>32</v>
      </c>
      <c r="L6" s="715" t="s">
        <v>32</v>
      </c>
      <c r="M6" s="715" t="s">
        <v>32</v>
      </c>
      <c r="N6" s="715" t="s">
        <v>31</v>
      </c>
      <c r="O6" s="715" t="s">
        <v>32</v>
      </c>
      <c r="P6" s="715" t="s">
        <v>31</v>
      </c>
      <c r="Q6" s="715" t="s">
        <v>32</v>
      </c>
      <c r="R6" s="715" t="s">
        <v>31</v>
      </c>
      <c r="S6" s="715" t="s">
        <v>32</v>
      </c>
    </row>
    <row r="7" spans="1:20">
      <c r="A7" s="1113"/>
      <c r="B7" s="716" t="s">
        <v>29</v>
      </c>
      <c r="C7" s="716" t="s">
        <v>30</v>
      </c>
      <c r="D7" s="716" t="s">
        <v>29</v>
      </c>
      <c r="E7" s="716" t="s">
        <v>30</v>
      </c>
      <c r="F7" s="716" t="s">
        <v>29</v>
      </c>
      <c r="G7" s="716" t="s">
        <v>30</v>
      </c>
      <c r="H7" s="716" t="s">
        <v>29</v>
      </c>
      <c r="I7" s="716" t="s">
        <v>30</v>
      </c>
      <c r="J7" s="716" t="s">
        <v>29</v>
      </c>
      <c r="K7" s="716" t="s">
        <v>30</v>
      </c>
      <c r="L7" s="716" t="s">
        <v>30</v>
      </c>
      <c r="M7" s="716" t="s">
        <v>30</v>
      </c>
      <c r="N7" s="716" t="s">
        <v>29</v>
      </c>
      <c r="O7" s="716" t="s">
        <v>30</v>
      </c>
      <c r="P7" s="716" t="s">
        <v>29</v>
      </c>
      <c r="Q7" s="716" t="s">
        <v>30</v>
      </c>
      <c r="R7" s="716" t="s">
        <v>29</v>
      </c>
      <c r="S7" s="716" t="s">
        <v>30</v>
      </c>
    </row>
    <row r="8" spans="1:20" ht="18">
      <c r="A8" s="365" t="s">
        <v>434</v>
      </c>
      <c r="B8" s="386">
        <v>88374.716950000002</v>
      </c>
      <c r="C8" s="387">
        <v>9.575664736278014E-2</v>
      </c>
      <c r="D8" s="386">
        <v>184564.63855</v>
      </c>
      <c r="E8" s="387">
        <v>8.4108193965574021E-2</v>
      </c>
      <c r="F8" s="386">
        <v>62658.758099999999</v>
      </c>
      <c r="G8" s="387">
        <v>0.14640398196578708</v>
      </c>
      <c r="H8" s="386">
        <v>10758.152749999999</v>
      </c>
      <c r="I8" s="387">
        <v>0.23764004649986398</v>
      </c>
      <c r="J8" s="386">
        <v>7546.5910599999997</v>
      </c>
      <c r="K8" s="387">
        <v>0.28781058905266038</v>
      </c>
      <c r="L8" s="386">
        <v>44207.285179999999</v>
      </c>
      <c r="M8" s="387">
        <v>0.1047766340718331</v>
      </c>
      <c r="N8" s="386">
        <v>19827.20766</v>
      </c>
      <c r="O8" s="387">
        <v>4.9907700125095919E-2</v>
      </c>
      <c r="P8" s="386">
        <v>178587.44580000002</v>
      </c>
      <c r="Q8" s="387">
        <v>8.9651006576313488E-2</v>
      </c>
      <c r="R8" s="386">
        <v>596524.79605</v>
      </c>
      <c r="S8" s="387">
        <v>9.2801222296402197E-2</v>
      </c>
      <c r="T8" s="53"/>
    </row>
    <row r="9" spans="1:20" ht="18">
      <c r="A9" s="365" t="s">
        <v>435</v>
      </c>
      <c r="B9" s="386">
        <v>10677.43072</v>
      </c>
      <c r="C9" s="387">
        <v>1.1569315336806357E-2</v>
      </c>
      <c r="D9" s="386">
        <v>827.00728000000004</v>
      </c>
      <c r="E9" s="387">
        <v>3.7687657431918065E-4</v>
      </c>
      <c r="F9" s="386">
        <v>3.8406400000000001</v>
      </c>
      <c r="G9" s="387">
        <v>8.9737653018865129E-6</v>
      </c>
      <c r="H9" s="386">
        <v>0</v>
      </c>
      <c r="I9" s="387">
        <v>0</v>
      </c>
      <c r="J9" s="386">
        <v>0</v>
      </c>
      <c r="K9" s="387">
        <v>0</v>
      </c>
      <c r="L9" s="386">
        <v>591.20361000000003</v>
      </c>
      <c r="M9" s="387">
        <v>1.4012243469531402E-3</v>
      </c>
      <c r="N9" s="386">
        <v>0</v>
      </c>
      <c r="O9" s="387">
        <v>0</v>
      </c>
      <c r="P9" s="386">
        <v>7850.0555199999999</v>
      </c>
      <c r="Q9" s="387">
        <v>3.9407326528209186E-3</v>
      </c>
      <c r="R9" s="386">
        <v>19949.537770000003</v>
      </c>
      <c r="S9" s="387">
        <v>3.103544901340639E-3</v>
      </c>
      <c r="T9" s="53"/>
    </row>
    <row r="10" spans="1:20" ht="18">
      <c r="A10" s="365" t="s">
        <v>436</v>
      </c>
      <c r="B10" s="386">
        <v>836986.62026</v>
      </c>
      <c r="C10" s="387">
        <v>0.90690002083907095</v>
      </c>
      <c r="D10" s="386">
        <v>2014453.0998499999</v>
      </c>
      <c r="E10" s="387">
        <v>0.91800906927702297</v>
      </c>
      <c r="F10" s="386">
        <v>366220.28962</v>
      </c>
      <c r="G10" s="387">
        <v>0.85568419009300156</v>
      </c>
      <c r="H10" s="386">
        <v>34609.528989999999</v>
      </c>
      <c r="I10" s="387">
        <v>0.76450021389796596</v>
      </c>
      <c r="J10" s="386">
        <v>18695.73861</v>
      </c>
      <c r="K10" s="387">
        <v>0.71301485655414154</v>
      </c>
      <c r="L10" s="386">
        <v>379138.07587</v>
      </c>
      <c r="M10" s="387">
        <v>0.89860327944548724</v>
      </c>
      <c r="N10" s="386">
        <v>378197.18167000002</v>
      </c>
      <c r="O10" s="387">
        <v>0.95197225220078141</v>
      </c>
      <c r="P10" s="386">
        <v>1822536.3746</v>
      </c>
      <c r="Q10" s="387">
        <v>0.91491437022856581</v>
      </c>
      <c r="R10" s="386">
        <v>5850836.9094699994</v>
      </c>
      <c r="S10" s="387">
        <v>0.91021332264989296</v>
      </c>
      <c r="T10" s="53"/>
    </row>
    <row r="11" spans="1:20" ht="18.75">
      <c r="A11" s="365" t="s">
        <v>437</v>
      </c>
      <c r="B11" s="388">
        <v>783607.70814999996</v>
      </c>
      <c r="C11" s="389">
        <v>0.84906237405579477</v>
      </c>
      <c r="D11" s="388">
        <v>1666321.9985400001</v>
      </c>
      <c r="E11" s="389">
        <v>0.75936178762833373</v>
      </c>
      <c r="F11" s="388">
        <v>164638.85678999999</v>
      </c>
      <c r="G11" s="389">
        <v>0.38468340182999833</v>
      </c>
      <c r="H11" s="388">
        <v>12687.276470000001</v>
      </c>
      <c r="I11" s="389">
        <v>0.2802530360323644</v>
      </c>
      <c r="J11" s="388">
        <v>11657.46011</v>
      </c>
      <c r="K11" s="389">
        <v>0.44459020429775237</v>
      </c>
      <c r="L11" s="388">
        <v>239957.01069</v>
      </c>
      <c r="M11" s="389">
        <v>0.56872725388284229</v>
      </c>
      <c r="N11" s="388">
        <v>321961.11702999996</v>
      </c>
      <c r="O11" s="389">
        <v>0.81041865078615671</v>
      </c>
      <c r="P11" s="388">
        <v>1119553.2591300001</v>
      </c>
      <c r="Q11" s="389">
        <v>0.56201641804766123</v>
      </c>
      <c r="R11" s="388">
        <v>4320384.6869099997</v>
      </c>
      <c r="S11" s="389">
        <v>0.67212123014966985</v>
      </c>
    </row>
    <row r="12" spans="1:20" ht="19.5">
      <c r="A12" s="372" t="s">
        <v>438</v>
      </c>
      <c r="B12" s="388">
        <v>52851.741020000001</v>
      </c>
      <c r="C12" s="389">
        <v>5.7266441149955188E-2</v>
      </c>
      <c r="D12" s="388">
        <v>529753.83079000004</v>
      </c>
      <c r="E12" s="389">
        <v>0.24141481436608164</v>
      </c>
      <c r="F12" s="388">
        <v>56876.348380000003</v>
      </c>
      <c r="G12" s="389">
        <v>0.13289321612815916</v>
      </c>
      <c r="H12" s="388">
        <v>6323.3970199999994</v>
      </c>
      <c r="I12" s="389">
        <v>0.1396794037777444</v>
      </c>
      <c r="J12" s="388">
        <v>611.62108000000001</v>
      </c>
      <c r="K12" s="389">
        <v>2.3325899324909801E-2</v>
      </c>
      <c r="L12" s="388">
        <v>105858.52476999999</v>
      </c>
      <c r="M12" s="389">
        <v>0.25089755835602229</v>
      </c>
      <c r="N12" s="388">
        <v>0</v>
      </c>
      <c r="O12" s="389">
        <v>0</v>
      </c>
      <c r="P12" s="388">
        <v>345660.77963999996</v>
      </c>
      <c r="Q12" s="389">
        <v>0.17352192193500357</v>
      </c>
      <c r="R12" s="388">
        <v>1097936.2426999998</v>
      </c>
      <c r="S12" s="389">
        <v>0.17080568318494341</v>
      </c>
    </row>
    <row r="13" spans="1:20" ht="19.5">
      <c r="A13" s="372" t="s">
        <v>439</v>
      </c>
      <c r="B13" s="388">
        <v>707055.28497000004</v>
      </c>
      <c r="C13" s="389">
        <v>0.76611553536480459</v>
      </c>
      <c r="D13" s="388">
        <v>1107584.77226</v>
      </c>
      <c r="E13" s="389">
        <v>0.50473891201712118</v>
      </c>
      <c r="F13" s="388">
        <v>79274.634720000002</v>
      </c>
      <c r="G13" s="389">
        <v>0.18522745333331525</v>
      </c>
      <c r="H13" s="388">
        <v>3915.6729700000001</v>
      </c>
      <c r="I13" s="389">
        <v>8.6494468733868887E-2</v>
      </c>
      <c r="J13" s="388">
        <v>8377.61672</v>
      </c>
      <c r="K13" s="389">
        <v>0.31950410243119981</v>
      </c>
      <c r="L13" s="388">
        <v>116888.95479999999</v>
      </c>
      <c r="M13" s="389">
        <v>0.27704101697833866</v>
      </c>
      <c r="N13" s="388">
        <v>289134.86858999997</v>
      </c>
      <c r="O13" s="389">
        <v>0.72779064832262585</v>
      </c>
      <c r="P13" s="388">
        <v>744538.95373000007</v>
      </c>
      <c r="Q13" s="389">
        <v>0.37375900830073799</v>
      </c>
      <c r="R13" s="388">
        <v>3056770.7587600001</v>
      </c>
      <c r="S13" s="389">
        <v>0.47554110838512692</v>
      </c>
    </row>
    <row r="14" spans="1:20" ht="19.5">
      <c r="A14" s="372" t="s">
        <v>440</v>
      </c>
      <c r="B14" s="388">
        <v>0</v>
      </c>
      <c r="C14" s="389">
        <v>0</v>
      </c>
      <c r="D14" s="388">
        <v>0</v>
      </c>
      <c r="E14" s="389">
        <v>0</v>
      </c>
      <c r="F14" s="388">
        <v>0</v>
      </c>
      <c r="G14" s="389">
        <v>0</v>
      </c>
      <c r="H14" s="388">
        <v>382.13351</v>
      </c>
      <c r="I14" s="389">
        <v>8.4410611371507297E-3</v>
      </c>
      <c r="J14" s="388">
        <v>521.49229000000003</v>
      </c>
      <c r="K14" s="389">
        <v>1.9888583067242657E-2</v>
      </c>
      <c r="L14" s="388">
        <v>0</v>
      </c>
      <c r="M14" s="389">
        <v>0</v>
      </c>
      <c r="N14" s="388">
        <v>0</v>
      </c>
      <c r="O14" s="389">
        <v>0</v>
      </c>
      <c r="P14" s="388">
        <v>0</v>
      </c>
      <c r="Q14" s="389">
        <v>0</v>
      </c>
      <c r="R14" s="388">
        <v>903.62580000000003</v>
      </c>
      <c r="S14" s="389">
        <v>1.4057685329066426E-4</v>
      </c>
    </row>
    <row r="15" spans="1:20" ht="19.5">
      <c r="A15" s="372" t="s">
        <v>441</v>
      </c>
      <c r="B15" s="388">
        <v>20132.303690000001</v>
      </c>
      <c r="C15" s="389">
        <v>2.1813952808860764E-2</v>
      </c>
      <c r="D15" s="388">
        <v>22134.538649999999</v>
      </c>
      <c r="E15" s="389">
        <v>1.0086959694656498E-2</v>
      </c>
      <c r="F15" s="388">
        <v>21947.881789999999</v>
      </c>
      <c r="G15" s="389">
        <v>5.1281854080832585E-2</v>
      </c>
      <c r="H15" s="388">
        <v>1582.7074599999999</v>
      </c>
      <c r="I15" s="389">
        <v>3.496089738919924E-2</v>
      </c>
      <c r="J15" s="388">
        <v>2146.73002</v>
      </c>
      <c r="K15" s="389">
        <v>8.1871619474400067E-2</v>
      </c>
      <c r="L15" s="388">
        <v>12513.09165</v>
      </c>
      <c r="M15" s="389">
        <v>2.9657546704824827E-2</v>
      </c>
      <c r="N15" s="388">
        <v>27838.954320000001</v>
      </c>
      <c r="O15" s="389">
        <v>7.0074324525373113E-2</v>
      </c>
      <c r="P15" s="388">
        <v>29353.52576</v>
      </c>
      <c r="Q15" s="389">
        <v>1.4735487811919573E-2</v>
      </c>
      <c r="R15" s="388">
        <v>137649.73334000001</v>
      </c>
      <c r="S15" s="389">
        <v>2.1414136658378102E-2</v>
      </c>
    </row>
    <row r="16" spans="1:20" ht="19.5" customHeight="1">
      <c r="A16" s="373" t="s">
        <v>442</v>
      </c>
      <c r="B16" s="388">
        <v>0</v>
      </c>
      <c r="C16" s="389">
        <v>0</v>
      </c>
      <c r="D16" s="388">
        <v>0</v>
      </c>
      <c r="E16" s="389">
        <v>0</v>
      </c>
      <c r="F16" s="388">
        <v>0</v>
      </c>
      <c r="G16" s="389">
        <v>0</v>
      </c>
      <c r="H16" s="388">
        <v>0</v>
      </c>
      <c r="I16" s="389">
        <v>0</v>
      </c>
      <c r="J16" s="388">
        <v>0</v>
      </c>
      <c r="K16" s="389">
        <v>0</v>
      </c>
      <c r="L16" s="388">
        <v>3203.3022900000001</v>
      </c>
      <c r="M16" s="389">
        <v>7.5922154118760344E-3</v>
      </c>
      <c r="N16" s="388">
        <v>0</v>
      </c>
      <c r="O16" s="389">
        <v>0</v>
      </c>
      <c r="P16" s="388">
        <v>0</v>
      </c>
      <c r="Q16" s="389">
        <v>0</v>
      </c>
      <c r="R16" s="388">
        <v>3203.3022900000001</v>
      </c>
      <c r="S16" s="389">
        <v>4.983369842549636E-4</v>
      </c>
    </row>
    <row r="17" spans="1:19" ht="18.75" customHeight="1">
      <c r="A17" s="373" t="s">
        <v>443</v>
      </c>
      <c r="B17" s="388">
        <v>3568.3784700000001</v>
      </c>
      <c r="C17" s="389">
        <v>3.8664447321743525E-3</v>
      </c>
      <c r="D17" s="388">
        <v>6848.8568399999995</v>
      </c>
      <c r="E17" s="389">
        <v>3.1211015504744874E-3</v>
      </c>
      <c r="F17" s="388">
        <v>6539.9919</v>
      </c>
      <c r="G17" s="389">
        <v>1.5280878287691336E-2</v>
      </c>
      <c r="H17" s="388">
        <v>483.36551000000003</v>
      </c>
      <c r="I17" s="389">
        <v>1.0677204994401151E-2</v>
      </c>
      <c r="J17" s="388">
        <v>0</v>
      </c>
      <c r="K17" s="389">
        <v>0</v>
      </c>
      <c r="L17" s="388">
        <v>1493.1371799999999</v>
      </c>
      <c r="M17" s="389">
        <v>3.5389164317805046E-3</v>
      </c>
      <c r="N17" s="388">
        <v>4987.2941200000005</v>
      </c>
      <c r="O17" s="389">
        <v>1.2553677938157742E-2</v>
      </c>
      <c r="P17" s="388">
        <v>0</v>
      </c>
      <c r="Q17" s="389">
        <v>0</v>
      </c>
      <c r="R17" s="388">
        <v>23921.024020000004</v>
      </c>
      <c r="S17" s="389">
        <v>3.7213880836757833E-3</v>
      </c>
    </row>
    <row r="18" spans="1:19" ht="19.5">
      <c r="A18" s="374" t="s">
        <v>444</v>
      </c>
      <c r="B18" s="388">
        <v>0</v>
      </c>
      <c r="C18" s="389">
        <v>0</v>
      </c>
      <c r="D18" s="388">
        <v>0</v>
      </c>
      <c r="E18" s="389">
        <v>0</v>
      </c>
      <c r="F18" s="388">
        <v>0</v>
      </c>
      <c r="G18" s="389">
        <v>0</v>
      </c>
      <c r="H18" s="388">
        <v>0</v>
      </c>
      <c r="I18" s="389">
        <v>0</v>
      </c>
      <c r="J18" s="388">
        <v>0</v>
      </c>
      <c r="K18" s="389">
        <v>0</v>
      </c>
      <c r="L18" s="388">
        <v>0</v>
      </c>
      <c r="M18" s="389">
        <v>0</v>
      </c>
      <c r="N18" s="388">
        <v>0</v>
      </c>
      <c r="O18" s="389">
        <v>0</v>
      </c>
      <c r="P18" s="388">
        <v>0</v>
      </c>
      <c r="Q18" s="389">
        <v>0</v>
      </c>
      <c r="R18" s="388">
        <v>0</v>
      </c>
      <c r="S18" s="389">
        <v>0</v>
      </c>
    </row>
    <row r="19" spans="1:19" ht="18.75">
      <c r="A19" s="365" t="s">
        <v>445</v>
      </c>
      <c r="B19" s="388">
        <v>0</v>
      </c>
      <c r="C19" s="389">
        <v>0</v>
      </c>
      <c r="D19" s="388">
        <v>0</v>
      </c>
      <c r="E19" s="389">
        <v>0</v>
      </c>
      <c r="F19" s="388">
        <v>0</v>
      </c>
      <c r="G19" s="389">
        <v>0</v>
      </c>
      <c r="H19" s="388">
        <v>0</v>
      </c>
      <c r="I19" s="389">
        <v>0</v>
      </c>
      <c r="J19" s="388">
        <v>0</v>
      </c>
      <c r="K19" s="389">
        <v>0</v>
      </c>
      <c r="L19" s="388">
        <v>0</v>
      </c>
      <c r="M19" s="389">
        <v>0</v>
      </c>
      <c r="N19" s="388">
        <v>0</v>
      </c>
      <c r="O19" s="389">
        <v>0</v>
      </c>
      <c r="P19" s="388">
        <v>0</v>
      </c>
      <c r="Q19" s="389">
        <v>0</v>
      </c>
      <c r="R19" s="388">
        <v>0</v>
      </c>
      <c r="S19" s="389">
        <v>0</v>
      </c>
    </row>
    <row r="20" spans="1:19" ht="19.5">
      <c r="A20" s="372" t="s">
        <v>446</v>
      </c>
      <c r="B20" s="388">
        <v>53378.912109999997</v>
      </c>
      <c r="C20" s="389">
        <v>5.783764678327611E-2</v>
      </c>
      <c r="D20" s="388">
        <v>348131.10131</v>
      </c>
      <c r="E20" s="389">
        <v>0.15864728164868927</v>
      </c>
      <c r="F20" s="388">
        <v>201581.43283000001</v>
      </c>
      <c r="G20" s="389">
        <v>0.47100078826300329</v>
      </c>
      <c r="H20" s="388">
        <v>21922.252519999998</v>
      </c>
      <c r="I20" s="389">
        <v>0.48424717786560151</v>
      </c>
      <c r="J20" s="388">
        <v>7038.2785000000003</v>
      </c>
      <c r="K20" s="389">
        <v>0.26842465225638917</v>
      </c>
      <c r="L20" s="388">
        <v>139181.06518000001</v>
      </c>
      <c r="M20" s="389">
        <v>0.32987602556264489</v>
      </c>
      <c r="N20" s="388">
        <v>56236.064640000004</v>
      </c>
      <c r="O20" s="389">
        <v>0.14155360141462453</v>
      </c>
      <c r="P20" s="388">
        <v>702983.11547000008</v>
      </c>
      <c r="Q20" s="389">
        <v>0.35289795218090475</v>
      </c>
      <c r="R20" s="388">
        <v>1530452.2225600001</v>
      </c>
      <c r="S20" s="389">
        <v>0.2380920925002232</v>
      </c>
    </row>
    <row r="21" spans="1:19" ht="19.5">
      <c r="A21" s="372" t="s">
        <v>447</v>
      </c>
      <c r="B21" s="388">
        <v>2926.6384199999998</v>
      </c>
      <c r="C21" s="389">
        <v>3.1711002061919932E-3</v>
      </c>
      <c r="D21" s="388">
        <v>144008.36208000002</v>
      </c>
      <c r="E21" s="389">
        <v>6.5626239921402624E-2</v>
      </c>
      <c r="F21" s="388">
        <v>31314.183010000001</v>
      </c>
      <c r="G21" s="389">
        <v>7.3166485000432782E-2</v>
      </c>
      <c r="H21" s="388">
        <v>4480.4451900000004</v>
      </c>
      <c r="I21" s="389">
        <v>9.896989083852635E-2</v>
      </c>
      <c r="J21" s="388">
        <v>0</v>
      </c>
      <c r="K21" s="389">
        <v>0</v>
      </c>
      <c r="L21" s="388">
        <v>61556.049380000004</v>
      </c>
      <c r="M21" s="389">
        <v>0.14589531192731681</v>
      </c>
      <c r="N21" s="388">
        <v>0</v>
      </c>
      <c r="O21" s="389">
        <v>0</v>
      </c>
      <c r="P21" s="388">
        <v>228595.81797</v>
      </c>
      <c r="Q21" s="389">
        <v>0.11475523986774119</v>
      </c>
      <c r="R21" s="388">
        <v>472881.49605000007</v>
      </c>
      <c r="S21" s="389">
        <v>7.3566063180235328E-2</v>
      </c>
    </row>
    <row r="22" spans="1:19" ht="19.5">
      <c r="A22" s="372" t="s">
        <v>448</v>
      </c>
      <c r="B22" s="388">
        <v>33213.771350000003</v>
      </c>
      <c r="C22" s="389">
        <v>3.5988114027560233E-2</v>
      </c>
      <c r="D22" s="388">
        <v>23465.278699999999</v>
      </c>
      <c r="E22" s="389">
        <v>1.0693392991535499E-2</v>
      </c>
      <c r="F22" s="388">
        <v>88089.256400000013</v>
      </c>
      <c r="G22" s="389">
        <v>0.20582306921536633</v>
      </c>
      <c r="H22" s="388">
        <v>6558.6038899999994</v>
      </c>
      <c r="I22" s="389">
        <v>0.14487495851867216</v>
      </c>
      <c r="J22" s="388">
        <v>4603.1332699999994</v>
      </c>
      <c r="K22" s="389">
        <v>0.17555350321666943</v>
      </c>
      <c r="L22" s="388">
        <v>34421.135439999998</v>
      </c>
      <c r="M22" s="389">
        <v>8.1582270832716311E-2</v>
      </c>
      <c r="N22" s="388">
        <v>39124.626819999998</v>
      </c>
      <c r="O22" s="389">
        <v>9.8481852630116912E-2</v>
      </c>
      <c r="P22" s="388">
        <v>119626.78082</v>
      </c>
      <c r="Q22" s="389">
        <v>6.0052716841068297E-2</v>
      </c>
      <c r="R22" s="388">
        <v>349102.58669000003</v>
      </c>
      <c r="S22" s="389">
        <v>5.4309807347810941E-2</v>
      </c>
    </row>
    <row r="23" spans="1:19" ht="19.5">
      <c r="A23" s="372" t="s">
        <v>440</v>
      </c>
      <c r="B23" s="388">
        <v>0</v>
      </c>
      <c r="C23" s="389">
        <v>0</v>
      </c>
      <c r="D23" s="388">
        <v>0</v>
      </c>
      <c r="E23" s="389">
        <v>0</v>
      </c>
      <c r="F23" s="388">
        <v>0</v>
      </c>
      <c r="G23" s="389">
        <v>0</v>
      </c>
      <c r="H23" s="388">
        <v>0</v>
      </c>
      <c r="I23" s="389">
        <v>0</v>
      </c>
      <c r="J23" s="388">
        <v>0</v>
      </c>
      <c r="K23" s="389">
        <v>0</v>
      </c>
      <c r="L23" s="388">
        <v>0</v>
      </c>
      <c r="M23" s="389">
        <v>0</v>
      </c>
      <c r="N23" s="388">
        <v>0</v>
      </c>
      <c r="O23" s="389">
        <v>0</v>
      </c>
      <c r="P23" s="388">
        <v>0</v>
      </c>
      <c r="Q23" s="389">
        <v>0</v>
      </c>
      <c r="R23" s="388">
        <v>0</v>
      </c>
      <c r="S23" s="389">
        <v>0</v>
      </c>
    </row>
    <row r="24" spans="1:19" ht="19.5">
      <c r="A24" s="372" t="s">
        <v>449</v>
      </c>
      <c r="B24" s="388">
        <v>0</v>
      </c>
      <c r="C24" s="389">
        <v>0</v>
      </c>
      <c r="D24" s="388">
        <v>0</v>
      </c>
      <c r="E24" s="389">
        <v>0</v>
      </c>
      <c r="F24" s="388">
        <v>12710.506089999999</v>
      </c>
      <c r="G24" s="389">
        <v>2.9698461329325115E-2</v>
      </c>
      <c r="H24" s="388">
        <v>1345.8182899999999</v>
      </c>
      <c r="I24" s="389">
        <v>2.9728181821546216E-2</v>
      </c>
      <c r="J24" s="388">
        <v>822.44451000000004</v>
      </c>
      <c r="K24" s="389">
        <v>3.1366246958958267E-2</v>
      </c>
      <c r="L24" s="388">
        <v>0</v>
      </c>
      <c r="M24" s="389">
        <v>0</v>
      </c>
      <c r="N24" s="388">
        <v>6957.9171799999995</v>
      </c>
      <c r="O24" s="389">
        <v>1.7513996427003329E-2</v>
      </c>
      <c r="P24" s="388">
        <v>0</v>
      </c>
      <c r="Q24" s="389">
        <v>0</v>
      </c>
      <c r="R24" s="388">
        <v>21836.686069999996</v>
      </c>
      <c r="S24" s="389">
        <v>3.3971281187596476E-3</v>
      </c>
    </row>
    <row r="25" spans="1:19" ht="19.5">
      <c r="A25" s="373" t="s">
        <v>442</v>
      </c>
      <c r="B25" s="388">
        <v>0</v>
      </c>
      <c r="C25" s="389">
        <v>0</v>
      </c>
      <c r="D25" s="388">
        <v>18256.86795</v>
      </c>
      <c r="E25" s="389">
        <v>8.3198612844056722E-3</v>
      </c>
      <c r="F25" s="388">
        <v>4285.7407400000002</v>
      </c>
      <c r="G25" s="389">
        <v>1.0013755922318528E-2</v>
      </c>
      <c r="H25" s="388">
        <v>468.51335</v>
      </c>
      <c r="I25" s="389">
        <v>1.0349131200038691E-2</v>
      </c>
      <c r="J25" s="388">
        <v>0</v>
      </c>
      <c r="K25" s="389">
        <v>0</v>
      </c>
      <c r="L25" s="388">
        <v>4419.8653199999999</v>
      </c>
      <c r="M25" s="389">
        <v>1.0475617523103135E-2</v>
      </c>
      <c r="N25" s="388">
        <v>0</v>
      </c>
      <c r="O25" s="389">
        <v>0</v>
      </c>
      <c r="P25" s="388">
        <v>0</v>
      </c>
      <c r="Q25" s="389">
        <v>0</v>
      </c>
      <c r="R25" s="388">
        <v>27430.987360000003</v>
      </c>
      <c r="S25" s="389">
        <v>4.2674322553924275E-3</v>
      </c>
    </row>
    <row r="26" spans="1:19" ht="19.5">
      <c r="A26" s="373" t="s">
        <v>450</v>
      </c>
      <c r="B26" s="388">
        <v>17238.502339999999</v>
      </c>
      <c r="C26" s="389">
        <v>1.8678432549523886E-2</v>
      </c>
      <c r="D26" s="388">
        <v>162400.59258000003</v>
      </c>
      <c r="E26" s="389">
        <v>7.400778745134548E-2</v>
      </c>
      <c r="F26" s="388">
        <v>65181.746590000002</v>
      </c>
      <c r="G26" s="389">
        <v>0.15229901679556052</v>
      </c>
      <c r="H26" s="388">
        <v>9068.8718000000008</v>
      </c>
      <c r="I26" s="389">
        <v>0.20032501548681816</v>
      </c>
      <c r="J26" s="388">
        <v>1612.70072</v>
      </c>
      <c r="K26" s="389">
        <v>6.1504902080761426E-2</v>
      </c>
      <c r="L26" s="388">
        <v>38784.015039999998</v>
      </c>
      <c r="M26" s="389">
        <v>9.1922825279508638E-2</v>
      </c>
      <c r="N26" s="388">
        <v>10153.520640000001</v>
      </c>
      <c r="O26" s="389">
        <v>2.5557752357504286E-2</v>
      </c>
      <c r="P26" s="388">
        <v>312850.56977999996</v>
      </c>
      <c r="Q26" s="389">
        <v>0.15705117659928028</v>
      </c>
      <c r="R26" s="388">
        <v>617290.51948999998</v>
      </c>
      <c r="S26" s="389">
        <v>9.6031741010563956E-2</v>
      </c>
    </row>
    <row r="27" spans="1:19" ht="19.5">
      <c r="A27" s="374" t="s">
        <v>444</v>
      </c>
      <c r="B27" s="388">
        <v>0</v>
      </c>
      <c r="C27" s="389">
        <v>0</v>
      </c>
      <c r="D27" s="388">
        <v>0</v>
      </c>
      <c r="E27" s="389">
        <v>0</v>
      </c>
      <c r="F27" s="388">
        <v>0</v>
      </c>
      <c r="G27" s="389">
        <v>0</v>
      </c>
      <c r="H27" s="388">
        <v>0</v>
      </c>
      <c r="I27" s="389">
        <v>0</v>
      </c>
      <c r="J27" s="388">
        <v>0</v>
      </c>
      <c r="K27" s="389">
        <v>0</v>
      </c>
      <c r="L27" s="388">
        <v>0</v>
      </c>
      <c r="M27" s="389">
        <v>0</v>
      </c>
      <c r="N27" s="388">
        <v>0</v>
      </c>
      <c r="O27" s="389">
        <v>0</v>
      </c>
      <c r="P27" s="388">
        <v>29829.164980000001</v>
      </c>
      <c r="Q27" s="389">
        <v>1.4974258990090333E-2</v>
      </c>
      <c r="R27" s="388">
        <v>29829.164980000001</v>
      </c>
      <c r="S27" s="389">
        <v>4.6405161839961637E-3</v>
      </c>
    </row>
    <row r="28" spans="1:19" ht="19.5" customHeight="1">
      <c r="A28" s="372" t="s">
        <v>445</v>
      </c>
      <c r="B28" s="388">
        <v>0</v>
      </c>
      <c r="C28" s="389">
        <v>0</v>
      </c>
      <c r="D28" s="388">
        <v>0</v>
      </c>
      <c r="E28" s="389">
        <v>0</v>
      </c>
      <c r="F28" s="388">
        <v>0</v>
      </c>
      <c r="G28" s="389">
        <v>0</v>
      </c>
      <c r="H28" s="388">
        <v>0</v>
      </c>
      <c r="I28" s="389">
        <v>0</v>
      </c>
      <c r="J28" s="388">
        <v>0</v>
      </c>
      <c r="K28" s="389">
        <v>0</v>
      </c>
      <c r="L28" s="388">
        <v>0</v>
      </c>
      <c r="M28" s="389">
        <v>0</v>
      </c>
      <c r="N28" s="388">
        <v>0</v>
      </c>
      <c r="O28" s="389">
        <v>0</v>
      </c>
      <c r="P28" s="388">
        <v>12080.781919999999</v>
      </c>
      <c r="Q28" s="389">
        <v>6.0645598827245729E-3</v>
      </c>
      <c r="R28" s="388">
        <v>12080.781919999999</v>
      </c>
      <c r="S28" s="389">
        <v>1.8794044034647409E-3</v>
      </c>
    </row>
    <row r="29" spans="1:19" ht="19.5">
      <c r="A29" s="372" t="s">
        <v>451</v>
      </c>
      <c r="B29" s="388">
        <v>0</v>
      </c>
      <c r="C29" s="389">
        <v>0</v>
      </c>
      <c r="D29" s="388">
        <v>0</v>
      </c>
      <c r="E29" s="389">
        <v>0</v>
      </c>
      <c r="F29" s="388">
        <v>0</v>
      </c>
      <c r="G29" s="389">
        <v>0</v>
      </c>
      <c r="H29" s="388">
        <v>0</v>
      </c>
      <c r="I29" s="389">
        <v>0</v>
      </c>
      <c r="J29" s="388">
        <v>0</v>
      </c>
      <c r="K29" s="389">
        <v>0</v>
      </c>
      <c r="L29" s="388">
        <v>0</v>
      </c>
      <c r="M29" s="389">
        <v>0</v>
      </c>
      <c r="N29" s="388">
        <v>0</v>
      </c>
      <c r="O29" s="389">
        <v>0</v>
      </c>
      <c r="P29" s="388">
        <v>0</v>
      </c>
      <c r="Q29" s="389">
        <v>0</v>
      </c>
      <c r="R29" s="388">
        <v>0</v>
      </c>
      <c r="S29" s="389">
        <v>0</v>
      </c>
    </row>
    <row r="30" spans="1:19" ht="18">
      <c r="A30" s="365" t="s">
        <v>452</v>
      </c>
      <c r="B30" s="386">
        <v>936038.76792999997</v>
      </c>
      <c r="C30" s="387">
        <v>1.0142259835386573</v>
      </c>
      <c r="D30" s="386">
        <v>2199844.7456799997</v>
      </c>
      <c r="E30" s="387">
        <v>1.002494139816916</v>
      </c>
      <c r="F30" s="386">
        <v>428882.88836000004</v>
      </c>
      <c r="G30" s="387">
        <v>1.0020971458240906</v>
      </c>
      <c r="H30" s="386">
        <v>45367.68174</v>
      </c>
      <c r="I30" s="387">
        <v>1.00214026039783</v>
      </c>
      <c r="J30" s="386">
        <v>26242.329670000003</v>
      </c>
      <c r="K30" s="387">
        <v>1.000825445606802</v>
      </c>
      <c r="L30" s="386">
        <v>423936.56466000003</v>
      </c>
      <c r="M30" s="387">
        <v>1.0047811378642735</v>
      </c>
      <c r="N30" s="386">
        <v>398024.38932999998</v>
      </c>
      <c r="O30" s="387">
        <v>1.0018799523258772</v>
      </c>
      <c r="P30" s="386">
        <v>2008973.87592</v>
      </c>
      <c r="Q30" s="387">
        <v>1.0085061094577004</v>
      </c>
      <c r="R30" s="386">
        <v>6467311.2432899997</v>
      </c>
      <c r="S30" s="387">
        <v>1.0061180898476358</v>
      </c>
    </row>
    <row r="31" spans="1:19" ht="19.5">
      <c r="A31" s="372" t="s">
        <v>453</v>
      </c>
      <c r="B31" s="388">
        <v>13129.294970000001</v>
      </c>
      <c r="C31" s="389">
        <v>1.4225983538657469E-2</v>
      </c>
      <c r="D31" s="388">
        <v>5473.0697699999992</v>
      </c>
      <c r="E31" s="389">
        <v>2.4941398169160802E-3</v>
      </c>
      <c r="F31" s="388">
        <v>897.54767000000004</v>
      </c>
      <c r="G31" s="389">
        <v>2.0971458240905388E-3</v>
      </c>
      <c r="H31" s="388">
        <v>96.891279999999995</v>
      </c>
      <c r="I31" s="389">
        <v>2.1402603978300403E-3</v>
      </c>
      <c r="J31" s="388">
        <v>21.643750000000001</v>
      </c>
      <c r="K31" s="389">
        <v>8.2544560680203587E-4</v>
      </c>
      <c r="L31" s="388">
        <v>2017.2543899999998</v>
      </c>
      <c r="M31" s="389">
        <v>4.7811378642733677E-3</v>
      </c>
      <c r="N31" s="388">
        <v>746.86281000000008</v>
      </c>
      <c r="O31" s="389">
        <v>1.8799523258771625E-3</v>
      </c>
      <c r="P31" s="388">
        <v>16944.420590000002</v>
      </c>
      <c r="Q31" s="389">
        <v>8.5061094577002557E-3</v>
      </c>
      <c r="R31" s="388">
        <v>39326.985229999998</v>
      </c>
      <c r="S31" s="389">
        <v>6.1180898476358584E-3</v>
      </c>
    </row>
    <row r="32" spans="1:19" ht="22.5" customHeight="1">
      <c r="A32" s="945" t="s">
        <v>454</v>
      </c>
      <c r="B32" s="946">
        <v>922909.47296000004</v>
      </c>
      <c r="C32" s="947">
        <v>1</v>
      </c>
      <c r="D32" s="946">
        <v>2194371.6759099998</v>
      </c>
      <c r="E32" s="947">
        <v>1</v>
      </c>
      <c r="F32" s="946">
        <v>427985.34068999998</v>
      </c>
      <c r="G32" s="947">
        <v>1</v>
      </c>
      <c r="H32" s="946">
        <v>45270.790460000004</v>
      </c>
      <c r="I32" s="947">
        <v>1</v>
      </c>
      <c r="J32" s="946">
        <v>26220.685920000004</v>
      </c>
      <c r="K32" s="947">
        <v>1</v>
      </c>
      <c r="L32" s="946">
        <v>421919.31026999996</v>
      </c>
      <c r="M32" s="947">
        <v>1</v>
      </c>
      <c r="N32" s="946">
        <v>397277.52651999996</v>
      </c>
      <c r="O32" s="947">
        <v>1</v>
      </c>
      <c r="P32" s="946">
        <v>1992029.45533</v>
      </c>
      <c r="Q32" s="947">
        <v>1</v>
      </c>
      <c r="R32" s="946">
        <v>6427984.2580599999</v>
      </c>
      <c r="S32" s="947">
        <v>1</v>
      </c>
    </row>
    <row r="33" spans="1:19" ht="19.5">
      <c r="A33" s="374" t="s">
        <v>455</v>
      </c>
      <c r="B33" s="388">
        <v>100.44644</v>
      </c>
      <c r="C33" s="389">
        <v>1.0883672011496783E-4</v>
      </c>
      <c r="D33" s="388">
        <v>15.829000000000001</v>
      </c>
      <c r="E33" s="389">
        <v>7.2134543905082803E-6</v>
      </c>
      <c r="F33" s="388">
        <v>0</v>
      </c>
      <c r="G33" s="389">
        <v>0</v>
      </c>
      <c r="H33" s="388">
        <v>0</v>
      </c>
      <c r="I33" s="389">
        <v>0</v>
      </c>
      <c r="J33" s="388">
        <v>0</v>
      </c>
      <c r="K33" s="389">
        <v>0</v>
      </c>
      <c r="L33" s="388">
        <v>49.955829999999999</v>
      </c>
      <c r="M33" s="389">
        <v>1.1840138335463155E-4</v>
      </c>
      <c r="N33" s="388">
        <v>61.633800000000001</v>
      </c>
      <c r="O33" s="389">
        <v>1.5514041415805381E-4</v>
      </c>
      <c r="P33" s="388">
        <v>7641.8459999999995</v>
      </c>
      <c r="Q33" s="389">
        <v>3.8362113469522217E-3</v>
      </c>
      <c r="R33" s="388">
        <v>7869.7110699999994</v>
      </c>
      <c r="S33" s="389">
        <v>1.2242891012267539E-3</v>
      </c>
    </row>
    <row r="34" spans="1:19" ht="19.5">
      <c r="A34" s="374" t="s">
        <v>456</v>
      </c>
      <c r="B34" s="388">
        <v>0</v>
      </c>
      <c r="C34" s="389">
        <v>0</v>
      </c>
      <c r="D34" s="388">
        <v>0</v>
      </c>
      <c r="E34" s="389">
        <v>0</v>
      </c>
      <c r="F34" s="388">
        <v>0</v>
      </c>
      <c r="G34" s="389">
        <v>0</v>
      </c>
      <c r="H34" s="388">
        <v>0</v>
      </c>
      <c r="I34" s="389">
        <v>0</v>
      </c>
      <c r="J34" s="388">
        <v>0</v>
      </c>
      <c r="K34" s="389">
        <v>0</v>
      </c>
      <c r="L34" s="388">
        <v>0</v>
      </c>
      <c r="M34" s="389">
        <v>0</v>
      </c>
      <c r="N34" s="388">
        <v>0</v>
      </c>
      <c r="O34" s="389">
        <v>0</v>
      </c>
      <c r="P34" s="388">
        <v>0</v>
      </c>
      <c r="Q34" s="389">
        <v>0</v>
      </c>
      <c r="R34" s="388">
        <v>0</v>
      </c>
      <c r="S34" s="389">
        <v>0</v>
      </c>
    </row>
    <row r="35" spans="1:19" ht="12.75" customHeight="1">
      <c r="A35" s="23" t="s">
        <v>567</v>
      </c>
    </row>
    <row r="36" spans="1:19" ht="12.75" customHeight="1"/>
    <row r="37" spans="1:19" ht="12.75" customHeight="1">
      <c r="A37" s="621" t="s">
        <v>81</v>
      </c>
    </row>
    <row r="38" spans="1:19" ht="12.75" customHeight="1">
      <c r="S38" s="25" t="s">
        <v>839</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election activeCell="A34" sqref="A34"/>
    </sheetView>
  </sheetViews>
  <sheetFormatPr defaultColWidth="8.85546875" defaultRowHeight="15"/>
  <cols>
    <col min="1" max="1" width="31.7109375" style="265" customWidth="1"/>
    <col min="2" max="2" width="15.140625" style="265" bestFit="1" customWidth="1"/>
    <col min="3" max="3" width="11.85546875" style="265" customWidth="1"/>
    <col min="4" max="4" width="12.5703125" style="265" bestFit="1" customWidth="1"/>
    <col min="5" max="5" width="12.5703125" style="265" customWidth="1"/>
    <col min="6" max="6" width="8.5703125" style="265" customWidth="1"/>
    <col min="7" max="7" width="12.140625" style="265" customWidth="1"/>
    <col min="8" max="8" width="6" style="265" customWidth="1"/>
    <col min="9" max="9" width="8" style="265" customWidth="1"/>
    <col min="10" max="10" width="8.140625" style="265" bestFit="1" customWidth="1"/>
    <col min="11" max="11" width="9" style="265" customWidth="1"/>
    <col min="12" max="12" width="8.85546875" style="265" customWidth="1"/>
    <col min="13" max="16384" width="8.85546875" style="265"/>
  </cols>
  <sheetData>
    <row r="1" spans="1:12" ht="12.75" customHeight="1">
      <c r="A1" s="138" t="s">
        <v>1096</v>
      </c>
      <c r="G1" s="139" t="str">
        <f>Naslovnica!A20</f>
        <v>Studeni 2022.</v>
      </c>
      <c r="L1" s="139"/>
    </row>
    <row r="2" spans="1:12" ht="12.75" customHeight="1">
      <c r="A2" s="535" t="s">
        <v>1097</v>
      </c>
      <c r="G2" s="537" t="str">
        <f>Naslovnica!A24</f>
        <v>November 2022</v>
      </c>
      <c r="L2" s="537"/>
    </row>
    <row r="3" spans="1:12" ht="12.75" customHeight="1"/>
    <row r="4" spans="1:12" s="64" customFormat="1">
      <c r="A4" s="1121" t="s">
        <v>1150</v>
      </c>
      <c r="B4" s="1122" t="s">
        <v>1152</v>
      </c>
      <c r="C4" s="1122"/>
      <c r="D4" s="1122"/>
      <c r="E4" s="1122"/>
      <c r="F4" s="1122"/>
      <c r="G4" s="1122"/>
      <c r="H4" s="915"/>
    </row>
    <row r="5" spans="1:12" s="64" customFormat="1" ht="22.15" customHeight="1">
      <c r="A5" s="1121"/>
      <c r="B5" s="1123" t="str">
        <f>G1</f>
        <v>Studeni 2022.</v>
      </c>
      <c r="C5" s="1123"/>
      <c r="D5" s="1124" t="s">
        <v>17</v>
      </c>
      <c r="E5" s="1124"/>
      <c r="F5" s="1121" t="s">
        <v>233</v>
      </c>
      <c r="G5" s="1121"/>
    </row>
    <row r="6" spans="1:12" s="64" customFormat="1">
      <c r="A6" s="1121"/>
      <c r="B6" s="1125" t="str">
        <f>Naslovnica!A24</f>
        <v>November 2022</v>
      </c>
      <c r="C6" s="1126"/>
      <c r="D6" s="1119" t="s">
        <v>45</v>
      </c>
      <c r="E6" s="1119"/>
      <c r="F6" s="1119" t="s">
        <v>51</v>
      </c>
      <c r="G6" s="1119"/>
    </row>
    <row r="7" spans="1:12" s="64" customFormat="1">
      <c r="A7" s="1121"/>
      <c r="B7" s="932" t="s">
        <v>27</v>
      </c>
      <c r="C7" s="932" t="s">
        <v>28</v>
      </c>
      <c r="D7" s="683" t="s">
        <v>1148</v>
      </c>
      <c r="E7" s="683" t="s">
        <v>144</v>
      </c>
      <c r="F7" s="683" t="s">
        <v>1148</v>
      </c>
      <c r="G7" s="683" t="s">
        <v>144</v>
      </c>
    </row>
    <row r="8" spans="1:12" s="64" customFormat="1">
      <c r="A8" s="1121"/>
      <c r="B8" s="933" t="s">
        <v>29</v>
      </c>
      <c r="C8" s="933" t="s">
        <v>30</v>
      </c>
      <c r="D8" s="711" t="s">
        <v>1149</v>
      </c>
      <c r="E8" s="711" t="s">
        <v>145</v>
      </c>
      <c r="F8" s="711" t="s">
        <v>1149</v>
      </c>
      <c r="G8" s="711" t="s">
        <v>145</v>
      </c>
    </row>
    <row r="9" spans="1:12" s="64" customFormat="1">
      <c r="A9" s="974" t="s">
        <v>892</v>
      </c>
      <c r="B9" s="975">
        <v>584</v>
      </c>
      <c r="C9" s="976">
        <v>1.2457869363027433E-2</v>
      </c>
      <c r="D9" s="975">
        <v>4</v>
      </c>
      <c r="E9" s="976">
        <v>6.8965517241379448E-3</v>
      </c>
      <c r="F9" s="975">
        <v>12</v>
      </c>
      <c r="G9" s="976">
        <v>2.0979020979021046E-2</v>
      </c>
    </row>
    <row r="10" spans="1:12" s="64" customFormat="1">
      <c r="A10" s="974" t="s">
        <v>877</v>
      </c>
      <c r="B10" s="975">
        <v>1580</v>
      </c>
      <c r="C10" s="976">
        <v>3.3704509578053668E-2</v>
      </c>
      <c r="D10" s="975">
        <v>86</v>
      </c>
      <c r="E10" s="976">
        <v>5.7563587684069661E-2</v>
      </c>
      <c r="F10" s="975">
        <v>82</v>
      </c>
      <c r="G10" s="976">
        <v>5.4739652870493982E-2</v>
      </c>
    </row>
    <row r="11" spans="1:12" s="64" customFormat="1">
      <c r="A11" s="974" t="s">
        <v>186</v>
      </c>
      <c r="B11" s="975">
        <v>314</v>
      </c>
      <c r="C11" s="976">
        <v>6.698237979435983E-3</v>
      </c>
      <c r="D11" s="975">
        <v>1</v>
      </c>
      <c r="E11" s="976">
        <v>3.1948881789136685E-3</v>
      </c>
      <c r="F11" s="975">
        <v>0</v>
      </c>
      <c r="G11" s="976">
        <v>0</v>
      </c>
    </row>
    <row r="12" spans="1:12" s="64" customFormat="1">
      <c r="A12" s="974" t="s">
        <v>894</v>
      </c>
      <c r="B12" s="975">
        <v>880</v>
      </c>
      <c r="C12" s="976">
        <v>1.8772131916890651E-2</v>
      </c>
      <c r="D12" s="975">
        <v>4</v>
      </c>
      <c r="E12" s="976">
        <v>4.5662100456620447E-3</v>
      </c>
      <c r="F12" s="975">
        <v>16</v>
      </c>
      <c r="G12" s="976">
        <v>1.8518518518518601E-2</v>
      </c>
    </row>
    <row r="13" spans="1:12" s="64" customFormat="1">
      <c r="A13" s="974" t="s">
        <v>187</v>
      </c>
      <c r="B13" s="975">
        <v>353</v>
      </c>
      <c r="C13" s="976">
        <v>7.530184734843637E-3</v>
      </c>
      <c r="D13" s="975">
        <v>0</v>
      </c>
      <c r="E13" s="976">
        <v>0</v>
      </c>
      <c r="F13" s="975">
        <v>-5</v>
      </c>
      <c r="G13" s="976">
        <v>-1.3966480446927387E-2</v>
      </c>
    </row>
    <row r="14" spans="1:12" s="64" customFormat="1">
      <c r="A14" s="974" t="s">
        <v>188</v>
      </c>
      <c r="B14" s="975">
        <v>3626</v>
      </c>
      <c r="C14" s="976">
        <v>7.7349716284824441E-2</v>
      </c>
      <c r="D14" s="975">
        <v>16</v>
      </c>
      <c r="E14" s="976">
        <v>4.4321329639889218E-3</v>
      </c>
      <c r="F14" s="975">
        <v>-12</v>
      </c>
      <c r="G14" s="976">
        <v>-3.2985156679494754E-3</v>
      </c>
    </row>
    <row r="15" spans="1:12" s="64" customFormat="1">
      <c r="A15" s="974" t="s">
        <v>189</v>
      </c>
      <c r="B15" s="975">
        <v>1877</v>
      </c>
      <c r="C15" s="976">
        <v>4.0040104100004269E-2</v>
      </c>
      <c r="D15" s="975">
        <v>-14</v>
      </c>
      <c r="E15" s="976">
        <v>-7.4034902168165218E-3</v>
      </c>
      <c r="F15" s="975">
        <v>11</v>
      </c>
      <c r="G15" s="976">
        <v>5.8949624866022621E-3</v>
      </c>
    </row>
    <row r="16" spans="1:12" s="64" customFormat="1">
      <c r="A16" s="977" t="s">
        <v>190</v>
      </c>
      <c r="B16" s="975">
        <v>4437</v>
      </c>
      <c r="C16" s="976">
        <v>9.4649942403686169E-2</v>
      </c>
      <c r="D16" s="975">
        <v>11</v>
      </c>
      <c r="E16" s="976">
        <v>2.485314053321197E-3</v>
      </c>
      <c r="F16" s="975">
        <v>43</v>
      </c>
      <c r="G16" s="976">
        <v>9.7860719162494725E-3</v>
      </c>
    </row>
    <row r="17" spans="1:12" s="64" customFormat="1">
      <c r="A17" s="974" t="s">
        <v>191</v>
      </c>
      <c r="B17" s="975">
        <v>3882</v>
      </c>
      <c r="C17" s="976">
        <v>8.2810700115192634E-2</v>
      </c>
      <c r="D17" s="975">
        <v>-2</v>
      </c>
      <c r="E17" s="976">
        <v>-5.1493305870231598E-4</v>
      </c>
      <c r="F17" s="975">
        <v>108</v>
      </c>
      <c r="G17" s="976">
        <v>2.8616852146263971E-2</v>
      </c>
    </row>
    <row r="18" spans="1:12" s="64" customFormat="1">
      <c r="A18" s="974" t="s">
        <v>192</v>
      </c>
      <c r="B18" s="975">
        <v>4349</v>
      </c>
      <c r="C18" s="976">
        <v>9.2772729211997099E-2</v>
      </c>
      <c r="D18" s="975">
        <v>22</v>
      </c>
      <c r="E18" s="976">
        <v>5.0843540559279976E-3</v>
      </c>
      <c r="F18" s="975">
        <v>94</v>
      </c>
      <c r="G18" s="976">
        <v>2.2091656874265508E-2</v>
      </c>
    </row>
    <row r="19" spans="1:12" s="64" customFormat="1">
      <c r="A19" s="974" t="s">
        <v>658</v>
      </c>
      <c r="B19" s="975">
        <v>3083</v>
      </c>
      <c r="C19" s="976">
        <v>6.5766457613379417E-2</v>
      </c>
      <c r="D19" s="975">
        <v>6</v>
      </c>
      <c r="E19" s="976">
        <v>1.9499512512186623E-3</v>
      </c>
      <c r="F19" s="975">
        <v>65</v>
      </c>
      <c r="G19" s="976">
        <v>2.15374420145793E-2</v>
      </c>
    </row>
    <row r="20" spans="1:12" s="64" customFormat="1">
      <c r="A20" s="974" t="s">
        <v>193</v>
      </c>
      <c r="B20" s="975">
        <v>834</v>
      </c>
      <c r="C20" s="976">
        <v>1.7790861384871369E-2</v>
      </c>
      <c r="D20" s="975">
        <v>1</v>
      </c>
      <c r="E20" s="976">
        <v>1.2004801920768582E-3</v>
      </c>
      <c r="F20" s="975">
        <v>10</v>
      </c>
      <c r="G20" s="976">
        <v>1.2135922330097193E-2</v>
      </c>
    </row>
    <row r="21" spans="1:12" s="64" customFormat="1">
      <c r="A21" s="974" t="s">
        <v>194</v>
      </c>
      <c r="B21" s="975">
        <v>3740</v>
      </c>
      <c r="C21" s="976">
        <v>7.9781560646785266E-2</v>
      </c>
      <c r="D21" s="975">
        <v>-2</v>
      </c>
      <c r="E21" s="976">
        <v>-5.3447354355962151E-4</v>
      </c>
      <c r="F21" s="975">
        <v>-29</v>
      </c>
      <c r="G21" s="976">
        <v>-7.6943486335898648E-3</v>
      </c>
    </row>
    <row r="22" spans="1:12" s="64" customFormat="1">
      <c r="A22" s="974" t="s">
        <v>199</v>
      </c>
      <c r="B22" s="975">
        <v>97</v>
      </c>
      <c r="C22" s="976">
        <v>2.069200904475447E-3</v>
      </c>
      <c r="D22" s="975">
        <v>0</v>
      </c>
      <c r="E22" s="976">
        <v>0</v>
      </c>
      <c r="F22" s="975">
        <v>3</v>
      </c>
      <c r="G22" s="976">
        <v>3.1914893617021267E-2</v>
      </c>
    </row>
    <row r="23" spans="1:12" s="64" customFormat="1">
      <c r="A23" s="974" t="s">
        <v>232</v>
      </c>
      <c r="B23" s="975">
        <v>245</v>
      </c>
      <c r="C23" s="976">
        <v>5.2263321814070562E-3</v>
      </c>
      <c r="D23" s="975">
        <v>0</v>
      </c>
      <c r="E23" s="976">
        <v>0</v>
      </c>
      <c r="F23" s="975">
        <v>8</v>
      </c>
      <c r="G23" s="976">
        <v>3.3755274261603407E-2</v>
      </c>
    </row>
    <row r="24" spans="1:12" s="64" customFormat="1">
      <c r="A24" s="974" t="s">
        <v>231</v>
      </c>
      <c r="B24" s="975">
        <v>10420</v>
      </c>
      <c r="C24" s="976">
        <v>0.22227910747045523</v>
      </c>
      <c r="D24" s="975">
        <v>-24</v>
      </c>
      <c r="E24" s="976">
        <v>-2.2979701263883268E-3</v>
      </c>
      <c r="F24" s="975">
        <v>185</v>
      </c>
      <c r="G24" s="976">
        <v>1.8075232046897982E-2</v>
      </c>
    </row>
    <row r="25" spans="1:12" s="64" customFormat="1">
      <c r="A25" s="977" t="s">
        <v>195</v>
      </c>
      <c r="B25" s="975">
        <v>2172</v>
      </c>
      <c r="C25" s="976">
        <v>4.6333034685780108E-2</v>
      </c>
      <c r="D25" s="975">
        <v>7</v>
      </c>
      <c r="E25" s="976">
        <v>3.2332563510393264E-3</v>
      </c>
      <c r="F25" s="975">
        <v>149</v>
      </c>
      <c r="G25" s="976">
        <v>7.3652990608007896E-2</v>
      </c>
    </row>
    <row r="26" spans="1:12" s="64" customFormat="1">
      <c r="A26" s="977" t="s">
        <v>898</v>
      </c>
      <c r="B26" s="975">
        <v>735</v>
      </c>
      <c r="C26" s="976">
        <v>1.5678996544221169E-2</v>
      </c>
      <c r="D26" s="975">
        <v>0</v>
      </c>
      <c r="E26" s="976">
        <v>0</v>
      </c>
      <c r="F26" s="975">
        <v>-11</v>
      </c>
      <c r="G26" s="976">
        <v>-1.4745308310991967E-2</v>
      </c>
    </row>
    <row r="27" spans="1:12" s="64" customFormat="1">
      <c r="A27" s="974" t="s">
        <v>197</v>
      </c>
      <c r="B27" s="975">
        <v>2709</v>
      </c>
      <c r="C27" s="976">
        <v>5.7788301548700884E-2</v>
      </c>
      <c r="D27" s="975">
        <v>2</v>
      </c>
      <c r="E27" s="976">
        <v>7.3882526782420577E-4</v>
      </c>
      <c r="F27" s="975">
        <v>42</v>
      </c>
      <c r="G27" s="976">
        <v>1.5748031496062964E-2</v>
      </c>
    </row>
    <row r="28" spans="1:12" s="64" customFormat="1">
      <c r="A28" s="974" t="s">
        <v>198</v>
      </c>
      <c r="B28" s="975">
        <v>961</v>
      </c>
      <c r="C28" s="976">
        <v>2.0500021331968089E-2</v>
      </c>
      <c r="D28" s="975">
        <v>8</v>
      </c>
      <c r="E28" s="976">
        <v>8.394543546694555E-3</v>
      </c>
      <c r="F28" s="975">
        <v>106</v>
      </c>
      <c r="G28" s="976">
        <v>0.12397660818713452</v>
      </c>
    </row>
    <row r="29" spans="1:12" s="64" customFormat="1" ht="18" customHeight="1">
      <c r="A29" s="978" t="s">
        <v>1095</v>
      </c>
      <c r="B29" s="979">
        <v>46878</v>
      </c>
      <c r="C29" s="980">
        <v>1</v>
      </c>
      <c r="D29" s="979">
        <v>126</v>
      </c>
      <c r="E29" s="980">
        <v>2.6950718685831987E-3</v>
      </c>
      <c r="F29" s="979">
        <v>877</v>
      </c>
      <c r="G29" s="980">
        <v>1.9064802939066539E-2</v>
      </c>
    </row>
    <row r="30" spans="1:12">
      <c r="A30" s="29" t="s">
        <v>564</v>
      </c>
      <c r="I30" s="929"/>
      <c r="J30" s="929"/>
      <c r="K30" s="929"/>
      <c r="L30" s="930"/>
    </row>
    <row r="31" spans="1:12">
      <c r="A31" s="33" t="s">
        <v>1476</v>
      </c>
      <c r="B31" s="815"/>
      <c r="C31" s="914"/>
      <c r="D31" s="745"/>
      <c r="E31" s="814"/>
      <c r="F31" s="814"/>
      <c r="G31" s="814"/>
      <c r="I31" s="929"/>
      <c r="J31" s="929"/>
      <c r="K31" s="929"/>
      <c r="L31" s="930"/>
    </row>
    <row r="32" spans="1:12" ht="12.75" customHeight="1"/>
    <row r="33" spans="1:8">
      <c r="A33" s="138" t="s">
        <v>1124</v>
      </c>
      <c r="H33" s="911"/>
    </row>
    <row r="34" spans="1:8">
      <c r="A34" s="535" t="s">
        <v>1125</v>
      </c>
      <c r="H34" s="912"/>
    </row>
    <row r="35" spans="1:8">
      <c r="D35" s="748"/>
      <c r="E35" s="748" t="s">
        <v>43</v>
      </c>
      <c r="G35" s="708" t="s">
        <v>1550</v>
      </c>
      <c r="H35" s="313"/>
    </row>
    <row r="36" spans="1:8" ht="12.75" customHeight="1">
      <c r="D36" s="749"/>
      <c r="E36" s="749" t="s">
        <v>44</v>
      </c>
      <c r="F36" s="526"/>
      <c r="G36" s="537" t="s">
        <v>1551</v>
      </c>
      <c r="H36" s="314"/>
    </row>
    <row r="37" spans="1:8" ht="12.75" customHeight="1">
      <c r="D37" s="749"/>
      <c r="E37" s="749"/>
      <c r="F37" s="526"/>
      <c r="G37" s="537"/>
      <c r="H37" s="314"/>
    </row>
    <row r="38" spans="1:8" ht="23.45" customHeight="1">
      <c r="A38" s="717"/>
      <c r="B38" s="718"/>
      <c r="C38" s="718" t="s">
        <v>1544</v>
      </c>
      <c r="D38" s="718"/>
      <c r="E38" s="1092" t="s">
        <v>556</v>
      </c>
      <c r="F38" s="1092"/>
      <c r="G38" s="1092"/>
      <c r="H38" s="314"/>
    </row>
    <row r="39" spans="1:8" ht="24">
      <c r="A39" s="717"/>
      <c r="B39" s="719"/>
      <c r="C39" s="720" t="s">
        <v>1545</v>
      </c>
      <c r="D39" s="719"/>
      <c r="E39" s="1098" t="s">
        <v>557</v>
      </c>
      <c r="F39" s="1098"/>
      <c r="G39" s="721" t="s">
        <v>558</v>
      </c>
      <c r="H39" s="314"/>
    </row>
    <row r="40" spans="1:8" ht="24">
      <c r="A40" s="962" t="s">
        <v>1153</v>
      </c>
      <c r="B40" s="971" t="s">
        <v>1154</v>
      </c>
      <c r="C40" s="971" t="s">
        <v>1155</v>
      </c>
      <c r="D40" s="971" t="s">
        <v>1156</v>
      </c>
      <c r="E40" s="971" t="s">
        <v>1154</v>
      </c>
      <c r="F40" s="971" t="s">
        <v>1155</v>
      </c>
      <c r="G40" s="971" t="s">
        <v>1156</v>
      </c>
      <c r="H40" s="314"/>
    </row>
    <row r="41" spans="1:8" ht="15" customHeight="1">
      <c r="A41" s="78" t="s">
        <v>6</v>
      </c>
      <c r="B41" s="376">
        <v>11</v>
      </c>
      <c r="C41" s="376">
        <v>11</v>
      </c>
      <c r="D41" s="376">
        <v>22</v>
      </c>
      <c r="E41" s="376">
        <v>5</v>
      </c>
      <c r="F41" s="376">
        <v>2</v>
      </c>
      <c r="G41" s="377">
        <v>0.46666666666666656</v>
      </c>
      <c r="H41" s="314"/>
    </row>
    <row r="42" spans="1:8" ht="15" customHeight="1">
      <c r="A42" s="78" t="s">
        <v>7</v>
      </c>
      <c r="B42" s="376">
        <v>376</v>
      </c>
      <c r="C42" s="376">
        <v>121</v>
      </c>
      <c r="D42" s="376">
        <v>497</v>
      </c>
      <c r="E42" s="376">
        <v>4</v>
      </c>
      <c r="F42" s="376">
        <v>-6</v>
      </c>
      <c r="G42" s="377">
        <v>-4.0080160320641323E-3</v>
      </c>
      <c r="H42" s="314"/>
    </row>
    <row r="43" spans="1:8" ht="15" customHeight="1">
      <c r="A43" s="78" t="s">
        <v>8</v>
      </c>
      <c r="B43" s="376">
        <v>1202</v>
      </c>
      <c r="C43" s="376">
        <v>828</v>
      </c>
      <c r="D43" s="376">
        <v>2030</v>
      </c>
      <c r="E43" s="376">
        <v>16</v>
      </c>
      <c r="F43" s="376">
        <v>7</v>
      </c>
      <c r="G43" s="377">
        <v>1.1459890383657134E-2</v>
      </c>
      <c r="H43" s="314"/>
    </row>
    <row r="44" spans="1:8" ht="15" customHeight="1">
      <c r="A44" s="78" t="s">
        <v>9</v>
      </c>
      <c r="B44" s="376">
        <v>2035</v>
      </c>
      <c r="C44" s="376">
        <v>1738</v>
      </c>
      <c r="D44" s="376">
        <v>3773</v>
      </c>
      <c r="E44" s="376">
        <v>7</v>
      </c>
      <c r="F44" s="376">
        <v>-25</v>
      </c>
      <c r="G44" s="377">
        <v>-4.7480875758375563E-3</v>
      </c>
      <c r="H44" s="314"/>
    </row>
    <row r="45" spans="1:8" ht="15" customHeight="1">
      <c r="A45" s="78" t="s">
        <v>10</v>
      </c>
      <c r="B45" s="376">
        <v>3114</v>
      </c>
      <c r="C45" s="376">
        <v>3039</v>
      </c>
      <c r="D45" s="376">
        <v>6153</v>
      </c>
      <c r="E45" s="376">
        <v>-44</v>
      </c>
      <c r="F45" s="376">
        <v>-35</v>
      </c>
      <c r="G45" s="377">
        <v>-1.2676508344030779E-2</v>
      </c>
      <c r="H45" s="314"/>
    </row>
    <row r="46" spans="1:8" ht="15" customHeight="1">
      <c r="A46" s="78" t="s">
        <v>11</v>
      </c>
      <c r="B46" s="376">
        <v>3845</v>
      </c>
      <c r="C46" s="376">
        <v>3796</v>
      </c>
      <c r="D46" s="376">
        <v>7641</v>
      </c>
      <c r="E46" s="376">
        <v>0</v>
      </c>
      <c r="F46" s="376">
        <v>5</v>
      </c>
      <c r="G46" s="377">
        <v>6.5479308538507475E-4</v>
      </c>
      <c r="H46" s="314"/>
    </row>
    <row r="47" spans="1:8" ht="15" customHeight="1">
      <c r="A47" s="78" t="s">
        <v>12</v>
      </c>
      <c r="B47" s="376">
        <v>4343</v>
      </c>
      <c r="C47" s="376">
        <v>4392</v>
      </c>
      <c r="D47" s="376">
        <v>8735</v>
      </c>
      <c r="E47" s="376">
        <v>5</v>
      </c>
      <c r="F47" s="376">
        <v>27</v>
      </c>
      <c r="G47" s="377">
        <v>3.676893025393646E-3</v>
      </c>
      <c r="H47" s="314"/>
    </row>
    <row r="48" spans="1:8" ht="15" customHeight="1">
      <c r="A48" s="78" t="s">
        <v>39</v>
      </c>
      <c r="B48" s="376">
        <v>6569</v>
      </c>
      <c r="C48" s="376">
        <v>6298</v>
      </c>
      <c r="D48" s="376">
        <v>12867</v>
      </c>
      <c r="E48" s="376">
        <v>92</v>
      </c>
      <c r="F48" s="376">
        <v>-26</v>
      </c>
      <c r="G48" s="377">
        <v>5.1558471994375132E-3</v>
      </c>
      <c r="H48" s="316"/>
    </row>
    <row r="49" spans="1:8" ht="15" customHeight="1">
      <c r="A49" s="78" t="s">
        <v>40</v>
      </c>
      <c r="B49" s="376">
        <v>2758</v>
      </c>
      <c r="C49" s="376">
        <v>1900</v>
      </c>
      <c r="D49" s="376">
        <v>4658</v>
      </c>
      <c r="E49" s="376">
        <v>32</v>
      </c>
      <c r="F49" s="376">
        <v>47</v>
      </c>
      <c r="G49" s="377">
        <v>1.7252675256606231E-2</v>
      </c>
    </row>
    <row r="50" spans="1:8" ht="15" customHeight="1">
      <c r="A50" s="78" t="s">
        <v>41</v>
      </c>
      <c r="B50" s="376">
        <v>245</v>
      </c>
      <c r="C50" s="376">
        <v>99</v>
      </c>
      <c r="D50" s="376">
        <v>344</v>
      </c>
      <c r="E50" s="376">
        <v>9</v>
      </c>
      <c r="F50" s="376">
        <v>9</v>
      </c>
      <c r="G50" s="377">
        <v>5.5214723926380271E-2</v>
      </c>
    </row>
    <row r="51" spans="1:8" ht="15" customHeight="1">
      <c r="A51" s="78" t="s">
        <v>42</v>
      </c>
      <c r="B51" s="376">
        <v>0</v>
      </c>
      <c r="C51" s="376">
        <v>0</v>
      </c>
      <c r="D51" s="376">
        <v>0</v>
      </c>
      <c r="E51" s="376">
        <v>0</v>
      </c>
      <c r="F51" s="376">
        <v>0</v>
      </c>
      <c r="G51" s="377">
        <v>0</v>
      </c>
    </row>
    <row r="52" spans="1:8" ht="24">
      <c r="A52" s="937" t="s">
        <v>563</v>
      </c>
      <c r="B52" s="938">
        <v>24498</v>
      </c>
      <c r="C52" s="938">
        <v>22222</v>
      </c>
      <c r="D52" s="938">
        <v>46720</v>
      </c>
      <c r="E52" s="938">
        <v>126</v>
      </c>
      <c r="F52" s="938">
        <v>5</v>
      </c>
      <c r="G52" s="939">
        <v>2.8118225332161018E-3</v>
      </c>
      <c r="H52" s="182"/>
    </row>
    <row r="53" spans="1:8" ht="12.75" customHeight="1">
      <c r="A53" s="33" t="s">
        <v>970</v>
      </c>
      <c r="H53" s="182"/>
    </row>
    <row r="54" spans="1:8" ht="12.75" customHeight="1">
      <c r="B54" s="182"/>
      <c r="C54" s="182"/>
      <c r="D54" s="182"/>
      <c r="E54" s="182"/>
      <c r="F54" s="182"/>
      <c r="G54" s="182"/>
      <c r="H54" s="182"/>
    </row>
    <row r="55" spans="1:8">
      <c r="A55" s="622" t="s">
        <v>81</v>
      </c>
    </row>
    <row r="56" spans="1:8">
      <c r="G56" s="805" t="s">
        <v>840</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1"/>
      <c r="J65" s="201"/>
      <c r="K65" s="201"/>
      <c r="L65" s="201"/>
    </row>
    <row r="66" spans="9:12" ht="12.75" customHeight="1">
      <c r="I66" s="201"/>
      <c r="J66" s="201"/>
      <c r="K66" s="201"/>
      <c r="L66" s="201"/>
    </row>
    <row r="67" spans="9:12" ht="12.75" customHeight="1">
      <c r="I67" s="201"/>
      <c r="J67" s="201"/>
      <c r="K67" s="201"/>
      <c r="L67" s="201"/>
    </row>
    <row r="68" spans="9:12" ht="12.75" customHeight="1">
      <c r="I68" s="1120"/>
      <c r="J68" s="1120"/>
      <c r="K68" s="201"/>
      <c r="L68" s="201"/>
    </row>
    <row r="69" spans="9:12" ht="12.75" customHeight="1">
      <c r="I69" s="330"/>
      <c r="J69" s="1117"/>
      <c r="K69" s="201"/>
      <c r="L69" s="201"/>
    </row>
    <row r="70" spans="9:12" ht="12.75" customHeight="1">
      <c r="I70" s="331"/>
      <c r="J70" s="1118"/>
      <c r="K70" s="201"/>
      <c r="L70" s="201"/>
    </row>
    <row r="71" spans="9:12" ht="12.75" customHeight="1">
      <c r="I71" s="333"/>
      <c r="J71" s="334"/>
      <c r="K71" s="201"/>
      <c r="L71" s="201"/>
    </row>
    <row r="72" spans="9:12" ht="12.75" customHeight="1">
      <c r="I72" s="333"/>
      <c r="J72" s="334"/>
      <c r="K72" s="201"/>
      <c r="L72" s="201"/>
    </row>
    <row r="73" spans="9:12" ht="12.75" customHeight="1">
      <c r="I73" s="333"/>
      <c r="J73" s="334"/>
      <c r="K73" s="201"/>
      <c r="L73" s="201"/>
    </row>
    <row r="74" spans="9:12" ht="12.75" customHeight="1">
      <c r="I74" s="333"/>
      <c r="J74" s="334"/>
      <c r="K74" s="201"/>
      <c r="L74" s="201"/>
    </row>
    <row r="75" spans="9:12" ht="12.75" customHeight="1">
      <c r="I75" s="333"/>
      <c r="J75" s="334"/>
      <c r="K75" s="201"/>
      <c r="L75" s="201"/>
    </row>
    <row r="76" spans="9:12" ht="12.75" customHeight="1">
      <c r="I76" s="201"/>
      <c r="J76" s="201"/>
      <c r="K76" s="201"/>
      <c r="L76" s="201"/>
    </row>
    <row r="77" spans="9:12" ht="12.75" customHeight="1">
      <c r="I77" s="201"/>
      <c r="J77" s="201"/>
      <c r="K77" s="201"/>
      <c r="L77" s="201"/>
    </row>
    <row r="78" spans="9:12" ht="12.75" customHeight="1">
      <c r="I78" s="201"/>
      <c r="J78" s="201"/>
      <c r="K78" s="201"/>
      <c r="L78" s="201"/>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565</v>
      </c>
    </row>
    <row r="95" spans="1:4" ht="12.75" customHeight="1"/>
    <row r="96" spans="1:4" ht="12.75" customHeight="1"/>
    <row r="97" ht="12.75" customHeight="1"/>
    <row r="98" ht="12.75" customHeight="1"/>
    <row r="99" ht="12.75" customHeight="1"/>
    <row r="100" ht="12.75" customHeight="1"/>
    <row r="101" ht="12.75" customHeight="1"/>
  </sheetData>
  <mergeCells count="12">
    <mergeCell ref="A4:A8"/>
    <mergeCell ref="B4:G4"/>
    <mergeCell ref="B5:C5"/>
    <mergeCell ref="D5:E5"/>
    <mergeCell ref="F5:G5"/>
    <mergeCell ref="B6:C6"/>
    <mergeCell ref="J69:J70"/>
    <mergeCell ref="D6:E6"/>
    <mergeCell ref="F6:G6"/>
    <mergeCell ref="E38:G38"/>
    <mergeCell ref="E39:F39"/>
    <mergeCell ref="I68:J68"/>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5546875" defaultRowHeight="15"/>
  <cols>
    <col min="1" max="1" width="31.140625" style="265" customWidth="1"/>
    <col min="2" max="2" width="11.7109375" style="265" customWidth="1"/>
    <col min="3" max="3" width="10.85546875" style="265" customWidth="1"/>
    <col min="4" max="4" width="11.28515625" style="265" customWidth="1"/>
    <col min="5" max="5" width="11.140625" style="265" customWidth="1"/>
    <col min="6" max="6" width="11.28515625" style="265" customWidth="1"/>
    <col min="7" max="8" width="11.140625" style="265" customWidth="1"/>
    <col min="9" max="9" width="11.28515625" style="265" customWidth="1"/>
    <col min="10" max="11" width="10.140625" style="265" customWidth="1"/>
    <col min="12" max="12" width="11" style="265" customWidth="1"/>
    <col min="13" max="16384" width="8.85546875" style="265"/>
  </cols>
  <sheetData>
    <row r="1" spans="1:12">
      <c r="A1" s="152" t="s">
        <v>1098</v>
      </c>
      <c r="I1" s="139" t="str">
        <f>Naslovnica!A20</f>
        <v>Studeni 2022.</v>
      </c>
      <c r="L1" s="139"/>
    </row>
    <row r="2" spans="1:12">
      <c r="A2" s="562" t="s">
        <v>1099</v>
      </c>
      <c r="I2" s="537" t="str">
        <f>Naslovnica!A24</f>
        <v>November 2022</v>
      </c>
      <c r="L2" s="537"/>
    </row>
    <row r="3" spans="1:12" ht="10.15" customHeight="1">
      <c r="A3" s="562"/>
      <c r="I3" s="537"/>
      <c r="L3" s="537"/>
    </row>
    <row r="4" spans="1:12" ht="12.75" customHeight="1">
      <c r="I4" s="14" t="s">
        <v>571</v>
      </c>
    </row>
    <row r="5" spans="1:12" ht="19.899999999999999" customHeight="1">
      <c r="A5" s="1101" t="s">
        <v>1157</v>
      </c>
      <c r="B5" s="1105" t="s">
        <v>1136</v>
      </c>
      <c r="C5" s="1105"/>
      <c r="D5" s="1105"/>
      <c r="E5" s="1105"/>
      <c r="F5" s="1103" t="s">
        <v>1138</v>
      </c>
      <c r="G5" s="1100" t="s">
        <v>1135</v>
      </c>
      <c r="H5" s="1101" t="s">
        <v>1137</v>
      </c>
      <c r="I5" s="1101" t="s">
        <v>1159</v>
      </c>
    </row>
    <row r="6" spans="1:12" s="64" customFormat="1" ht="69" customHeight="1">
      <c r="A6" s="1101"/>
      <c r="B6" s="963" t="s">
        <v>1131</v>
      </c>
      <c r="C6" s="963" t="s">
        <v>1132</v>
      </c>
      <c r="D6" s="963" t="s">
        <v>1133</v>
      </c>
      <c r="E6" s="963" t="s">
        <v>1134</v>
      </c>
      <c r="F6" s="1103"/>
      <c r="G6" s="1100"/>
      <c r="H6" s="1101"/>
      <c r="I6" s="1101"/>
      <c r="J6" s="915"/>
    </row>
    <row r="7" spans="1:12" s="64" customFormat="1">
      <c r="A7" s="948" t="s">
        <v>892</v>
      </c>
      <c r="B7" s="981">
        <v>162.75</v>
      </c>
      <c r="C7" s="981">
        <v>12.07034</v>
      </c>
      <c r="D7" s="981">
        <v>0</v>
      </c>
      <c r="E7" s="981">
        <v>0</v>
      </c>
      <c r="F7" s="982">
        <v>174.82033999999999</v>
      </c>
      <c r="G7" s="983">
        <v>-0.30704732137764379</v>
      </c>
      <c r="H7" s="982">
        <v>2018.2711000000018</v>
      </c>
      <c r="I7" s="982">
        <v>25533.223660000007</v>
      </c>
    </row>
    <row r="8" spans="1:12" s="64" customFormat="1">
      <c r="A8" s="948" t="s">
        <v>877</v>
      </c>
      <c r="B8" s="981">
        <v>206.74475000000001</v>
      </c>
      <c r="C8" s="981">
        <v>57.907599999999995</v>
      </c>
      <c r="D8" s="981">
        <v>0</v>
      </c>
      <c r="E8" s="981">
        <v>0</v>
      </c>
      <c r="F8" s="982">
        <v>264.65235000000001</v>
      </c>
      <c r="G8" s="983">
        <v>3.4128913978145006</v>
      </c>
      <c r="H8" s="982">
        <v>1222.9200600000004</v>
      </c>
      <c r="I8" s="982">
        <v>21129.371419999989</v>
      </c>
    </row>
    <row r="9" spans="1:12" s="64" customFormat="1">
      <c r="A9" s="948" t="s">
        <v>186</v>
      </c>
      <c r="B9" s="981">
        <v>15.237209999999999</v>
      </c>
      <c r="C9" s="981">
        <v>67.805000000000007</v>
      </c>
      <c r="D9" s="981">
        <v>0</v>
      </c>
      <c r="E9" s="981">
        <v>0</v>
      </c>
      <c r="F9" s="982">
        <v>83.042210000000011</v>
      </c>
      <c r="G9" s="983">
        <v>9.4957042144044213E-2</v>
      </c>
      <c r="H9" s="982">
        <v>815.49956999999995</v>
      </c>
      <c r="I9" s="982">
        <v>39350.399849999973</v>
      </c>
    </row>
    <row r="10" spans="1:12" s="64" customFormat="1">
      <c r="A10" s="948" t="s">
        <v>894</v>
      </c>
      <c r="B10" s="981">
        <v>618.81704999999999</v>
      </c>
      <c r="C10" s="981">
        <v>20.059000000000001</v>
      </c>
      <c r="D10" s="981">
        <v>0</v>
      </c>
      <c r="E10" s="981">
        <v>0</v>
      </c>
      <c r="F10" s="982">
        <v>638.87604999999996</v>
      </c>
      <c r="G10" s="983">
        <v>1.49130451460322E-3</v>
      </c>
      <c r="H10" s="982">
        <v>7043.2371500000008</v>
      </c>
      <c r="I10" s="982">
        <v>105519.33369000001</v>
      </c>
    </row>
    <row r="11" spans="1:12" s="64" customFormat="1">
      <c r="A11" s="948" t="s">
        <v>187</v>
      </c>
      <c r="B11" s="981">
        <v>7.82</v>
      </c>
      <c r="C11" s="981">
        <v>115.73896000000001</v>
      </c>
      <c r="D11" s="981">
        <v>0</v>
      </c>
      <c r="E11" s="981">
        <v>0</v>
      </c>
      <c r="F11" s="982">
        <v>123.55896000000001</v>
      </c>
      <c r="G11" s="983">
        <v>0.82852045315605216</v>
      </c>
      <c r="H11" s="982">
        <v>867.62179000000197</v>
      </c>
      <c r="I11" s="982">
        <v>8058.8995700000014</v>
      </c>
    </row>
    <row r="12" spans="1:12" s="64" customFormat="1">
      <c r="A12" s="948" t="s">
        <v>188</v>
      </c>
      <c r="B12" s="981">
        <v>861.69002999999998</v>
      </c>
      <c r="C12" s="981">
        <v>116.08127999999999</v>
      </c>
      <c r="D12" s="981">
        <v>0</v>
      </c>
      <c r="E12" s="981">
        <v>12.76892</v>
      </c>
      <c r="F12" s="982">
        <v>990.54022999999995</v>
      </c>
      <c r="G12" s="983">
        <v>-8.733121814946454E-3</v>
      </c>
      <c r="H12" s="982">
        <v>10711.032999999967</v>
      </c>
      <c r="I12" s="982">
        <v>178957.45221000002</v>
      </c>
    </row>
    <row r="13" spans="1:12" s="64" customFormat="1">
      <c r="A13" s="949" t="s">
        <v>189</v>
      </c>
      <c r="B13" s="981">
        <v>252.52324999999999</v>
      </c>
      <c r="C13" s="981">
        <v>468.26503000000002</v>
      </c>
      <c r="D13" s="981">
        <v>0</v>
      </c>
      <c r="E13" s="981">
        <v>0</v>
      </c>
      <c r="F13" s="982">
        <v>720.78827999999999</v>
      </c>
      <c r="G13" s="983">
        <v>-1.7760656022269727E-2</v>
      </c>
      <c r="H13" s="982">
        <v>8196.0828200000105</v>
      </c>
      <c r="I13" s="982">
        <v>127177.15891999994</v>
      </c>
    </row>
    <row r="14" spans="1:12" s="64" customFormat="1">
      <c r="A14" s="950" t="s">
        <v>190</v>
      </c>
      <c r="B14" s="981">
        <v>91.3</v>
      </c>
      <c r="C14" s="981">
        <v>420.57140999999996</v>
      </c>
      <c r="D14" s="981">
        <v>0</v>
      </c>
      <c r="E14" s="981">
        <v>27.023700000000002</v>
      </c>
      <c r="F14" s="982">
        <v>538.89510999999993</v>
      </c>
      <c r="G14" s="983">
        <v>0.27751354493122737</v>
      </c>
      <c r="H14" s="982">
        <v>4001.8819200000144</v>
      </c>
      <c r="I14" s="982">
        <v>100811.69539000008</v>
      </c>
    </row>
    <row r="15" spans="1:12" s="64" customFormat="1">
      <c r="A15" s="950" t="s">
        <v>191</v>
      </c>
      <c r="B15" s="981">
        <v>1301.5</v>
      </c>
      <c r="C15" s="981">
        <v>142.65199999999999</v>
      </c>
      <c r="D15" s="981">
        <v>0</v>
      </c>
      <c r="E15" s="981">
        <v>0</v>
      </c>
      <c r="F15" s="982">
        <v>1444.152</v>
      </c>
      <c r="G15" s="983">
        <v>-7.6745955016108702E-3</v>
      </c>
      <c r="H15" s="982">
        <v>16231.644550000026</v>
      </c>
      <c r="I15" s="982">
        <v>191899.93070999987</v>
      </c>
    </row>
    <row r="16" spans="1:12" s="64" customFormat="1">
      <c r="A16" s="950" t="s">
        <v>192</v>
      </c>
      <c r="B16" s="981">
        <v>8</v>
      </c>
      <c r="C16" s="981">
        <v>1721.0241299999998</v>
      </c>
      <c r="D16" s="981">
        <v>0</v>
      </c>
      <c r="E16" s="981">
        <v>0.97804999999999997</v>
      </c>
      <c r="F16" s="982">
        <v>1730.0021799999997</v>
      </c>
      <c r="G16" s="983">
        <v>0.39384953629141717</v>
      </c>
      <c r="H16" s="982">
        <v>13189.77655000001</v>
      </c>
      <c r="I16" s="982">
        <v>292333.36212000001</v>
      </c>
    </row>
    <row r="17" spans="1:12" s="64" customFormat="1">
      <c r="A17" s="950" t="s">
        <v>658</v>
      </c>
      <c r="B17" s="981">
        <v>253.8</v>
      </c>
      <c r="C17" s="981">
        <v>50.055999999999997</v>
      </c>
      <c r="D17" s="981">
        <v>1.71878</v>
      </c>
      <c r="E17" s="981">
        <v>0</v>
      </c>
      <c r="F17" s="982">
        <v>305.57477999999998</v>
      </c>
      <c r="G17" s="983">
        <v>0.12571070958267394</v>
      </c>
      <c r="H17" s="982">
        <v>3037.6974799999953</v>
      </c>
      <c r="I17" s="982">
        <v>58216.50851</v>
      </c>
    </row>
    <row r="18" spans="1:12" s="64" customFormat="1">
      <c r="A18" s="949" t="s">
        <v>193</v>
      </c>
      <c r="B18" s="981">
        <v>292.38</v>
      </c>
      <c r="C18" s="981">
        <v>6.3840000000000003</v>
      </c>
      <c r="D18" s="981">
        <v>0</v>
      </c>
      <c r="E18" s="981">
        <v>0</v>
      </c>
      <c r="F18" s="982">
        <v>298.76400000000001</v>
      </c>
      <c r="G18" s="983">
        <v>4.3665986641701293E-2</v>
      </c>
      <c r="H18" s="982">
        <v>3265.4699800000017</v>
      </c>
      <c r="I18" s="982">
        <v>30254.924600000009</v>
      </c>
    </row>
    <row r="19" spans="1:12" s="64" customFormat="1">
      <c r="A19" s="949" t="s">
        <v>194</v>
      </c>
      <c r="B19" s="981">
        <v>0</v>
      </c>
      <c r="C19" s="981">
        <v>112.78558</v>
      </c>
      <c r="D19" s="981">
        <v>0</v>
      </c>
      <c r="E19" s="981">
        <v>0</v>
      </c>
      <c r="F19" s="982">
        <v>112.78558</v>
      </c>
      <c r="G19" s="983">
        <v>0.7628922506915703</v>
      </c>
      <c r="H19" s="982">
        <v>2629.7962599999955</v>
      </c>
      <c r="I19" s="982">
        <v>49588.178689999986</v>
      </c>
    </row>
    <row r="20" spans="1:12" s="64" customFormat="1">
      <c r="A20" s="949" t="s">
        <v>199</v>
      </c>
      <c r="B20" s="981">
        <v>0</v>
      </c>
      <c r="C20" s="981">
        <v>6.84</v>
      </c>
      <c r="D20" s="981">
        <v>0</v>
      </c>
      <c r="E20" s="981">
        <v>10.949579999999999</v>
      </c>
      <c r="F20" s="982">
        <v>17.789580000000001</v>
      </c>
      <c r="G20" s="983">
        <v>-0.44350173616542055</v>
      </c>
      <c r="H20" s="982">
        <v>404.5936200000001</v>
      </c>
      <c r="I20" s="982">
        <v>2861.77709</v>
      </c>
    </row>
    <row r="21" spans="1:12" s="64" customFormat="1">
      <c r="A21" s="949" t="s">
        <v>232</v>
      </c>
      <c r="B21" s="981">
        <v>25.712</v>
      </c>
      <c r="C21" s="981">
        <v>21.06</v>
      </c>
      <c r="D21" s="981">
        <v>0</v>
      </c>
      <c r="E21" s="981">
        <v>0</v>
      </c>
      <c r="F21" s="982">
        <v>46.771999999999998</v>
      </c>
      <c r="G21" s="983">
        <v>0.25169267000294382</v>
      </c>
      <c r="H21" s="982">
        <v>466.06079999999974</v>
      </c>
      <c r="I21" s="982">
        <v>2225.9792699999998</v>
      </c>
    </row>
    <row r="22" spans="1:12" s="64" customFormat="1">
      <c r="A22" s="949" t="s">
        <v>231</v>
      </c>
      <c r="B22" s="981">
        <v>0</v>
      </c>
      <c r="C22" s="981">
        <v>26.542000000000002</v>
      </c>
      <c r="D22" s="981">
        <v>0</v>
      </c>
      <c r="E22" s="981">
        <v>0</v>
      </c>
      <c r="F22" s="982">
        <v>26.542000000000002</v>
      </c>
      <c r="G22" s="983">
        <v>-0.153824082634616</v>
      </c>
      <c r="H22" s="982">
        <v>7449.3993099999716</v>
      </c>
      <c r="I22" s="982">
        <v>72066.040629999989</v>
      </c>
    </row>
    <row r="23" spans="1:12" s="64" customFormat="1">
      <c r="A23" s="949" t="s">
        <v>195</v>
      </c>
      <c r="B23" s="981">
        <v>0</v>
      </c>
      <c r="C23" s="981">
        <v>699.64243999999997</v>
      </c>
      <c r="D23" s="981">
        <v>0</v>
      </c>
      <c r="E23" s="981">
        <v>0</v>
      </c>
      <c r="F23" s="982">
        <v>699.64243999999997</v>
      </c>
      <c r="G23" s="983">
        <v>0.23376418705276869</v>
      </c>
      <c r="H23" s="982">
        <v>6313.1739599999928</v>
      </c>
      <c r="I23" s="982">
        <v>45137.141899999988</v>
      </c>
    </row>
    <row r="24" spans="1:12" s="64" customFormat="1">
      <c r="A24" s="948" t="s">
        <v>196</v>
      </c>
      <c r="B24" s="981">
        <v>0</v>
      </c>
      <c r="C24" s="981">
        <v>310.85838000000001</v>
      </c>
      <c r="D24" s="981">
        <v>0</v>
      </c>
      <c r="E24" s="981">
        <v>0</v>
      </c>
      <c r="F24" s="982">
        <v>310.85838000000001</v>
      </c>
      <c r="G24" s="983">
        <v>0.51509273886826779</v>
      </c>
      <c r="H24" s="982">
        <v>2387.8074299999862</v>
      </c>
      <c r="I24" s="982">
        <v>40578.238040000004</v>
      </c>
    </row>
    <row r="25" spans="1:12" s="64" customFormat="1">
      <c r="A25" s="949" t="s">
        <v>197</v>
      </c>
      <c r="B25" s="981">
        <v>0</v>
      </c>
      <c r="C25" s="981">
        <v>362.28750000000002</v>
      </c>
      <c r="D25" s="981">
        <v>0</v>
      </c>
      <c r="E25" s="981">
        <v>0</v>
      </c>
      <c r="F25" s="982">
        <v>362.28750000000002</v>
      </c>
      <c r="G25" s="983">
        <v>0.46855870683897716</v>
      </c>
      <c r="H25" s="982">
        <v>3658.1236500000014</v>
      </c>
      <c r="I25" s="982">
        <v>40859.580379999992</v>
      </c>
    </row>
    <row r="26" spans="1:12" s="64" customFormat="1">
      <c r="A26" s="949" t="s">
        <v>198</v>
      </c>
      <c r="B26" s="981">
        <v>0</v>
      </c>
      <c r="C26" s="981">
        <v>374.69552000000004</v>
      </c>
      <c r="D26" s="981">
        <v>0</v>
      </c>
      <c r="E26" s="981">
        <v>2.49247</v>
      </c>
      <c r="F26" s="982">
        <v>377.18799000000007</v>
      </c>
      <c r="G26" s="983">
        <v>0.9573874293843001</v>
      </c>
      <c r="H26" s="982">
        <v>1772.1170899999997</v>
      </c>
      <c r="I26" s="982">
        <v>47505.249180000035</v>
      </c>
    </row>
    <row r="27" spans="1:12" s="64" customFormat="1" ht="18.75" customHeight="1">
      <c r="A27" s="921" t="s">
        <v>1093</v>
      </c>
      <c r="B27" s="984">
        <v>4098.2742900000012</v>
      </c>
      <c r="C27" s="984">
        <v>5113.3261700000012</v>
      </c>
      <c r="D27" s="984">
        <v>1.71878</v>
      </c>
      <c r="E27" s="984">
        <v>54.212719999999997</v>
      </c>
      <c r="F27" s="984">
        <v>9267.5319600000003</v>
      </c>
      <c r="G27" s="1000">
        <v>0.17622509808693532</v>
      </c>
      <c r="H27" s="984">
        <v>95682.208089999986</v>
      </c>
      <c r="I27" s="984">
        <v>1531741.35573</v>
      </c>
    </row>
    <row r="28" spans="1:12">
      <c r="A28" s="29" t="s">
        <v>564</v>
      </c>
      <c r="I28" s="929"/>
      <c r="J28" s="929"/>
      <c r="K28" s="929"/>
      <c r="L28" s="930"/>
    </row>
    <row r="29" spans="1:12">
      <c r="A29" s="33" t="s">
        <v>970</v>
      </c>
      <c r="B29" s="815"/>
      <c r="C29" s="914"/>
      <c r="D29" s="745"/>
      <c r="E29" s="814"/>
      <c r="F29" s="814"/>
      <c r="G29" s="814"/>
      <c r="I29" s="929"/>
      <c r="J29" s="929"/>
      <c r="K29" s="929"/>
      <c r="L29" s="930"/>
    </row>
    <row r="30" spans="1:12" ht="12.75" customHeight="1">
      <c r="A30" s="265" t="s">
        <v>1199</v>
      </c>
    </row>
    <row r="31" spans="1:12" ht="12.75" customHeight="1">
      <c r="A31" s="973" t="s">
        <v>1163</v>
      </c>
    </row>
    <row r="32" spans="1:12" ht="12.75" customHeight="1"/>
    <row r="33" spans="1:13">
      <c r="A33" s="152" t="s">
        <v>1100</v>
      </c>
      <c r="H33" s="911"/>
      <c r="L33" s="139" t="str">
        <f>I1</f>
        <v>Studeni 2022.</v>
      </c>
    </row>
    <row r="34" spans="1:13">
      <c r="A34" s="562" t="s">
        <v>1101</v>
      </c>
      <c r="H34" s="912"/>
      <c r="L34" s="537" t="str">
        <f>I2</f>
        <v>November 2022</v>
      </c>
    </row>
    <row r="35" spans="1:13" ht="10.15" customHeight="1">
      <c r="A35" s="562"/>
      <c r="H35" s="912"/>
    </row>
    <row r="36" spans="1:13" ht="10.15" customHeight="1">
      <c r="A36" s="562"/>
      <c r="H36" s="912"/>
      <c r="L36" s="14" t="s">
        <v>571</v>
      </c>
    </row>
    <row r="37" spans="1:13" s="64" customFormat="1" ht="14.45" customHeight="1">
      <c r="A37" s="1101" t="s">
        <v>1157</v>
      </c>
      <c r="B37" s="1104" t="s">
        <v>1197</v>
      </c>
      <c r="C37" s="1104"/>
      <c r="D37" s="1104"/>
      <c r="E37" s="1104"/>
      <c r="F37" s="1102" t="s">
        <v>1141</v>
      </c>
      <c r="G37" s="1102"/>
      <c r="H37" s="1102"/>
      <c r="I37" s="1103" t="s">
        <v>1140</v>
      </c>
      <c r="J37" s="1100" t="s">
        <v>1135</v>
      </c>
      <c r="K37" s="1101" t="s">
        <v>1137</v>
      </c>
      <c r="L37" s="1101" t="s">
        <v>1160</v>
      </c>
      <c r="M37" s="915"/>
    </row>
    <row r="38" spans="1:13" s="64" customFormat="1" ht="94.9" customHeight="1">
      <c r="A38" s="1101"/>
      <c r="B38" s="963" t="s">
        <v>1143</v>
      </c>
      <c r="C38" s="963" t="s">
        <v>1144</v>
      </c>
      <c r="D38" s="963" t="s">
        <v>1145</v>
      </c>
      <c r="E38" s="963" t="s">
        <v>1146</v>
      </c>
      <c r="F38" s="963" t="s">
        <v>1142</v>
      </c>
      <c r="G38" s="963" t="s">
        <v>1147</v>
      </c>
      <c r="H38" s="963" t="s">
        <v>1094</v>
      </c>
      <c r="I38" s="1103"/>
      <c r="J38" s="1100"/>
      <c r="K38" s="1101"/>
      <c r="L38" s="1101"/>
    </row>
    <row r="39" spans="1:13" s="64" customFormat="1">
      <c r="A39" s="948" t="s">
        <v>892</v>
      </c>
      <c r="B39" s="981">
        <v>0</v>
      </c>
      <c r="C39" s="981">
        <v>0</v>
      </c>
      <c r="D39" s="981">
        <v>0</v>
      </c>
      <c r="E39" s="981">
        <v>0</v>
      </c>
      <c r="F39" s="981">
        <v>0</v>
      </c>
      <c r="G39" s="981">
        <v>0</v>
      </c>
      <c r="H39" s="981">
        <v>0</v>
      </c>
      <c r="I39" s="982">
        <v>0</v>
      </c>
      <c r="J39" s="985" t="s">
        <v>140</v>
      </c>
      <c r="K39" s="982">
        <v>732.33897999999999</v>
      </c>
      <c r="L39" s="982">
        <v>3091.3408900000004</v>
      </c>
    </row>
    <row r="40" spans="1:13" s="64" customFormat="1">
      <c r="A40" s="948" t="s">
        <v>877</v>
      </c>
      <c r="B40" s="981">
        <v>0</v>
      </c>
      <c r="C40" s="981">
        <v>0</v>
      </c>
      <c r="D40" s="981">
        <v>0</v>
      </c>
      <c r="E40" s="981">
        <v>3.6335900000000003</v>
      </c>
      <c r="F40" s="981">
        <v>0</v>
      </c>
      <c r="G40" s="981">
        <v>0</v>
      </c>
      <c r="H40" s="981">
        <v>0</v>
      </c>
      <c r="I40" s="982">
        <v>3.6335900000000003</v>
      </c>
      <c r="J40" s="985">
        <v>1</v>
      </c>
      <c r="K40" s="982">
        <v>644.4327400000011</v>
      </c>
      <c r="L40" s="982">
        <v>5454.4094300000006</v>
      </c>
    </row>
    <row r="41" spans="1:13" s="64" customFormat="1">
      <c r="A41" s="948" t="s">
        <v>186</v>
      </c>
      <c r="B41" s="981">
        <v>0</v>
      </c>
      <c r="C41" s="981">
        <v>0</v>
      </c>
      <c r="D41" s="981">
        <v>0</v>
      </c>
      <c r="E41" s="981">
        <v>0</v>
      </c>
      <c r="F41" s="981">
        <v>0</v>
      </c>
      <c r="G41" s="981">
        <v>0</v>
      </c>
      <c r="H41" s="981">
        <v>0</v>
      </c>
      <c r="I41" s="982">
        <v>0</v>
      </c>
      <c r="J41" s="985" t="s">
        <v>140</v>
      </c>
      <c r="K41" s="982">
        <v>1155.9259900000034</v>
      </c>
      <c r="L41" s="982">
        <v>30134.057630000018</v>
      </c>
    </row>
    <row r="42" spans="1:13" s="64" customFormat="1">
      <c r="A42" s="948" t="s">
        <v>894</v>
      </c>
      <c r="B42" s="981">
        <v>0</v>
      </c>
      <c r="C42" s="981">
        <v>0</v>
      </c>
      <c r="D42" s="981">
        <v>0</v>
      </c>
      <c r="E42" s="981">
        <v>8.3908700000000014</v>
      </c>
      <c r="F42" s="981">
        <v>0</v>
      </c>
      <c r="G42" s="981">
        <v>14.70763</v>
      </c>
      <c r="H42" s="981">
        <v>0</v>
      </c>
      <c r="I42" s="982">
        <v>23.098500000000001</v>
      </c>
      <c r="J42" s="985">
        <v>-0.97779153659529994</v>
      </c>
      <c r="K42" s="982">
        <v>4592.9087799999979</v>
      </c>
      <c r="L42" s="982">
        <v>40004.920199999993</v>
      </c>
      <c r="M42" s="997"/>
    </row>
    <row r="43" spans="1:13" s="64" customFormat="1">
      <c r="A43" s="948" t="s">
        <v>187</v>
      </c>
      <c r="B43" s="981">
        <v>0</v>
      </c>
      <c r="C43" s="981">
        <v>0</v>
      </c>
      <c r="D43" s="981">
        <v>0</v>
      </c>
      <c r="E43" s="981">
        <v>0</v>
      </c>
      <c r="F43" s="981">
        <v>0</v>
      </c>
      <c r="G43" s="981">
        <v>0</v>
      </c>
      <c r="H43" s="981">
        <v>0</v>
      </c>
      <c r="I43" s="982">
        <v>0</v>
      </c>
      <c r="J43" s="985" t="s">
        <v>140</v>
      </c>
      <c r="K43" s="982">
        <v>429.51120999999995</v>
      </c>
      <c r="L43" s="982">
        <v>837.69114999999999</v>
      </c>
    </row>
    <row r="44" spans="1:13" s="64" customFormat="1">
      <c r="A44" s="948" t="s">
        <v>188</v>
      </c>
      <c r="B44" s="981">
        <v>44.184809999999999</v>
      </c>
      <c r="C44" s="981">
        <v>0</v>
      </c>
      <c r="D44" s="981">
        <v>0</v>
      </c>
      <c r="E44" s="981">
        <v>0</v>
      </c>
      <c r="F44" s="981">
        <v>0</v>
      </c>
      <c r="G44" s="981">
        <v>390.53120000000001</v>
      </c>
      <c r="H44" s="981">
        <v>0</v>
      </c>
      <c r="I44" s="982">
        <v>434.71600999999998</v>
      </c>
      <c r="J44" s="985">
        <v>-0.10004701030562457</v>
      </c>
      <c r="K44" s="982">
        <v>6976.7093100000056</v>
      </c>
      <c r="L44" s="982">
        <v>38251.244110000007</v>
      </c>
    </row>
    <row r="45" spans="1:13" s="64" customFormat="1">
      <c r="A45" s="949" t="s">
        <v>189</v>
      </c>
      <c r="B45" s="981">
        <v>353.95206000000002</v>
      </c>
      <c r="C45" s="981">
        <v>0</v>
      </c>
      <c r="D45" s="981">
        <v>0</v>
      </c>
      <c r="E45" s="981">
        <v>0</v>
      </c>
      <c r="F45" s="981">
        <v>0</v>
      </c>
      <c r="G45" s="981">
        <v>684.31941000000006</v>
      </c>
      <c r="H45" s="981">
        <v>0</v>
      </c>
      <c r="I45" s="982">
        <v>1038.2714700000001</v>
      </c>
      <c r="J45" s="985">
        <v>0.5155216938156566</v>
      </c>
      <c r="K45" s="982">
        <v>7555.1272700000045</v>
      </c>
      <c r="L45" s="982">
        <v>57972.618660000007</v>
      </c>
    </row>
    <row r="46" spans="1:13" s="64" customFormat="1">
      <c r="A46" s="950" t="s">
        <v>190</v>
      </c>
      <c r="B46" s="981">
        <v>0</v>
      </c>
      <c r="C46" s="981">
        <v>0</v>
      </c>
      <c r="D46" s="981">
        <v>93.969630000000009</v>
      </c>
      <c r="E46" s="981">
        <v>17.794150000000002</v>
      </c>
      <c r="F46" s="981">
        <v>0</v>
      </c>
      <c r="G46" s="981">
        <v>0.32602999999999999</v>
      </c>
      <c r="H46" s="981">
        <v>0</v>
      </c>
      <c r="I46" s="982">
        <v>112.08981000000001</v>
      </c>
      <c r="J46" s="985">
        <v>-0.54806444936847654</v>
      </c>
      <c r="K46" s="982">
        <v>1939.2215899999937</v>
      </c>
      <c r="L46" s="982">
        <v>43943.765669999979</v>
      </c>
    </row>
    <row r="47" spans="1:13" s="64" customFormat="1">
      <c r="A47" s="950" t="s">
        <v>191</v>
      </c>
      <c r="B47" s="981">
        <v>177.54751000000002</v>
      </c>
      <c r="C47" s="981">
        <v>0</v>
      </c>
      <c r="D47" s="981">
        <v>313.87506999999999</v>
      </c>
      <c r="E47" s="981">
        <v>82.619740000000007</v>
      </c>
      <c r="F47" s="981">
        <v>140.19247000000001</v>
      </c>
      <c r="G47" s="981">
        <v>0.97804999999999997</v>
      </c>
      <c r="H47" s="981">
        <v>0</v>
      </c>
      <c r="I47" s="982">
        <v>715.21284000000003</v>
      </c>
      <c r="J47" s="985">
        <v>0.42817014233081419</v>
      </c>
      <c r="K47" s="982">
        <v>7232.2997900000009</v>
      </c>
      <c r="L47" s="982">
        <v>32949.161360000006</v>
      </c>
    </row>
    <row r="48" spans="1:13" s="64" customFormat="1">
      <c r="A48" s="950" t="s">
        <v>192</v>
      </c>
      <c r="B48" s="981">
        <v>115.42416</v>
      </c>
      <c r="C48" s="981">
        <v>0</v>
      </c>
      <c r="D48" s="981">
        <v>347.96262999999999</v>
      </c>
      <c r="E48" s="981">
        <v>136.05007999999998</v>
      </c>
      <c r="F48" s="981">
        <v>0</v>
      </c>
      <c r="G48" s="981">
        <v>0</v>
      </c>
      <c r="H48" s="981">
        <v>0</v>
      </c>
      <c r="I48" s="982">
        <v>599.43687</v>
      </c>
      <c r="J48" s="985">
        <v>-0.41555653613299826</v>
      </c>
      <c r="K48" s="982">
        <v>9669.517829999997</v>
      </c>
      <c r="L48" s="982">
        <v>131322.8567</v>
      </c>
    </row>
    <row r="49" spans="1:12" s="64" customFormat="1">
      <c r="A49" s="950" t="s">
        <v>658</v>
      </c>
      <c r="B49" s="981">
        <v>0</v>
      </c>
      <c r="C49" s="981">
        <v>0</v>
      </c>
      <c r="D49" s="981">
        <v>24.381730000000001</v>
      </c>
      <c r="E49" s="981">
        <v>52.035910000000001</v>
      </c>
      <c r="F49" s="981">
        <v>0</v>
      </c>
      <c r="G49" s="981">
        <v>27.023700000000002</v>
      </c>
      <c r="H49" s="981">
        <v>0</v>
      </c>
      <c r="I49" s="982">
        <v>103.44134000000001</v>
      </c>
      <c r="J49" s="985">
        <v>1.3267874912949043</v>
      </c>
      <c r="K49" s="982">
        <v>1201.9931500000002</v>
      </c>
      <c r="L49" s="982">
        <v>1711.0902900000003</v>
      </c>
    </row>
    <row r="50" spans="1:12" s="64" customFormat="1">
      <c r="A50" s="949" t="s">
        <v>193</v>
      </c>
      <c r="B50" s="981">
        <v>0</v>
      </c>
      <c r="C50" s="981">
        <v>0</v>
      </c>
      <c r="D50" s="981">
        <v>0</v>
      </c>
      <c r="E50" s="981">
        <v>0</v>
      </c>
      <c r="F50" s="981">
        <v>0</v>
      </c>
      <c r="G50" s="981">
        <v>0</v>
      </c>
      <c r="H50" s="981">
        <v>0</v>
      </c>
      <c r="I50" s="982">
        <v>0</v>
      </c>
      <c r="J50" s="985">
        <v>-1</v>
      </c>
      <c r="K50" s="982">
        <v>1092.7539400000005</v>
      </c>
      <c r="L50" s="982">
        <v>6494.5713399999995</v>
      </c>
    </row>
    <row r="51" spans="1:12" s="64" customFormat="1">
      <c r="A51" s="949" t="s">
        <v>194</v>
      </c>
      <c r="B51" s="981">
        <v>0</v>
      </c>
      <c r="C51" s="981">
        <v>0</v>
      </c>
      <c r="D51" s="981">
        <v>0</v>
      </c>
      <c r="E51" s="981">
        <v>20</v>
      </c>
      <c r="F51" s="981">
        <v>0</v>
      </c>
      <c r="G51" s="981">
        <v>11.07175</v>
      </c>
      <c r="H51" s="981">
        <v>0</v>
      </c>
      <c r="I51" s="982">
        <v>31.071750000000002</v>
      </c>
      <c r="J51" s="985">
        <v>0.72721203543837132</v>
      </c>
      <c r="K51" s="982">
        <v>431.11190999999985</v>
      </c>
      <c r="L51" s="982">
        <v>2056.7671199999995</v>
      </c>
    </row>
    <row r="52" spans="1:12" s="64" customFormat="1">
      <c r="A52" s="949" t="s">
        <v>199</v>
      </c>
      <c r="B52" s="981">
        <v>0</v>
      </c>
      <c r="C52" s="981">
        <v>0</v>
      </c>
      <c r="D52" s="981">
        <v>0</v>
      </c>
      <c r="E52" s="981">
        <v>0</v>
      </c>
      <c r="F52" s="981">
        <v>0</v>
      </c>
      <c r="G52" s="981">
        <v>0</v>
      </c>
      <c r="H52" s="981">
        <v>0</v>
      </c>
      <c r="I52" s="982">
        <v>0</v>
      </c>
      <c r="J52" s="985" t="s">
        <v>140</v>
      </c>
      <c r="K52" s="982">
        <v>28.13627</v>
      </c>
      <c r="L52" s="982">
        <v>28.13627</v>
      </c>
    </row>
    <row r="53" spans="1:12" s="64" customFormat="1">
      <c r="A53" s="949" t="s">
        <v>232</v>
      </c>
      <c r="B53" s="981">
        <v>0</v>
      </c>
      <c r="C53" s="981">
        <v>0</v>
      </c>
      <c r="D53" s="981">
        <v>0</v>
      </c>
      <c r="E53" s="981">
        <v>0</v>
      </c>
      <c r="F53" s="981">
        <v>0</v>
      </c>
      <c r="G53" s="981">
        <v>0</v>
      </c>
      <c r="H53" s="981">
        <v>0</v>
      </c>
      <c r="I53" s="982">
        <v>0</v>
      </c>
      <c r="J53" s="985" t="s">
        <v>140</v>
      </c>
      <c r="K53" s="982">
        <v>17.025970000000001</v>
      </c>
      <c r="L53" s="982">
        <v>103.20963</v>
      </c>
    </row>
    <row r="54" spans="1:12" s="64" customFormat="1">
      <c r="A54" s="949" t="s">
        <v>231</v>
      </c>
      <c r="B54" s="981">
        <v>0</v>
      </c>
      <c r="C54" s="981">
        <v>0</v>
      </c>
      <c r="D54" s="981">
        <v>0</v>
      </c>
      <c r="E54" s="981">
        <v>146.14958999999999</v>
      </c>
      <c r="F54" s="981">
        <v>0</v>
      </c>
      <c r="G54" s="981">
        <v>97.389179999999996</v>
      </c>
      <c r="H54" s="981">
        <v>0</v>
      </c>
      <c r="I54" s="982">
        <v>243.53877</v>
      </c>
      <c r="J54" s="985">
        <v>-0.20367176723895508</v>
      </c>
      <c r="K54" s="982">
        <v>3477.1262999999999</v>
      </c>
      <c r="L54" s="982">
        <v>13826.6823</v>
      </c>
    </row>
    <row r="55" spans="1:12" s="64" customFormat="1">
      <c r="A55" s="949" t="s">
        <v>195</v>
      </c>
      <c r="B55" s="981">
        <v>0</v>
      </c>
      <c r="C55" s="981">
        <v>0</v>
      </c>
      <c r="D55" s="981">
        <v>22.129860000000001</v>
      </c>
      <c r="E55" s="981">
        <v>0</v>
      </c>
      <c r="F55" s="981">
        <v>0</v>
      </c>
      <c r="G55" s="981">
        <v>0</v>
      </c>
      <c r="H55" s="981">
        <v>0</v>
      </c>
      <c r="I55" s="982">
        <v>22.129860000000001</v>
      </c>
      <c r="J55" s="985">
        <v>-0.13112310803117455</v>
      </c>
      <c r="K55" s="982">
        <v>1075.9049500000019</v>
      </c>
      <c r="L55" s="982">
        <v>13438.7466</v>
      </c>
    </row>
    <row r="56" spans="1:12" s="64" customFormat="1">
      <c r="A56" s="948" t="s">
        <v>196</v>
      </c>
      <c r="B56" s="981">
        <v>32.641660000000002</v>
      </c>
      <c r="C56" s="981">
        <v>0</v>
      </c>
      <c r="D56" s="981">
        <v>25.300169999999998</v>
      </c>
      <c r="E56" s="981">
        <v>99.721289999999996</v>
      </c>
      <c r="F56" s="981">
        <v>0</v>
      </c>
      <c r="G56" s="981">
        <v>0</v>
      </c>
      <c r="H56" s="981">
        <v>0</v>
      </c>
      <c r="I56" s="982">
        <v>157.66311999999999</v>
      </c>
      <c r="J56" s="985">
        <v>5.1577799310964076</v>
      </c>
      <c r="K56" s="982">
        <v>1683.634119999997</v>
      </c>
      <c r="L56" s="982">
        <v>14610.113019999993</v>
      </c>
    </row>
    <row r="57" spans="1:12" s="64" customFormat="1">
      <c r="A57" s="949" t="s">
        <v>197</v>
      </c>
      <c r="B57" s="981">
        <v>0</v>
      </c>
      <c r="C57" s="981">
        <v>0</v>
      </c>
      <c r="D57" s="981">
        <v>23.288080000000001</v>
      </c>
      <c r="E57" s="981">
        <v>24.811589999999999</v>
      </c>
      <c r="F57" s="981">
        <v>0</v>
      </c>
      <c r="G57" s="981">
        <v>0</v>
      </c>
      <c r="H57" s="981">
        <v>0</v>
      </c>
      <c r="I57" s="982">
        <v>48.099670000000003</v>
      </c>
      <c r="J57" s="985">
        <v>-0.50862200626414189</v>
      </c>
      <c r="K57" s="982">
        <v>884.17892999999913</v>
      </c>
      <c r="L57" s="982">
        <v>4404.7891699999982</v>
      </c>
    </row>
    <row r="58" spans="1:12" s="64" customFormat="1">
      <c r="A58" s="949" t="s">
        <v>198</v>
      </c>
      <c r="B58" s="981">
        <v>0</v>
      </c>
      <c r="C58" s="981">
        <v>0</v>
      </c>
      <c r="D58" s="981">
        <v>43.458330000000004</v>
      </c>
      <c r="E58" s="981">
        <v>11.11101</v>
      </c>
      <c r="F58" s="981">
        <v>0</v>
      </c>
      <c r="G58" s="981">
        <v>0</v>
      </c>
      <c r="H58" s="981">
        <v>0</v>
      </c>
      <c r="I58" s="982">
        <v>54.569340000000004</v>
      </c>
      <c r="J58" s="985">
        <v>-0.45218980663180597</v>
      </c>
      <c r="K58" s="982">
        <v>1139.6659800000016</v>
      </c>
      <c r="L58" s="982">
        <v>21918.716920000003</v>
      </c>
    </row>
    <row r="59" spans="1:12" s="64" customFormat="1" ht="18.75" customHeight="1">
      <c r="A59" s="921" t="s">
        <v>1093</v>
      </c>
      <c r="B59" s="984">
        <v>723.75020000000006</v>
      </c>
      <c r="C59" s="984">
        <v>0</v>
      </c>
      <c r="D59" s="984">
        <v>894.3655</v>
      </c>
      <c r="E59" s="984">
        <v>602.31781999999998</v>
      </c>
      <c r="F59" s="984">
        <v>140.19247000000001</v>
      </c>
      <c r="G59" s="984">
        <v>1226.3469499999999</v>
      </c>
      <c r="H59" s="984">
        <v>0</v>
      </c>
      <c r="I59" s="984">
        <v>3586.9729400000006</v>
      </c>
      <c r="J59" s="1000">
        <v>-0.24008084041600142</v>
      </c>
      <c r="K59" s="984">
        <v>51959.525010000012</v>
      </c>
      <c r="L59" s="984">
        <v>484930.03490000009</v>
      </c>
    </row>
    <row r="60" spans="1:12" ht="12.75" customHeight="1">
      <c r="A60" s="33" t="s">
        <v>970</v>
      </c>
      <c r="H60" s="182"/>
    </row>
    <row r="61" spans="1:12" ht="12.75" customHeight="1">
      <c r="A61" s="265" t="s">
        <v>1200</v>
      </c>
      <c r="B61" s="182"/>
      <c r="C61" s="182"/>
      <c r="D61" s="182"/>
      <c r="E61" s="182"/>
      <c r="F61" s="182"/>
      <c r="G61" s="182"/>
      <c r="H61" s="182"/>
    </row>
    <row r="62" spans="1:12">
      <c r="A62" s="973" t="s">
        <v>1164</v>
      </c>
    </row>
    <row r="63" spans="1:12">
      <c r="A63" s="622" t="s">
        <v>81</v>
      </c>
    </row>
    <row r="64" spans="1:12">
      <c r="L64" s="805" t="s">
        <v>1107</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1"/>
      <c r="J72" s="201"/>
      <c r="K72" s="201"/>
      <c r="L72" s="201"/>
    </row>
    <row r="73" spans="9:12" ht="12.75" customHeight="1">
      <c r="I73" s="201"/>
      <c r="J73" s="201"/>
      <c r="K73" s="201"/>
      <c r="L73" s="201"/>
    </row>
    <row r="74" spans="9:12" ht="12.75" customHeight="1">
      <c r="I74" s="201"/>
      <c r="J74" s="201"/>
      <c r="K74" s="201"/>
      <c r="L74" s="201"/>
    </row>
    <row r="75" spans="9:12" ht="12.75" customHeight="1">
      <c r="I75" s="1120"/>
      <c r="J75" s="1120"/>
      <c r="K75" s="201"/>
      <c r="L75" s="201"/>
    </row>
    <row r="76" spans="9:12" ht="12.75" customHeight="1">
      <c r="I76" s="330"/>
      <c r="J76" s="1117"/>
      <c r="K76" s="201"/>
      <c r="L76" s="201"/>
    </row>
    <row r="77" spans="9:12" ht="12.75" customHeight="1">
      <c r="I77" s="331"/>
      <c r="J77" s="1118"/>
      <c r="K77" s="201"/>
      <c r="L77" s="201"/>
    </row>
    <row r="78" spans="9:12" ht="12.75" customHeight="1">
      <c r="I78" s="333"/>
      <c r="J78" s="334"/>
      <c r="K78" s="201"/>
      <c r="L78" s="201"/>
    </row>
    <row r="79" spans="9:12" ht="12.75" customHeight="1">
      <c r="I79" s="333"/>
      <c r="J79" s="334"/>
      <c r="K79" s="201"/>
      <c r="L79" s="201"/>
    </row>
    <row r="80" spans="9:12" ht="12.75" customHeight="1">
      <c r="I80" s="333"/>
      <c r="J80" s="334"/>
      <c r="K80" s="201"/>
      <c r="L80" s="201"/>
    </row>
    <row r="81" spans="1:12" ht="12.75" customHeight="1">
      <c r="I81" s="333"/>
      <c r="J81" s="334"/>
      <c r="K81" s="201"/>
      <c r="L81" s="201"/>
    </row>
    <row r="82" spans="1:12" ht="12.75" customHeight="1">
      <c r="I82" s="333"/>
      <c r="J82" s="334"/>
      <c r="K82" s="201"/>
      <c r="L82" s="201"/>
    </row>
    <row r="83" spans="1:12" ht="12.75" customHeight="1">
      <c r="I83" s="201"/>
      <c r="J83" s="201"/>
      <c r="K83" s="201"/>
      <c r="L83" s="201"/>
    </row>
    <row r="84" spans="1:12" ht="12.75" customHeight="1">
      <c r="I84" s="201"/>
      <c r="J84" s="201"/>
      <c r="K84" s="201"/>
      <c r="L84" s="201"/>
    </row>
    <row r="85" spans="1:12" ht="12.75" customHeight="1">
      <c r="I85" s="201"/>
      <c r="J85" s="201"/>
      <c r="K85" s="201"/>
      <c r="L85" s="201"/>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A5:A6"/>
    <mergeCell ref="I37:I38"/>
    <mergeCell ref="J37:J38"/>
    <mergeCell ref="K37:K38"/>
    <mergeCell ref="L37:L38"/>
    <mergeCell ref="A37:A38"/>
    <mergeCell ref="I75:J75"/>
    <mergeCell ref="J76:J77"/>
    <mergeCell ref="B37:E37"/>
    <mergeCell ref="F37:H37"/>
    <mergeCell ref="B5:E5"/>
    <mergeCell ref="F5:F6"/>
    <mergeCell ref="G5:G6"/>
    <mergeCell ref="H5:H6"/>
    <mergeCell ref="I5:I6"/>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5546875" defaultRowHeight="15"/>
  <cols>
    <col min="1" max="1" width="30.7109375" style="265" customWidth="1"/>
    <col min="2" max="2" width="13.28515625" style="265" bestFit="1" customWidth="1"/>
    <col min="3" max="3" width="8" style="265" bestFit="1" customWidth="1"/>
    <col min="4" max="4" width="9.140625" style="265" customWidth="1"/>
    <col min="5" max="5" width="9.28515625" style="265" bestFit="1" customWidth="1"/>
    <col min="6" max="6" width="9.85546875" style="265" customWidth="1"/>
    <col min="7" max="7" width="9.28515625" style="265" customWidth="1"/>
    <col min="8" max="8" width="10.7109375" style="265" customWidth="1"/>
    <col min="9" max="9" width="11.140625" style="265" customWidth="1"/>
    <col min="10" max="10" width="10" style="265" customWidth="1"/>
    <col min="11" max="11" width="8.140625" style="265" bestFit="1" customWidth="1"/>
    <col min="12" max="12" width="9" style="265" customWidth="1"/>
    <col min="13" max="13" width="8.85546875" style="265" customWidth="1"/>
    <col min="14" max="16384" width="8.85546875" style="265"/>
  </cols>
  <sheetData>
    <row r="1" spans="1:8">
      <c r="A1" s="153" t="s">
        <v>1102</v>
      </c>
      <c r="G1" s="139" t="str">
        <f>Naslovnica!A20</f>
        <v>Studeni 2022.</v>
      </c>
    </row>
    <row r="2" spans="1:8">
      <c r="A2" s="535" t="s">
        <v>1103</v>
      </c>
      <c r="G2" s="537" t="str">
        <f>Naslovnica!A24</f>
        <v>November 2022</v>
      </c>
    </row>
    <row r="4" spans="1:8">
      <c r="A4" s="201"/>
      <c r="B4" s="201"/>
      <c r="C4" s="951"/>
      <c r="D4" s="951"/>
      <c r="E4" s="961"/>
      <c r="F4" s="961"/>
      <c r="G4" s="14" t="s">
        <v>571</v>
      </c>
    </row>
    <row r="5" spans="1:8" s="64" customFormat="1">
      <c r="A5" s="1121" t="s">
        <v>1162</v>
      </c>
      <c r="B5" s="1122" t="s">
        <v>1104</v>
      </c>
      <c r="C5" s="1122"/>
      <c r="D5" s="1122"/>
      <c r="E5" s="1122"/>
      <c r="F5" s="1122"/>
      <c r="G5" s="1122"/>
      <c r="H5" s="915"/>
    </row>
    <row r="6" spans="1:8" s="64" customFormat="1" ht="22.9" customHeight="1">
      <c r="A6" s="1121"/>
      <c r="B6" s="1123" t="str">
        <f>Naslovnica!A20</f>
        <v>Studeni 2022.</v>
      </c>
      <c r="C6" s="1123"/>
      <c r="D6" s="1124" t="s">
        <v>17</v>
      </c>
      <c r="E6" s="1124"/>
      <c r="F6" s="1121" t="s">
        <v>233</v>
      </c>
      <c r="G6" s="1121"/>
    </row>
    <row r="7" spans="1:8" s="64" customFormat="1">
      <c r="A7" s="1121"/>
      <c r="B7" s="1125" t="str">
        <f>Naslovnica!A24</f>
        <v>November 2022</v>
      </c>
      <c r="C7" s="1126"/>
      <c r="D7" s="1127" t="s">
        <v>45</v>
      </c>
      <c r="E7" s="1127"/>
      <c r="F7" s="1127" t="s">
        <v>51</v>
      </c>
      <c r="G7" s="1127"/>
    </row>
    <row r="8" spans="1:8" s="64" customFormat="1">
      <c r="A8" s="1121"/>
      <c r="B8" s="932" t="s">
        <v>27</v>
      </c>
      <c r="C8" s="932" t="s">
        <v>28</v>
      </c>
      <c r="D8" s="683" t="s">
        <v>1148</v>
      </c>
      <c r="E8" s="683" t="s">
        <v>144</v>
      </c>
      <c r="F8" s="683" t="s">
        <v>1148</v>
      </c>
      <c r="G8" s="683" t="s">
        <v>144</v>
      </c>
    </row>
    <row r="9" spans="1:8" s="64" customFormat="1">
      <c r="A9" s="1121"/>
      <c r="B9" s="933" t="s">
        <v>29</v>
      </c>
      <c r="C9" s="933" t="s">
        <v>30</v>
      </c>
      <c r="D9" s="711" t="s">
        <v>1149</v>
      </c>
      <c r="E9" s="711" t="s">
        <v>145</v>
      </c>
      <c r="F9" s="711" t="s">
        <v>1149</v>
      </c>
      <c r="G9" s="711" t="s">
        <v>145</v>
      </c>
    </row>
    <row r="10" spans="1:8" s="64" customFormat="1" ht="15" customHeight="1">
      <c r="A10" s="956" t="s">
        <v>892</v>
      </c>
      <c r="B10" s="1039">
        <v>25806.57026</v>
      </c>
      <c r="C10" s="958">
        <v>1.9184559010078917E-2</v>
      </c>
      <c r="D10" s="957">
        <v>536.5296699999999</v>
      </c>
      <c r="E10" s="958">
        <v>2.1231848365622197E-2</v>
      </c>
      <c r="F10" s="957">
        <v>-258.33818000000247</v>
      </c>
      <c r="G10" s="958">
        <v>-9.9113403983245307E-3</v>
      </c>
    </row>
    <row r="11" spans="1:8" s="64" customFormat="1" ht="15" customHeight="1">
      <c r="A11" s="956" t="s">
        <v>877</v>
      </c>
      <c r="B11" s="1039">
        <v>25175.364289999998</v>
      </c>
      <c r="C11" s="958">
        <v>1.8715321600497659E-2</v>
      </c>
      <c r="D11" s="957">
        <v>644.09970999999859</v>
      </c>
      <c r="E11" s="958">
        <v>2.625627830556776E-2</v>
      </c>
      <c r="F11" s="957">
        <v>-894.33963000000585</v>
      </c>
      <c r="G11" s="958">
        <v>-3.4305707220322224E-2</v>
      </c>
    </row>
    <row r="12" spans="1:8" s="64" customFormat="1" ht="15" customHeight="1">
      <c r="A12" s="956" t="s">
        <v>186</v>
      </c>
      <c r="B12" s="1039">
        <v>25797.373309999999</v>
      </c>
      <c r="C12" s="958">
        <v>1.9177722013600497E-2</v>
      </c>
      <c r="D12" s="957">
        <v>441.30172999999922</v>
      </c>
      <c r="E12" s="958">
        <v>1.7404183791154937E-2</v>
      </c>
      <c r="F12" s="957">
        <v>-1797.0174399999996</v>
      </c>
      <c r="G12" s="958">
        <v>-6.512256263530658E-2</v>
      </c>
    </row>
    <row r="13" spans="1:8" s="64" customFormat="1" ht="15" customHeight="1">
      <c r="A13" s="956" t="s">
        <v>894</v>
      </c>
      <c r="B13" s="1039">
        <v>94625.673290000006</v>
      </c>
      <c r="C13" s="958">
        <v>7.0344559343255147E-2</v>
      </c>
      <c r="D13" s="957">
        <v>1959.6291000000056</v>
      </c>
      <c r="E13" s="958">
        <v>2.1147218672484147E-2</v>
      </c>
      <c r="F13" s="957">
        <v>-2877.9367399999901</v>
      </c>
      <c r="G13" s="958">
        <v>-2.9516207031867858E-2</v>
      </c>
    </row>
    <row r="14" spans="1:8" s="64" customFormat="1" ht="15" customHeight="1">
      <c r="A14" s="956" t="s">
        <v>187</v>
      </c>
      <c r="B14" s="1039">
        <v>7152.1098499999998</v>
      </c>
      <c r="C14" s="958">
        <v>5.3168659020360531E-3</v>
      </c>
      <c r="D14" s="957">
        <v>193.79467000000022</v>
      </c>
      <c r="E14" s="958">
        <v>2.7850803676875202E-2</v>
      </c>
      <c r="F14" s="957">
        <v>40.977899999999863</v>
      </c>
      <c r="G14" s="958">
        <v>5.7625003006729347E-3</v>
      </c>
    </row>
    <row r="15" spans="1:8" s="64" customFormat="1" ht="15" customHeight="1">
      <c r="A15" s="956" t="s">
        <v>188</v>
      </c>
      <c r="B15" s="1039">
        <v>171517.0588</v>
      </c>
      <c r="C15" s="958">
        <v>0.12750548029561273</v>
      </c>
      <c r="D15" s="957">
        <v>3130.872789999994</v>
      </c>
      <c r="E15" s="958">
        <v>1.8593406408136559E-2</v>
      </c>
      <c r="F15" s="957">
        <v>-6077.3178100000077</v>
      </c>
      <c r="G15" s="958">
        <v>-3.422021533567976E-2</v>
      </c>
    </row>
    <row r="16" spans="1:8" s="64" customFormat="1" ht="15" customHeight="1">
      <c r="A16" s="956" t="s">
        <v>189</v>
      </c>
      <c r="B16" s="1039">
        <v>97197.13364</v>
      </c>
      <c r="C16" s="958">
        <v>7.2256178451475736E-2</v>
      </c>
      <c r="D16" s="957">
        <v>1126.1514899999893</v>
      </c>
      <c r="E16" s="958">
        <v>1.1722077413986121E-2</v>
      </c>
      <c r="F16" s="957">
        <v>-5188.4933599999931</v>
      </c>
      <c r="G16" s="958">
        <v>-5.0675993418490162E-2</v>
      </c>
    </row>
    <row r="17" spans="1:7" s="64" customFormat="1" ht="15" customHeight="1">
      <c r="A17" s="956" t="s">
        <v>190</v>
      </c>
      <c r="B17" s="1039">
        <v>79488.422230000011</v>
      </c>
      <c r="C17" s="958">
        <v>5.909155348911925E-2</v>
      </c>
      <c r="D17" s="957">
        <v>1503.6025300000038</v>
      </c>
      <c r="E17" s="958">
        <v>1.9280707909362649E-2</v>
      </c>
      <c r="F17" s="957">
        <v>-3519.3559499999974</v>
      </c>
      <c r="G17" s="958">
        <v>-4.2397905680216841E-2</v>
      </c>
    </row>
    <row r="18" spans="1:7" s="64" customFormat="1" ht="15" customHeight="1">
      <c r="A18" s="956" t="s">
        <v>191</v>
      </c>
      <c r="B18" s="1039">
        <v>190310.54380000001</v>
      </c>
      <c r="C18" s="958">
        <v>0.1414765240397082</v>
      </c>
      <c r="D18" s="957">
        <v>3258.4818000000087</v>
      </c>
      <c r="E18" s="958">
        <v>1.7420186471935439E-2</v>
      </c>
      <c r="F18" s="957">
        <v>-3136.6411999999837</v>
      </c>
      <c r="G18" s="958">
        <v>-1.6214457708443653E-2</v>
      </c>
    </row>
    <row r="19" spans="1:7" s="64" customFormat="1" ht="15" customHeight="1">
      <c r="A19" s="956" t="s">
        <v>192</v>
      </c>
      <c r="B19" s="1039">
        <v>240998.17322999999</v>
      </c>
      <c r="C19" s="958">
        <v>0.17915761874093206</v>
      </c>
      <c r="D19" s="957">
        <v>4579.6700899999996</v>
      </c>
      <c r="E19" s="958">
        <v>1.9371030732260541E-2</v>
      </c>
      <c r="F19" s="957">
        <v>-12257.603790000023</v>
      </c>
      <c r="G19" s="958">
        <v>-4.8400095485411243E-2</v>
      </c>
    </row>
    <row r="20" spans="1:7" s="64" customFormat="1" ht="15" customHeight="1">
      <c r="A20" s="956" t="s">
        <v>658</v>
      </c>
      <c r="B20" s="1039">
        <v>58485.903460000001</v>
      </c>
      <c r="C20" s="958">
        <v>4.3478317919885753E-2</v>
      </c>
      <c r="D20" s="957">
        <v>977.67839000000095</v>
      </c>
      <c r="E20" s="958">
        <v>1.7000670579033761E-2</v>
      </c>
      <c r="F20" s="957">
        <v>-1071.3439999999973</v>
      </c>
      <c r="G20" s="958">
        <v>-1.7988474042886837E-2</v>
      </c>
    </row>
    <row r="21" spans="1:7" s="64" customFormat="1" ht="15" customHeight="1">
      <c r="A21" s="956" t="s">
        <v>193</v>
      </c>
      <c r="B21" s="1039">
        <v>28379.304210000002</v>
      </c>
      <c r="C21" s="958">
        <v>2.1097124910302828E-2</v>
      </c>
      <c r="D21" s="957">
        <v>919.66874000000462</v>
      </c>
      <c r="E21" s="958">
        <v>3.3491658729583484E-2</v>
      </c>
      <c r="F21" s="957">
        <v>406.08777000000191</v>
      </c>
      <c r="G21" s="958">
        <v>1.4517020982232065E-2</v>
      </c>
    </row>
    <row r="22" spans="1:7" s="64" customFormat="1" ht="15" customHeight="1">
      <c r="A22" s="956" t="s">
        <v>194</v>
      </c>
      <c r="B22" s="1039">
        <v>53289.456159999994</v>
      </c>
      <c r="C22" s="958">
        <v>3.9615288123007374E-2</v>
      </c>
      <c r="D22" s="957">
        <v>1565.4050399999978</v>
      </c>
      <c r="E22" s="958">
        <v>3.0264548234403499E-2</v>
      </c>
      <c r="F22" s="957">
        <v>-2165.8335200000074</v>
      </c>
      <c r="G22" s="958">
        <v>-3.9055490152477113E-2</v>
      </c>
    </row>
    <row r="23" spans="1:7" s="64" customFormat="1" ht="15" customHeight="1">
      <c r="A23" s="956" t="s">
        <v>199</v>
      </c>
      <c r="B23" s="1039">
        <v>3079.2156199999999</v>
      </c>
      <c r="C23" s="958">
        <v>2.289083484224561E-3</v>
      </c>
      <c r="D23" s="957">
        <v>94.802040000000034</v>
      </c>
      <c r="E23" s="958">
        <v>3.1765717940474003E-2</v>
      </c>
      <c r="F23" s="957">
        <v>140.07555000000002</v>
      </c>
      <c r="G23" s="958">
        <v>4.7658684739036561E-2</v>
      </c>
    </row>
    <row r="24" spans="1:7" s="64" customFormat="1" ht="15" customHeight="1">
      <c r="A24" s="956" t="s">
        <v>232</v>
      </c>
      <c r="B24" s="1039">
        <v>2044.1668200000001</v>
      </c>
      <c r="C24" s="958">
        <v>1.5196300240454879E-3</v>
      </c>
      <c r="D24" s="957">
        <v>97.375810000000229</v>
      </c>
      <c r="E24" s="958">
        <v>5.0018625265790817E-2</v>
      </c>
      <c r="F24" s="957">
        <v>264.68042000000014</v>
      </c>
      <c r="G24" s="958">
        <v>0.14873978244509201</v>
      </c>
    </row>
    <row r="25" spans="1:7" s="64" customFormat="1" ht="15" customHeight="1">
      <c r="A25" s="956" t="s">
        <v>231</v>
      </c>
      <c r="B25" s="1039">
        <v>58907.012200000005</v>
      </c>
      <c r="C25" s="958">
        <v>4.3791369417655379E-2</v>
      </c>
      <c r="D25" s="957">
        <v>1290.4967499999984</v>
      </c>
      <c r="E25" s="958">
        <v>2.239803535359397E-2</v>
      </c>
      <c r="F25" s="957">
        <v>-986.68879999999626</v>
      </c>
      <c r="G25" s="958">
        <v>-1.6473999494537761E-2</v>
      </c>
    </row>
    <row r="26" spans="1:7" s="64" customFormat="1" ht="15" customHeight="1">
      <c r="A26" s="956" t="s">
        <v>195</v>
      </c>
      <c r="B26" s="1039">
        <v>46888.516200000005</v>
      </c>
      <c r="C26" s="958">
        <v>3.4856840598001315E-2</v>
      </c>
      <c r="D26" s="957">
        <v>1226.8250900000057</v>
      </c>
      <c r="E26" s="958">
        <v>2.6867710331721195E-2</v>
      </c>
      <c r="F26" s="957">
        <v>2990.7483800000045</v>
      </c>
      <c r="G26" s="958">
        <v>6.8129850981566431E-2</v>
      </c>
    </row>
    <row r="27" spans="1:7" s="64" customFormat="1" ht="15" customHeight="1">
      <c r="A27" s="956" t="s">
        <v>898</v>
      </c>
      <c r="B27" s="1039">
        <v>37240.579549999995</v>
      </c>
      <c r="C27" s="958">
        <v>2.7684581435987888E-2</v>
      </c>
      <c r="D27" s="957">
        <v>609.91219999999157</v>
      </c>
      <c r="E27" s="958">
        <v>1.6650316363946649E-2</v>
      </c>
      <c r="F27" s="957">
        <v>-1541.6667800000068</v>
      </c>
      <c r="G27" s="958">
        <v>-3.9751869112528704E-2</v>
      </c>
    </row>
    <row r="28" spans="1:7" s="64" customFormat="1" ht="15" customHeight="1">
      <c r="A28" s="956" t="s">
        <v>197</v>
      </c>
      <c r="B28" s="1039">
        <v>42724.593079999999</v>
      </c>
      <c r="C28" s="958">
        <v>3.1761387463227722E-2</v>
      </c>
      <c r="D28" s="957">
        <v>810.71665000000212</v>
      </c>
      <c r="E28" s="958">
        <v>1.934244023823406E-2</v>
      </c>
      <c r="F28" s="957">
        <v>478.9962200000009</v>
      </c>
      <c r="G28" s="958">
        <v>1.1338370282407695E-2</v>
      </c>
    </row>
    <row r="29" spans="1:7" s="64" customFormat="1" ht="15" customHeight="1">
      <c r="A29" s="956" t="s">
        <v>198</v>
      </c>
      <c r="B29" s="1039">
        <v>56066.844499999999</v>
      </c>
      <c r="C29" s="958">
        <v>4.1679993737345579E-2</v>
      </c>
      <c r="D29" s="957">
        <v>733.84504000000015</v>
      </c>
      <c r="E29" s="958">
        <v>1.3262339782077026E-2</v>
      </c>
      <c r="F29" s="957">
        <v>-1555.6779600000009</v>
      </c>
      <c r="G29" s="958">
        <v>-2.6997741396689312E-2</v>
      </c>
    </row>
    <row r="30" spans="1:7" s="64" customFormat="1" ht="18.75" customHeight="1">
      <c r="A30" s="934" t="s">
        <v>1095</v>
      </c>
      <c r="B30" s="1040">
        <v>1345174.0144999996</v>
      </c>
      <c r="C30" s="936">
        <v>1.0000000000000002</v>
      </c>
      <c r="D30" s="935">
        <v>25700.859329999657</v>
      </c>
      <c r="E30" s="936">
        <v>1.9478122180279112E-2</v>
      </c>
      <c r="F30" s="935">
        <v>-39006.688920000568</v>
      </c>
      <c r="G30" s="936">
        <v>-2.8180344389734491E-2</v>
      </c>
    </row>
    <row r="31" spans="1:7">
      <c r="A31" s="34" t="s">
        <v>555</v>
      </c>
      <c r="B31" s="960"/>
      <c r="C31" s="960"/>
      <c r="D31" s="927"/>
      <c r="E31" s="952"/>
      <c r="F31" s="952"/>
      <c r="G31" s="952"/>
    </row>
    <row r="33" spans="1:13">
      <c r="A33" s="535"/>
      <c r="H33" s="912"/>
    </row>
    <row r="34" spans="1:13" ht="12.75" customHeight="1">
      <c r="A34" s="155" t="s">
        <v>1105</v>
      </c>
      <c r="J34" s="139" t="str">
        <f>G1</f>
        <v>Studeni 2022.</v>
      </c>
    </row>
    <row r="35" spans="1:13">
      <c r="A35" s="840" t="s">
        <v>1106</v>
      </c>
      <c r="J35" s="537" t="str">
        <f>G2</f>
        <v>November 2022</v>
      </c>
      <c r="M35" s="805"/>
    </row>
    <row r="37" spans="1:13" ht="30" customHeight="1">
      <c r="A37" s="1106" t="s">
        <v>1161</v>
      </c>
      <c r="B37" s="1017" t="s">
        <v>1064</v>
      </c>
      <c r="C37" s="1092" t="s">
        <v>1518</v>
      </c>
      <c r="D37" s="1092"/>
      <c r="E37" s="1092"/>
      <c r="F37" s="1092"/>
      <c r="G37" s="1092"/>
      <c r="H37" s="1092"/>
      <c r="I37" s="1092"/>
      <c r="J37" s="1036"/>
    </row>
    <row r="38" spans="1:13" ht="42.75" customHeight="1">
      <c r="A38" s="1106"/>
      <c r="B38" s="818" t="str">
        <f>J34</f>
        <v>Studeni 2022.</v>
      </c>
      <c r="C38" s="971" t="s">
        <v>659</v>
      </c>
      <c r="D38" s="971" t="s">
        <v>59</v>
      </c>
      <c r="E38" s="971" t="s">
        <v>60</v>
      </c>
      <c r="F38" s="1037" t="s">
        <v>1507</v>
      </c>
      <c r="G38" s="1037" t="s">
        <v>1508</v>
      </c>
      <c r="H38" s="1037" t="s">
        <v>1509</v>
      </c>
      <c r="I38" s="1037" t="s">
        <v>1513</v>
      </c>
      <c r="J38" s="1041" t="s">
        <v>61</v>
      </c>
    </row>
    <row r="39" spans="1:13" ht="48" customHeight="1">
      <c r="A39" s="1106"/>
      <c r="B39" s="819" t="str">
        <f>J35</f>
        <v>November 2022</v>
      </c>
      <c r="C39" s="972" t="s">
        <v>245</v>
      </c>
      <c r="D39" s="972" t="s">
        <v>1407</v>
      </c>
      <c r="E39" s="972" t="s">
        <v>853</v>
      </c>
      <c r="F39" s="710" t="s">
        <v>1510</v>
      </c>
      <c r="G39" s="710" t="s">
        <v>1511</v>
      </c>
      <c r="H39" s="710" t="s">
        <v>1512</v>
      </c>
      <c r="I39" s="797" t="s">
        <v>1514</v>
      </c>
      <c r="J39" s="1042" t="s">
        <v>852</v>
      </c>
    </row>
    <row r="40" spans="1:13" ht="15" customHeight="1">
      <c r="A40" s="956" t="s">
        <v>892</v>
      </c>
      <c r="B40" s="953">
        <v>164.37209999999999</v>
      </c>
      <c r="C40" s="954">
        <v>1.434642848106682E-2</v>
      </c>
      <c r="D40" s="954">
        <v>-5.8069229909659126E-2</v>
      </c>
      <c r="E40" s="954">
        <v>-4.3502422782006778E-2</v>
      </c>
      <c r="F40" s="954">
        <v>7.7109463561009228E-4</v>
      </c>
      <c r="G40" s="954">
        <v>1.4177114239014355E-2</v>
      </c>
      <c r="H40" s="954">
        <v>3.4828713954994317E-2</v>
      </c>
      <c r="I40" s="954">
        <v>4.6522628114223252E-2</v>
      </c>
      <c r="J40" s="955">
        <v>40906</v>
      </c>
    </row>
    <row r="41" spans="1:13" ht="15" customHeight="1">
      <c r="A41" s="956" t="s">
        <v>877</v>
      </c>
      <c r="B41" s="953">
        <v>289.84160000000003</v>
      </c>
      <c r="C41" s="954">
        <v>1.5573038408589257E-2</v>
      </c>
      <c r="D41" s="954">
        <v>-5.533113746185836E-2</v>
      </c>
      <c r="E41" s="954">
        <v>-4.0854463440389344E-2</v>
      </c>
      <c r="F41" s="954">
        <v>4.2436716700333665E-3</v>
      </c>
      <c r="G41" s="954">
        <v>1.6663298294502304E-2</v>
      </c>
      <c r="H41" s="954">
        <v>3.0661544463876256E-2</v>
      </c>
      <c r="I41" s="954">
        <v>5.8421078067906418E-2</v>
      </c>
      <c r="J41" s="955">
        <v>38054</v>
      </c>
    </row>
    <row r="42" spans="1:13" ht="15" customHeight="1">
      <c r="A42" s="956" t="s">
        <v>186</v>
      </c>
      <c r="B42" s="953">
        <v>275.86130000000003</v>
      </c>
      <c r="C42" s="954">
        <v>1.4132199777146415E-2</v>
      </c>
      <c r="D42" s="954">
        <v>-5.3133558475917941E-2</v>
      </c>
      <c r="E42" s="954">
        <v>-3.761469394191308E-2</v>
      </c>
      <c r="F42" s="954">
        <v>6.4147532986611466E-3</v>
      </c>
      <c r="G42" s="954">
        <v>1.8417309727192022E-2</v>
      </c>
      <c r="H42" s="954">
        <v>3.072063151308746E-2</v>
      </c>
      <c r="I42" s="954">
        <v>5.8083988362323202E-2</v>
      </c>
      <c r="J42" s="955">
        <v>38335</v>
      </c>
    </row>
    <row r="43" spans="1:13" ht="15" customHeight="1">
      <c r="A43" s="956" t="s">
        <v>894</v>
      </c>
      <c r="B43" s="953">
        <v>268.17849999999999</v>
      </c>
      <c r="C43" s="954">
        <v>1.4430887773841716E-2</v>
      </c>
      <c r="D43" s="954">
        <v>-5.3983693491542195E-2</v>
      </c>
      <c r="E43" s="954">
        <v>-3.8281750094583789E-2</v>
      </c>
      <c r="F43" s="954">
        <v>5.5171657675898711E-3</v>
      </c>
      <c r="G43" s="954">
        <v>1.7725174138861766E-2</v>
      </c>
      <c r="H43" s="954">
        <v>3.0398847544458096E-2</v>
      </c>
      <c r="I43" s="954">
        <v>5.7229330463424599E-2</v>
      </c>
      <c r="J43" s="955">
        <v>38425</v>
      </c>
    </row>
    <row r="44" spans="1:13" ht="15" customHeight="1">
      <c r="A44" s="959" t="s">
        <v>187</v>
      </c>
      <c r="B44" s="953">
        <v>106.0518</v>
      </c>
      <c r="C44" s="954">
        <v>1.0044077365872539E-2</v>
      </c>
      <c r="D44" s="954">
        <v>-5.5762909251496739E-2</v>
      </c>
      <c r="E44" s="954">
        <v>-5.1628792079066232E-2</v>
      </c>
      <c r="F44" s="954">
        <v>-1.593890209013149E-2</v>
      </c>
      <c r="G44" s="954">
        <v>4.370000741188651E-3</v>
      </c>
      <c r="H44" s="954" t="s">
        <v>140</v>
      </c>
      <c r="I44" s="954">
        <v>9.9737388682106243E-3</v>
      </c>
      <c r="J44" s="955">
        <v>42734</v>
      </c>
    </row>
    <row r="45" spans="1:13" ht="15" customHeight="1">
      <c r="A45" s="959" t="s">
        <v>188</v>
      </c>
      <c r="B45" s="953">
        <v>144.29810000000001</v>
      </c>
      <c r="C45" s="954">
        <v>1.5210773336260086E-2</v>
      </c>
      <c r="D45" s="954">
        <v>-5.4829765590765356E-2</v>
      </c>
      <c r="E45" s="954">
        <v>-3.8514562065268598E-2</v>
      </c>
      <c r="F45" s="954">
        <v>4.5327251216211728E-3</v>
      </c>
      <c r="G45" s="954">
        <v>1.8531195993359173E-2</v>
      </c>
      <c r="H45" s="954">
        <v>3.7732729903556361E-2</v>
      </c>
      <c r="I45" s="954">
        <v>3.672667899620885E-2</v>
      </c>
      <c r="J45" s="955">
        <v>41184</v>
      </c>
      <c r="K45" s="201"/>
      <c r="L45" s="201"/>
      <c r="M45" s="201"/>
    </row>
    <row r="46" spans="1:13" ht="15" customHeight="1">
      <c r="A46" s="959" t="s">
        <v>189</v>
      </c>
      <c r="B46" s="953">
        <v>213.54929999999999</v>
      </c>
      <c r="C46" s="954">
        <v>1.509311269780822E-2</v>
      </c>
      <c r="D46" s="954">
        <v>-5.5826878183361628E-2</v>
      </c>
      <c r="E46" s="954">
        <v>-4.060989646370039E-2</v>
      </c>
      <c r="F46" s="954">
        <v>5.1280291015411983E-3</v>
      </c>
      <c r="G46" s="954">
        <v>1.7662150919921515E-2</v>
      </c>
      <c r="H46" s="954">
        <v>3.2240912262844867E-2</v>
      </c>
      <c r="I46" s="954">
        <v>5.5078957091016179E-2</v>
      </c>
      <c r="J46" s="955">
        <v>39730</v>
      </c>
      <c r="K46" s="201"/>
      <c r="L46" s="201"/>
      <c r="M46" s="201"/>
    </row>
    <row r="47" spans="1:13" ht="15" customHeight="1">
      <c r="A47" s="959" t="s">
        <v>190</v>
      </c>
      <c r="B47" s="953">
        <v>158.61330000000001</v>
      </c>
      <c r="C47" s="954">
        <v>1.3788541187298886E-2</v>
      </c>
      <c r="D47" s="954">
        <v>-6.6898804659937694E-2</v>
      </c>
      <c r="E47" s="954">
        <v>-4.999448971133269E-2</v>
      </c>
      <c r="F47" s="954">
        <v>7.0836832300535946E-4</v>
      </c>
      <c r="G47" s="954">
        <v>1.9120546849784148E-2</v>
      </c>
      <c r="H47" s="954">
        <v>3.2743782838909663E-2</v>
      </c>
      <c r="I47" s="954">
        <v>2.7173819869665605E-2</v>
      </c>
      <c r="J47" s="955">
        <v>38615</v>
      </c>
      <c r="K47" s="201"/>
      <c r="L47" s="201"/>
      <c r="M47" s="201"/>
    </row>
    <row r="48" spans="1:13" ht="15" customHeight="1">
      <c r="A48" s="959" t="s">
        <v>191</v>
      </c>
      <c r="B48" s="953">
        <v>189.28809999999999</v>
      </c>
      <c r="C48" s="954">
        <v>1.3548021261751142E-2</v>
      </c>
      <c r="D48" s="954">
        <v>-6.2451677068840583E-2</v>
      </c>
      <c r="E48" s="954">
        <v>-4.6031736432186388E-2</v>
      </c>
      <c r="F48" s="954">
        <v>3.8842692855274308E-3</v>
      </c>
      <c r="G48" s="954">
        <v>2.328590449661716E-2</v>
      </c>
      <c r="H48" s="954">
        <v>3.736045247678077E-2</v>
      </c>
      <c r="I48" s="954">
        <v>4.498521809682221E-2</v>
      </c>
      <c r="J48" s="955">
        <v>39602</v>
      </c>
      <c r="K48" s="1013"/>
      <c r="L48" s="201"/>
      <c r="M48" s="201"/>
    </row>
    <row r="49" spans="1:15" ht="15" customHeight="1">
      <c r="A49" s="959" t="s">
        <v>192</v>
      </c>
      <c r="B49" s="953">
        <v>177.9819</v>
      </c>
      <c r="C49" s="954">
        <v>1.4588183520044096E-2</v>
      </c>
      <c r="D49" s="954">
        <v>-6.2145008180718775E-2</v>
      </c>
      <c r="E49" s="954">
        <v>-4.5101543390867249E-2</v>
      </c>
      <c r="F49" s="954">
        <v>6.6724807694413801E-3</v>
      </c>
      <c r="G49" s="954">
        <v>2.6398932589131396E-2</v>
      </c>
      <c r="H49" s="954">
        <v>3.9731866069069977E-2</v>
      </c>
      <c r="I49" s="954">
        <v>3.5399179169383288E-2</v>
      </c>
      <c r="J49" s="955">
        <v>38846</v>
      </c>
      <c r="K49" s="1117"/>
      <c r="L49" s="201"/>
      <c r="M49" s="201"/>
    </row>
    <row r="50" spans="1:15" ht="15" customHeight="1">
      <c r="A50" s="959" t="s">
        <v>658</v>
      </c>
      <c r="B50" s="953">
        <v>111.76600000000001</v>
      </c>
      <c r="C50" s="954">
        <v>1.3483981537736112E-2</v>
      </c>
      <c r="D50" s="954">
        <v>-4.8711752834943778E-2</v>
      </c>
      <c r="E50" s="954">
        <v>-3.2992095463543536E-2</v>
      </c>
      <c r="F50" s="954">
        <v>1.3648295106827302E-2</v>
      </c>
      <c r="G50" s="954" t="s">
        <v>140</v>
      </c>
      <c r="H50" s="954" t="s">
        <v>140</v>
      </c>
      <c r="I50" s="954">
        <v>2.940444933004982E-2</v>
      </c>
      <c r="J50" s="955">
        <v>43494</v>
      </c>
      <c r="K50" s="1118"/>
      <c r="L50" s="201"/>
      <c r="M50" s="201"/>
    </row>
    <row r="51" spans="1:15" ht="15" customHeight="1">
      <c r="A51" s="956" t="s">
        <v>193</v>
      </c>
      <c r="B51" s="953">
        <v>229.3622</v>
      </c>
      <c r="C51" s="954">
        <v>2.2471329084073011E-2</v>
      </c>
      <c r="D51" s="954">
        <v>-6.2415254982097546E-2</v>
      </c>
      <c r="E51" s="954">
        <v>-4.3067395179001711E-2</v>
      </c>
      <c r="F51" s="954">
        <v>1.0411355395646416E-2</v>
      </c>
      <c r="G51" s="954">
        <v>3.100621355901878E-2</v>
      </c>
      <c r="H51" s="954">
        <v>5.2824292076639745E-2</v>
      </c>
      <c r="I51" s="954">
        <v>6.1422643220197415E-2</v>
      </c>
      <c r="J51" s="955">
        <v>39812</v>
      </c>
      <c r="K51" s="334"/>
      <c r="L51" s="201"/>
      <c r="M51" s="201"/>
    </row>
    <row r="52" spans="1:15" ht="15" customHeight="1">
      <c r="A52" s="956" t="s">
        <v>194</v>
      </c>
      <c r="B52" s="953">
        <v>144.25030000000001</v>
      </c>
      <c r="C52" s="954">
        <v>2.8664927626352643E-2</v>
      </c>
      <c r="D52" s="954">
        <v>-7.7280551545208076E-2</v>
      </c>
      <c r="E52" s="954">
        <v>-5.6495061407817571E-2</v>
      </c>
      <c r="F52" s="954">
        <v>1.1414952600423689E-2</v>
      </c>
      <c r="G52" s="954">
        <v>3.7051889921014824E-2</v>
      </c>
      <c r="H52" s="954" t="s">
        <v>140</v>
      </c>
      <c r="I52" s="954">
        <v>5.432313420165813E-2</v>
      </c>
      <c r="J52" s="955">
        <v>42367</v>
      </c>
      <c r="K52" s="334"/>
      <c r="L52" s="201"/>
      <c r="M52" s="201"/>
    </row>
    <row r="53" spans="1:15" ht="15" customHeight="1">
      <c r="A53" s="956" t="s">
        <v>199</v>
      </c>
      <c r="B53" s="953">
        <v>120.3014</v>
      </c>
      <c r="C53" s="954">
        <v>2.5736914759099561E-2</v>
      </c>
      <c r="D53" s="954">
        <v>-7.8656401042492274E-2</v>
      </c>
      <c r="E53" s="954">
        <v>-5.6468488139719386E-2</v>
      </c>
      <c r="F53" s="954">
        <v>1.422717821455044E-2</v>
      </c>
      <c r="G53" s="954">
        <v>3.7117957035586624E-2</v>
      </c>
      <c r="H53" s="954" t="s">
        <v>140</v>
      </c>
      <c r="I53" s="954">
        <v>3.5165121247852982E-2</v>
      </c>
      <c r="J53" s="955">
        <v>42943</v>
      </c>
      <c r="K53" s="334"/>
      <c r="L53" s="201"/>
      <c r="M53" s="201"/>
    </row>
    <row r="54" spans="1:15" ht="15" customHeight="1">
      <c r="A54" s="956" t="s">
        <v>232</v>
      </c>
      <c r="B54" s="953">
        <v>103.91419999999999</v>
      </c>
      <c r="C54" s="954">
        <v>2.5505848729444391E-2</v>
      </c>
      <c r="D54" s="954">
        <v>-9.6277240604394021E-2</v>
      </c>
      <c r="E54" s="954">
        <v>-8.9613107779809353E-2</v>
      </c>
      <c r="F54" s="954">
        <v>-1.3807888785410949E-2</v>
      </c>
      <c r="G54" s="954" t="s">
        <v>140</v>
      </c>
      <c r="H54" s="954" t="s">
        <v>140</v>
      </c>
      <c r="I54" s="954">
        <v>9.2809783426226478E-3</v>
      </c>
      <c r="J54" s="955">
        <v>43378</v>
      </c>
      <c r="K54" s="334"/>
      <c r="L54" s="201"/>
      <c r="M54" s="201"/>
    </row>
    <row r="55" spans="1:15" ht="15" customHeight="1">
      <c r="A55" s="956" t="s">
        <v>231</v>
      </c>
      <c r="B55" s="953">
        <v>106.87220000000001</v>
      </c>
      <c r="C55" s="954">
        <v>2.622105500688976E-2</v>
      </c>
      <c r="D55" s="954">
        <v>-8.2367164068892773E-2</v>
      </c>
      <c r="E55" s="954">
        <v>-7.4148866035468552E-2</v>
      </c>
      <c r="F55" s="954">
        <v>-8.1754544792296269E-3</v>
      </c>
      <c r="G55" s="954" t="s">
        <v>140</v>
      </c>
      <c r="H55" s="954" t="s">
        <v>140</v>
      </c>
      <c r="I55" s="954">
        <v>1.5743501623966427E-2</v>
      </c>
      <c r="J55" s="955">
        <v>43342</v>
      </c>
      <c r="K55" s="334"/>
      <c r="L55" s="201"/>
      <c r="M55" s="201"/>
    </row>
    <row r="56" spans="1:15" ht="15" customHeight="1">
      <c r="A56" s="956" t="s">
        <v>195</v>
      </c>
      <c r="B56" s="953">
        <v>291.02010000000001</v>
      </c>
      <c r="C56" s="954">
        <v>1.199953819843147E-2</v>
      </c>
      <c r="D56" s="954">
        <v>-4.967536082901769E-2</v>
      </c>
      <c r="E56" s="954">
        <v>-4.0267400630015882E-2</v>
      </c>
      <c r="F56" s="954">
        <v>1.4806359964076199E-2</v>
      </c>
      <c r="G56" s="954">
        <v>3.015662243591799E-2</v>
      </c>
      <c r="H56" s="954">
        <v>5.068602704645353E-2</v>
      </c>
      <c r="I56" s="954">
        <v>6.1908704332230169E-2</v>
      </c>
      <c r="J56" s="955">
        <v>38404</v>
      </c>
      <c r="K56" s="201"/>
      <c r="L56" s="201"/>
      <c r="M56" s="201"/>
    </row>
    <row r="57" spans="1:15" ht="15" customHeight="1">
      <c r="A57" s="956" t="s">
        <v>196</v>
      </c>
      <c r="B57" s="953">
        <v>300.166</v>
      </c>
      <c r="C57" s="954">
        <v>1.2450982310120207E-2</v>
      </c>
      <c r="D57" s="954">
        <v>-5.7683107072132755E-2</v>
      </c>
      <c r="E57" s="954">
        <v>-4.710355875071992E-2</v>
      </c>
      <c r="F57" s="954">
        <v>1.2391678838318709E-2</v>
      </c>
      <c r="G57" s="954">
        <v>2.5901645303064713E-2</v>
      </c>
      <c r="H57" s="954">
        <v>4.6782705042314188E-2</v>
      </c>
      <c r="I57" s="954">
        <v>6.146331112191783E-2</v>
      </c>
      <c r="J57" s="955">
        <v>38169</v>
      </c>
      <c r="K57" s="201"/>
      <c r="L57" s="201"/>
      <c r="M57" s="201"/>
    </row>
    <row r="58" spans="1:15" ht="15" customHeight="1">
      <c r="A58" s="959" t="s">
        <v>197</v>
      </c>
      <c r="B58" s="953">
        <v>138.2201</v>
      </c>
      <c r="C58" s="954">
        <v>1.1814251476141013E-2</v>
      </c>
      <c r="D58" s="954">
        <v>-5.2854283429484616E-2</v>
      </c>
      <c r="E58" s="954">
        <v>-4.1943864133847764E-2</v>
      </c>
      <c r="F58" s="954">
        <v>1.3725647742274916E-2</v>
      </c>
      <c r="G58" s="954">
        <v>2.8288557258356439E-2</v>
      </c>
      <c r="H58" s="954" t="s">
        <v>140</v>
      </c>
      <c r="I58" s="954">
        <v>4.6837583101543956E-2</v>
      </c>
      <c r="J58" s="955">
        <v>42314</v>
      </c>
      <c r="K58" s="201"/>
      <c r="L58" s="201"/>
      <c r="M58" s="201"/>
    </row>
    <row r="59" spans="1:15" ht="15" customHeight="1">
      <c r="A59" s="956" t="s">
        <v>198</v>
      </c>
      <c r="B59" s="953">
        <v>259.63139999999999</v>
      </c>
      <c r="C59" s="954">
        <v>7.4025040780123508E-3</v>
      </c>
      <c r="D59" s="954">
        <v>-3.8006379662149814E-2</v>
      </c>
      <c r="E59" s="954">
        <v>-3.2497951387038704E-2</v>
      </c>
      <c r="F59" s="954">
        <v>1.3329000342838793E-2</v>
      </c>
      <c r="G59" s="954">
        <v>2.7567103781777513E-2</v>
      </c>
      <c r="H59" s="954">
        <v>5.4169087584455822E-2</v>
      </c>
      <c r="I59" s="954">
        <v>6.1618486345118129E-2</v>
      </c>
      <c r="J59" s="955">
        <v>39071</v>
      </c>
    </row>
    <row r="60" spans="1:15" ht="12.75" customHeight="1">
      <c r="A60" s="34" t="s">
        <v>555</v>
      </c>
      <c r="O60" s="265" t="str">
        <f>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J64" s="14" t="s">
        <v>1108</v>
      </c>
    </row>
    <row r="65" spans="1:7" ht="12.75" customHeight="1"/>
    <row r="66" spans="1:7" ht="12.75" customHeight="1">
      <c r="B66" s="986"/>
      <c r="C66" s="77"/>
      <c r="D66" s="77"/>
      <c r="E66" s="77"/>
      <c r="F66" s="77"/>
      <c r="G66" s="987"/>
    </row>
    <row r="67" spans="1:7" ht="12.75" customHeight="1">
      <c r="B67" s="986"/>
      <c r="C67" s="77"/>
      <c r="D67" s="77"/>
      <c r="E67" s="77"/>
      <c r="F67" s="77"/>
      <c r="G67" s="987"/>
    </row>
    <row r="68" spans="1:7" ht="12.75" customHeight="1">
      <c r="B68" s="986"/>
      <c r="C68" s="77"/>
      <c r="D68" s="77"/>
      <c r="E68" s="77"/>
      <c r="F68" s="77"/>
      <c r="G68" s="987"/>
    </row>
    <row r="69" spans="1:7" ht="12.75" customHeight="1">
      <c r="B69" s="986"/>
      <c r="C69" s="77"/>
      <c r="D69" s="77"/>
      <c r="E69" s="77"/>
      <c r="F69" s="77"/>
      <c r="G69" s="987"/>
    </row>
    <row r="70" spans="1:7" ht="12.75" customHeight="1">
      <c r="B70" s="986"/>
      <c r="C70" s="77"/>
      <c r="D70" s="77"/>
      <c r="E70" s="77"/>
      <c r="F70" s="77"/>
      <c r="G70" s="987"/>
    </row>
    <row r="71" spans="1:7" ht="12.75" customHeight="1">
      <c r="B71" s="986"/>
      <c r="C71" s="77"/>
      <c r="D71" s="77"/>
      <c r="E71" s="77"/>
      <c r="F71" s="77"/>
      <c r="G71" s="987"/>
    </row>
    <row r="72" spans="1:7" ht="12.75" customHeight="1">
      <c r="B72" s="986"/>
      <c r="C72" s="77"/>
      <c r="D72" s="77"/>
      <c r="E72" s="77"/>
      <c r="F72" s="77"/>
      <c r="G72" s="987"/>
    </row>
    <row r="73" spans="1:7" ht="12.75" customHeight="1">
      <c r="B73" s="986"/>
      <c r="C73" s="77"/>
      <c r="D73" s="77"/>
      <c r="E73" s="77"/>
      <c r="F73" s="77"/>
      <c r="G73" s="987"/>
    </row>
    <row r="74" spans="1:7" ht="12.75" customHeight="1">
      <c r="B74" s="986"/>
      <c r="C74" s="77"/>
      <c r="D74" s="77"/>
      <c r="E74" s="77"/>
      <c r="F74" s="77"/>
      <c r="G74" s="987"/>
    </row>
    <row r="75" spans="1:7" ht="12.75" customHeight="1">
      <c r="B75" s="986"/>
      <c r="C75" s="77"/>
      <c r="D75" s="77"/>
      <c r="E75" s="77"/>
      <c r="F75" s="77"/>
      <c r="G75" s="987"/>
    </row>
    <row r="76" spans="1:7" ht="12.75" customHeight="1">
      <c r="B76" s="986"/>
      <c r="C76" s="77"/>
      <c r="D76" s="77"/>
      <c r="E76" s="77"/>
      <c r="F76" s="77"/>
      <c r="G76" s="987"/>
    </row>
    <row r="77" spans="1:7" ht="12.75" customHeight="1">
      <c r="B77" s="986"/>
      <c r="C77" s="77"/>
      <c r="D77" s="77"/>
      <c r="E77" s="77"/>
      <c r="F77" s="77"/>
      <c r="G77" s="987"/>
    </row>
    <row r="78" spans="1:7" ht="12.75" customHeight="1">
      <c r="A78" s="332"/>
      <c r="B78" s="986"/>
      <c r="C78" s="77"/>
      <c r="D78" s="77"/>
      <c r="E78" s="77"/>
      <c r="F78" s="77"/>
      <c r="G78" s="987"/>
    </row>
    <row r="79" spans="1:7" ht="12.75" customHeight="1">
      <c r="A79" s="332"/>
      <c r="B79" s="986"/>
      <c r="C79" s="77"/>
      <c r="D79" s="77"/>
      <c r="E79" s="77"/>
      <c r="F79" s="77"/>
      <c r="G79" s="987"/>
    </row>
    <row r="80" spans="1:7" ht="12.75" customHeight="1">
      <c r="A80" s="332"/>
      <c r="B80" s="986"/>
      <c r="C80" s="77"/>
      <c r="D80" s="77"/>
      <c r="E80" s="77"/>
      <c r="F80" s="77"/>
      <c r="G80" s="987"/>
    </row>
    <row r="81" spans="1:7" ht="12.75" customHeight="1">
      <c r="A81" s="928"/>
      <c r="B81" s="986"/>
      <c r="C81" s="77"/>
      <c r="D81" s="77"/>
      <c r="E81" s="77"/>
      <c r="F81" s="77"/>
      <c r="G81" s="987"/>
    </row>
    <row r="82" spans="1:7">
      <c r="A82" s="928"/>
      <c r="B82" s="986"/>
      <c r="C82" s="77"/>
      <c r="D82" s="77"/>
      <c r="E82" s="77"/>
      <c r="F82" s="77"/>
      <c r="G82" s="987"/>
    </row>
    <row r="83" spans="1:7">
      <c r="A83" s="928"/>
      <c r="B83" s="986"/>
      <c r="C83" s="77"/>
      <c r="D83" s="77"/>
      <c r="E83" s="77"/>
      <c r="F83" s="77"/>
      <c r="G83" s="987"/>
    </row>
    <row r="84" spans="1:7">
      <c r="A84" s="928"/>
      <c r="B84" s="986"/>
      <c r="C84" s="77"/>
      <c r="D84" s="77"/>
      <c r="E84" s="77"/>
      <c r="F84" s="77"/>
      <c r="G84" s="987"/>
    </row>
    <row r="85" spans="1:7">
      <c r="A85" s="928"/>
      <c r="B85" s="986"/>
      <c r="C85" s="77"/>
      <c r="D85" s="77"/>
      <c r="E85" s="77"/>
      <c r="F85" s="77"/>
      <c r="G85" s="987"/>
    </row>
    <row r="86" spans="1:7">
      <c r="A86" s="928"/>
    </row>
    <row r="87" spans="1:7">
      <c r="A87" s="928"/>
    </row>
    <row r="88" spans="1:7">
      <c r="A88" s="931"/>
    </row>
    <row r="89" spans="1:7">
      <c r="A89" s="931"/>
    </row>
    <row r="90" spans="1:7">
      <c r="A90" s="931"/>
    </row>
    <row r="91" spans="1:7">
      <c r="A91" s="931"/>
    </row>
    <row r="92" spans="1:7">
      <c r="A92" s="928"/>
    </row>
    <row r="93" spans="1:7">
      <c r="A93" s="928"/>
    </row>
    <row r="94" spans="1:7">
      <c r="A94" s="928"/>
    </row>
    <row r="95" spans="1:7">
      <c r="A95" s="928"/>
    </row>
    <row r="96" spans="1:7">
      <c r="A96" s="928"/>
    </row>
    <row r="97" spans="1:1">
      <c r="A97" s="931"/>
    </row>
    <row r="98" spans="1:1">
      <c r="A98" s="931"/>
    </row>
    <row r="99" spans="1:1">
      <c r="A99" s="931"/>
    </row>
    <row r="100" spans="1:1">
      <c r="A100" s="931"/>
    </row>
    <row r="101" spans="1:1">
      <c r="A101" s="201"/>
    </row>
  </sheetData>
  <mergeCells count="11">
    <mergeCell ref="K49:K50"/>
    <mergeCell ref="A5:A9"/>
    <mergeCell ref="B5:G5"/>
    <mergeCell ref="B6:C6"/>
    <mergeCell ref="D6:E6"/>
    <mergeCell ref="F6:G6"/>
    <mergeCell ref="B7:C7"/>
    <mergeCell ref="A37:A39"/>
    <mergeCell ref="D7:E7"/>
    <mergeCell ref="F7:G7"/>
    <mergeCell ref="C37:I37"/>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3" t="s">
        <v>1129</v>
      </c>
      <c r="AQ1" s="139" t="str">
        <f>Naslovnica!A20</f>
        <v>Studeni 2022.</v>
      </c>
    </row>
    <row r="2" spans="1:43" ht="12.75" customHeight="1">
      <c r="A2" s="560" t="s">
        <v>1130</v>
      </c>
      <c r="G2" s="526"/>
      <c r="AQ2" s="537" t="str">
        <f>Naslovnica!A24</f>
        <v>November 2022</v>
      </c>
    </row>
    <row r="3" spans="1:43" ht="12.75" customHeight="1">
      <c r="AQ3" s="25"/>
    </row>
    <row r="4" spans="1:43" ht="12.75" customHeight="1">
      <c r="A4" s="332"/>
      <c r="B4" s="841"/>
      <c r="C4" s="841"/>
      <c r="D4" s="841"/>
      <c r="E4" s="841"/>
      <c r="F4" s="841"/>
      <c r="G4" s="841"/>
      <c r="H4" s="841"/>
      <c r="I4" s="841"/>
      <c r="J4" s="841"/>
      <c r="K4" s="841"/>
      <c r="L4" s="841"/>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265"/>
      <c r="AQ4" s="25" t="s">
        <v>433</v>
      </c>
    </row>
    <row r="5" spans="1:43" ht="48.75" customHeight="1">
      <c r="A5" s="1113" t="s">
        <v>566</v>
      </c>
      <c r="B5" s="1088" t="s">
        <v>892</v>
      </c>
      <c r="C5" s="1088"/>
      <c r="D5" s="1088" t="s">
        <v>877</v>
      </c>
      <c r="E5" s="1088"/>
      <c r="F5" s="1088" t="s">
        <v>893</v>
      </c>
      <c r="G5" s="1088"/>
      <c r="H5" s="1115" t="s">
        <v>894</v>
      </c>
      <c r="I5" s="1115"/>
      <c r="J5" s="1088" t="s">
        <v>187</v>
      </c>
      <c r="K5" s="1088"/>
      <c r="L5" s="1088" t="s">
        <v>188</v>
      </c>
      <c r="M5" s="1088"/>
      <c r="N5" s="1088" t="s">
        <v>189</v>
      </c>
      <c r="O5" s="1088"/>
      <c r="P5" s="1088" t="s">
        <v>193</v>
      </c>
      <c r="Q5" s="1088"/>
      <c r="R5" s="1088" t="s">
        <v>190</v>
      </c>
      <c r="S5" s="1088"/>
      <c r="T5" s="1088" t="s">
        <v>895</v>
      </c>
      <c r="U5" s="1088"/>
      <c r="V5" s="1088" t="s">
        <v>896</v>
      </c>
      <c r="W5" s="1088"/>
      <c r="X5" s="1088" t="s">
        <v>658</v>
      </c>
      <c r="Y5" s="1088"/>
      <c r="Z5" s="1088" t="s">
        <v>192</v>
      </c>
      <c r="AA5" s="1088"/>
      <c r="AB5" s="1088" t="s">
        <v>897</v>
      </c>
      <c r="AC5" s="1088"/>
      <c r="AD5" s="1088" t="s">
        <v>898</v>
      </c>
      <c r="AE5" s="1088"/>
      <c r="AF5" s="1088" t="s">
        <v>899</v>
      </c>
      <c r="AG5" s="1088"/>
      <c r="AH5" s="1088" t="s">
        <v>232</v>
      </c>
      <c r="AI5" s="1088"/>
      <c r="AJ5" s="1088" t="s">
        <v>231</v>
      </c>
      <c r="AK5" s="1088"/>
      <c r="AL5" s="1088" t="s">
        <v>900</v>
      </c>
      <c r="AM5" s="1088"/>
      <c r="AN5" s="1088" t="s">
        <v>901</v>
      </c>
      <c r="AO5" s="1088"/>
      <c r="AP5" s="1088" t="s">
        <v>432</v>
      </c>
      <c r="AQ5" s="1088"/>
    </row>
    <row r="6" spans="1:43">
      <c r="A6" s="1113"/>
      <c r="B6" s="715" t="s">
        <v>31</v>
      </c>
      <c r="C6" s="715" t="s">
        <v>32</v>
      </c>
      <c r="D6" s="715" t="s">
        <v>31</v>
      </c>
      <c r="E6" s="715" t="s">
        <v>32</v>
      </c>
      <c r="F6" s="715" t="s">
        <v>31</v>
      </c>
      <c r="G6" s="715" t="s">
        <v>32</v>
      </c>
      <c r="H6" s="715" t="s">
        <v>31</v>
      </c>
      <c r="I6" s="715" t="s">
        <v>32</v>
      </c>
      <c r="J6" s="715" t="s">
        <v>32</v>
      </c>
      <c r="K6" s="715" t="s">
        <v>32</v>
      </c>
      <c r="L6" s="715" t="s">
        <v>31</v>
      </c>
      <c r="M6" s="715" t="s">
        <v>32</v>
      </c>
      <c r="N6" s="715" t="s">
        <v>31</v>
      </c>
      <c r="O6" s="715" t="s">
        <v>32</v>
      </c>
      <c r="P6" s="715" t="s">
        <v>31</v>
      </c>
      <c r="Q6" s="715" t="s">
        <v>32</v>
      </c>
      <c r="R6" s="715" t="s">
        <v>31</v>
      </c>
      <c r="S6" s="715" t="s">
        <v>32</v>
      </c>
      <c r="T6" s="715" t="s">
        <v>31</v>
      </c>
      <c r="U6" s="715" t="s">
        <v>32</v>
      </c>
      <c r="V6" s="715" t="s">
        <v>31</v>
      </c>
      <c r="W6" s="715" t="s">
        <v>32</v>
      </c>
      <c r="X6" s="715" t="s">
        <v>31</v>
      </c>
      <c r="Y6" s="715" t="s">
        <v>32</v>
      </c>
      <c r="Z6" s="715" t="s">
        <v>31</v>
      </c>
      <c r="AA6" s="715" t="s">
        <v>32</v>
      </c>
      <c r="AB6" s="715" t="s">
        <v>31</v>
      </c>
      <c r="AC6" s="715" t="s">
        <v>32</v>
      </c>
      <c r="AD6" s="715" t="s">
        <v>31</v>
      </c>
      <c r="AE6" s="715" t="s">
        <v>32</v>
      </c>
      <c r="AF6" s="715" t="s">
        <v>31</v>
      </c>
      <c r="AG6" s="715" t="s">
        <v>32</v>
      </c>
      <c r="AH6" s="715" t="s">
        <v>31</v>
      </c>
      <c r="AI6" s="715" t="s">
        <v>32</v>
      </c>
      <c r="AJ6" s="715" t="s">
        <v>31</v>
      </c>
      <c r="AK6" s="715" t="s">
        <v>32</v>
      </c>
      <c r="AL6" s="715" t="s">
        <v>31</v>
      </c>
      <c r="AM6" s="715" t="s">
        <v>32</v>
      </c>
      <c r="AN6" s="715" t="s">
        <v>31</v>
      </c>
      <c r="AO6" s="715" t="s">
        <v>32</v>
      </c>
      <c r="AP6" s="715" t="s">
        <v>31</v>
      </c>
      <c r="AQ6" s="715" t="s">
        <v>32</v>
      </c>
    </row>
    <row r="7" spans="1:43">
      <c r="A7" s="1113"/>
      <c r="B7" s="716" t="s">
        <v>29</v>
      </c>
      <c r="C7" s="716" t="s">
        <v>30</v>
      </c>
      <c r="D7" s="716" t="s">
        <v>29</v>
      </c>
      <c r="E7" s="716" t="s">
        <v>30</v>
      </c>
      <c r="F7" s="716" t="s">
        <v>29</v>
      </c>
      <c r="G7" s="716" t="s">
        <v>30</v>
      </c>
      <c r="H7" s="716" t="s">
        <v>29</v>
      </c>
      <c r="I7" s="716" t="s">
        <v>30</v>
      </c>
      <c r="J7" s="716" t="s">
        <v>30</v>
      </c>
      <c r="K7" s="716" t="s">
        <v>30</v>
      </c>
      <c r="L7" s="716" t="s">
        <v>29</v>
      </c>
      <c r="M7" s="716" t="s">
        <v>30</v>
      </c>
      <c r="N7" s="716" t="s">
        <v>29</v>
      </c>
      <c r="O7" s="716" t="s">
        <v>30</v>
      </c>
      <c r="P7" s="716" t="s">
        <v>29</v>
      </c>
      <c r="Q7" s="716" t="s">
        <v>30</v>
      </c>
      <c r="R7" s="716" t="s">
        <v>29</v>
      </c>
      <c r="S7" s="716" t="s">
        <v>30</v>
      </c>
      <c r="T7" s="716" t="s">
        <v>29</v>
      </c>
      <c r="U7" s="716" t="s">
        <v>30</v>
      </c>
      <c r="V7" s="716" t="s">
        <v>29</v>
      </c>
      <c r="W7" s="716" t="s">
        <v>30</v>
      </c>
      <c r="X7" s="716" t="s">
        <v>29</v>
      </c>
      <c r="Y7" s="716" t="s">
        <v>30</v>
      </c>
      <c r="Z7" s="716" t="s">
        <v>29</v>
      </c>
      <c r="AA7" s="716" t="s">
        <v>30</v>
      </c>
      <c r="AB7" s="716" t="s">
        <v>29</v>
      </c>
      <c r="AC7" s="716" t="s">
        <v>30</v>
      </c>
      <c r="AD7" s="716" t="s">
        <v>29</v>
      </c>
      <c r="AE7" s="716" t="s">
        <v>30</v>
      </c>
      <c r="AF7" s="716" t="s">
        <v>29</v>
      </c>
      <c r="AG7" s="716" t="s">
        <v>30</v>
      </c>
      <c r="AH7" s="716" t="s">
        <v>29</v>
      </c>
      <c r="AI7" s="716" t="s">
        <v>30</v>
      </c>
      <c r="AJ7" s="716" t="s">
        <v>29</v>
      </c>
      <c r="AK7" s="716" t="s">
        <v>30</v>
      </c>
      <c r="AL7" s="716" t="s">
        <v>29</v>
      </c>
      <c r="AM7" s="716" t="s">
        <v>30</v>
      </c>
      <c r="AN7" s="716" t="s">
        <v>29</v>
      </c>
      <c r="AO7" s="716" t="s">
        <v>30</v>
      </c>
      <c r="AP7" s="716" t="s">
        <v>29</v>
      </c>
      <c r="AQ7" s="716" t="s">
        <v>30</v>
      </c>
    </row>
    <row r="8" spans="1:43" ht="18">
      <c r="A8" s="365" t="s">
        <v>434</v>
      </c>
      <c r="B8" s="386">
        <v>1994.3438100000001</v>
      </c>
      <c r="C8" s="387">
        <v>7.7280467334755396E-2</v>
      </c>
      <c r="D8" s="386">
        <v>1926.4585900000002</v>
      </c>
      <c r="E8" s="387">
        <v>7.6521577515572078E-2</v>
      </c>
      <c r="F8" s="386">
        <v>2025.2514099999999</v>
      </c>
      <c r="G8" s="387">
        <v>7.8506109379748362E-2</v>
      </c>
      <c r="H8" s="386">
        <v>6462.1677399999999</v>
      </c>
      <c r="I8" s="387">
        <v>6.8291907632671164E-2</v>
      </c>
      <c r="J8" s="386">
        <v>823.70830000000001</v>
      </c>
      <c r="K8" s="387">
        <v>0.11516997339626987</v>
      </c>
      <c r="L8" s="386">
        <v>11051.47155</v>
      </c>
      <c r="M8" s="387">
        <v>6.4433658245543562E-2</v>
      </c>
      <c r="N8" s="386">
        <v>6400.8387199999997</v>
      </c>
      <c r="O8" s="387">
        <v>6.5854192199818459E-2</v>
      </c>
      <c r="P8" s="386">
        <v>2498.3507799999998</v>
      </c>
      <c r="Q8" s="387">
        <v>8.8034250646626386E-2</v>
      </c>
      <c r="R8" s="386">
        <v>7906.0021399999996</v>
      </c>
      <c r="S8" s="387">
        <v>9.9461052543274239E-2</v>
      </c>
      <c r="T8" s="386">
        <v>4622.65067</v>
      </c>
      <c r="U8" s="387">
        <v>9.8588120176001631E-2</v>
      </c>
      <c r="V8" s="386">
        <v>1669.18364</v>
      </c>
      <c r="W8" s="387">
        <v>3.1322962557327028E-2</v>
      </c>
      <c r="X8" s="386">
        <v>3459.1939600000001</v>
      </c>
      <c r="Y8" s="387">
        <v>5.914577283337738E-2</v>
      </c>
      <c r="Z8" s="386">
        <v>15035.775539999999</v>
      </c>
      <c r="AA8" s="387">
        <v>6.2389583034931952E-2</v>
      </c>
      <c r="AB8" s="386">
        <v>15848.052810000001</v>
      </c>
      <c r="AC8" s="387">
        <v>8.3274696680258234E-2</v>
      </c>
      <c r="AD8" s="386">
        <v>1929.49118</v>
      </c>
      <c r="AE8" s="387">
        <v>5.1811523955778087E-2</v>
      </c>
      <c r="AF8" s="386">
        <v>278.21353000000005</v>
      </c>
      <c r="AG8" s="387">
        <v>9.0352078039926301E-2</v>
      </c>
      <c r="AH8" s="386">
        <v>250.10710999999998</v>
      </c>
      <c r="AI8" s="387">
        <v>0.12235161414076762</v>
      </c>
      <c r="AJ8" s="386">
        <v>751.90996999999993</v>
      </c>
      <c r="AK8" s="387">
        <v>1.2764354224029035E-2</v>
      </c>
      <c r="AL8" s="386">
        <v>2206.5562099999997</v>
      </c>
      <c r="AM8" s="387">
        <v>5.1646043904229028E-2</v>
      </c>
      <c r="AN8" s="386">
        <v>3577.1901000000003</v>
      </c>
      <c r="AO8" s="387">
        <v>6.3802236988742975E-2</v>
      </c>
      <c r="AP8" s="386">
        <v>90716.917759999997</v>
      </c>
      <c r="AQ8" s="387">
        <v>6.7438797347266488E-2</v>
      </c>
    </row>
    <row r="9" spans="1:43" ht="18">
      <c r="A9" s="365" t="s">
        <v>435</v>
      </c>
      <c r="B9" s="386">
        <v>9.2656900000000011</v>
      </c>
      <c r="C9" s="387">
        <v>3.5904383676903218E-4</v>
      </c>
      <c r="D9" s="386">
        <v>9.8473700000000015</v>
      </c>
      <c r="E9" s="387">
        <v>3.9115104300244477E-4</v>
      </c>
      <c r="F9" s="386">
        <v>10.336309999999999</v>
      </c>
      <c r="G9" s="387">
        <v>4.0067296308806755E-4</v>
      </c>
      <c r="H9" s="386">
        <v>35.308930000000004</v>
      </c>
      <c r="I9" s="387">
        <v>3.7314323663292163E-4</v>
      </c>
      <c r="J9" s="386">
        <v>242.01828</v>
      </c>
      <c r="K9" s="387">
        <v>3.3838725273268457E-2</v>
      </c>
      <c r="L9" s="386">
        <v>62.956720000000004</v>
      </c>
      <c r="M9" s="387">
        <v>3.6705806664637144E-4</v>
      </c>
      <c r="N9" s="386">
        <v>37.591639999999998</v>
      </c>
      <c r="O9" s="387">
        <v>3.8675667267341852E-4</v>
      </c>
      <c r="P9" s="386">
        <v>0</v>
      </c>
      <c r="Q9" s="387">
        <v>0</v>
      </c>
      <c r="R9" s="386">
        <v>0</v>
      </c>
      <c r="S9" s="387">
        <v>0</v>
      </c>
      <c r="T9" s="386">
        <v>375.63059999999996</v>
      </c>
      <c r="U9" s="387">
        <v>8.0111428222162401E-3</v>
      </c>
      <c r="V9" s="386">
        <v>0</v>
      </c>
      <c r="W9" s="387">
        <v>0</v>
      </c>
      <c r="X9" s="386">
        <v>0</v>
      </c>
      <c r="Y9" s="387">
        <v>0</v>
      </c>
      <c r="Z9" s="386">
        <v>0</v>
      </c>
      <c r="AA9" s="387">
        <v>0</v>
      </c>
      <c r="AB9" s="386">
        <v>0</v>
      </c>
      <c r="AC9" s="387">
        <v>0</v>
      </c>
      <c r="AD9" s="386">
        <v>364.68335999999999</v>
      </c>
      <c r="AE9" s="387">
        <v>9.7926338501913464E-3</v>
      </c>
      <c r="AF9" s="386">
        <v>0</v>
      </c>
      <c r="AG9" s="387">
        <v>0</v>
      </c>
      <c r="AH9" s="386">
        <v>0</v>
      </c>
      <c r="AI9" s="387">
        <v>0</v>
      </c>
      <c r="AJ9" s="386">
        <v>0</v>
      </c>
      <c r="AK9" s="387">
        <v>0</v>
      </c>
      <c r="AL9" s="386">
        <v>464.89181000000002</v>
      </c>
      <c r="AM9" s="387">
        <v>1.0881129028648902E-2</v>
      </c>
      <c r="AN9" s="386">
        <v>207.44838000000001</v>
      </c>
      <c r="AO9" s="387">
        <v>3.7000188230675263E-3</v>
      </c>
      <c r="AP9" s="386">
        <v>1819.97909</v>
      </c>
      <c r="AQ9" s="387">
        <v>1.3529692592894869E-3</v>
      </c>
    </row>
    <row r="10" spans="1:43" ht="27">
      <c r="A10" s="365" t="s">
        <v>436</v>
      </c>
      <c r="B10" s="386">
        <v>23855.040109999998</v>
      </c>
      <c r="C10" s="387">
        <v>0.92437855436276783</v>
      </c>
      <c r="D10" s="386">
        <v>23288.251680000001</v>
      </c>
      <c r="E10" s="387">
        <v>0.92504129877677344</v>
      </c>
      <c r="F10" s="386">
        <v>23810.192660000001</v>
      </c>
      <c r="G10" s="387">
        <v>0.92296965210795323</v>
      </c>
      <c r="H10" s="386">
        <v>88306.152669999996</v>
      </c>
      <c r="I10" s="387">
        <v>0.93321558092767776</v>
      </c>
      <c r="J10" s="386">
        <v>6335.4516299999996</v>
      </c>
      <c r="K10" s="387">
        <v>0.88581576230378467</v>
      </c>
      <c r="L10" s="386">
        <v>160715.58574000001</v>
      </c>
      <c r="M10" s="387">
        <v>0.93702391391520301</v>
      </c>
      <c r="N10" s="386">
        <v>90949.47748999999</v>
      </c>
      <c r="O10" s="387">
        <v>0.93572180664153992</v>
      </c>
      <c r="P10" s="386">
        <v>25929.5893</v>
      </c>
      <c r="Q10" s="387">
        <v>0.91367952886114812</v>
      </c>
      <c r="R10" s="386">
        <v>71741.328480000011</v>
      </c>
      <c r="S10" s="387">
        <v>0.90253808626891907</v>
      </c>
      <c r="T10" s="386">
        <v>42416.051229999997</v>
      </c>
      <c r="U10" s="387">
        <v>0.90461491784207904</v>
      </c>
      <c r="V10" s="386">
        <v>51707.748639999998</v>
      </c>
      <c r="W10" s="387">
        <v>0.97031856517261184</v>
      </c>
      <c r="X10" s="386">
        <v>55105.114090000003</v>
      </c>
      <c r="Y10" s="387">
        <v>0.94219479960137387</v>
      </c>
      <c r="Z10" s="386">
        <v>226212.40886000003</v>
      </c>
      <c r="AA10" s="387">
        <v>0.93864781557539456</v>
      </c>
      <c r="AB10" s="386">
        <v>174696.23678000001</v>
      </c>
      <c r="AC10" s="387">
        <v>0.91795353684444669</v>
      </c>
      <c r="AD10" s="386">
        <v>35307.929939999995</v>
      </c>
      <c r="AE10" s="387">
        <v>0.94810366425994441</v>
      </c>
      <c r="AF10" s="386">
        <v>2803.92875</v>
      </c>
      <c r="AG10" s="387">
        <v>0.91059837829739254</v>
      </c>
      <c r="AH10" s="386">
        <v>1899.5959800000001</v>
      </c>
      <c r="AI10" s="387">
        <v>0.92927639829316866</v>
      </c>
      <c r="AJ10" s="386">
        <v>58275.689460000001</v>
      </c>
      <c r="AK10" s="387">
        <v>0.98928272345817592</v>
      </c>
      <c r="AL10" s="386">
        <v>40486.421700000006</v>
      </c>
      <c r="AM10" s="387">
        <v>0.94761398017743292</v>
      </c>
      <c r="AN10" s="386">
        <v>52347.648950000003</v>
      </c>
      <c r="AO10" s="387">
        <v>0.93366497467143894</v>
      </c>
      <c r="AP10" s="386">
        <v>1256189.8441399999</v>
      </c>
      <c r="AQ10" s="387">
        <v>0.93384932403430609</v>
      </c>
    </row>
    <row r="11" spans="1:43" ht="18.75">
      <c r="A11" s="365" t="s">
        <v>437</v>
      </c>
      <c r="B11" s="388">
        <v>19487.23213</v>
      </c>
      <c r="C11" s="389">
        <v>0.75512677328552535</v>
      </c>
      <c r="D11" s="388">
        <v>19148.731329999999</v>
      </c>
      <c r="E11" s="389">
        <v>0.76061387272978365</v>
      </c>
      <c r="F11" s="388">
        <v>19977.81554</v>
      </c>
      <c r="G11" s="389">
        <v>0.77441277868394454</v>
      </c>
      <c r="H11" s="388">
        <v>72990.827319999997</v>
      </c>
      <c r="I11" s="389">
        <v>0.77136388870179518</v>
      </c>
      <c r="J11" s="388">
        <v>5929.4048499999999</v>
      </c>
      <c r="K11" s="389">
        <v>0.82904275558497298</v>
      </c>
      <c r="L11" s="388">
        <v>131102.81420999998</v>
      </c>
      <c r="M11" s="389">
        <v>0.76437186555813297</v>
      </c>
      <c r="N11" s="388">
        <v>74957.414080000002</v>
      </c>
      <c r="O11" s="389">
        <v>0.77118955336304706</v>
      </c>
      <c r="P11" s="388">
        <v>19010.66878</v>
      </c>
      <c r="Q11" s="389">
        <v>0.669877902549183</v>
      </c>
      <c r="R11" s="388">
        <v>32523.184929999999</v>
      </c>
      <c r="S11" s="389">
        <v>0.4091562521632906</v>
      </c>
      <c r="T11" s="388">
        <v>26895.328399999999</v>
      </c>
      <c r="U11" s="389">
        <v>0.57360161036616453</v>
      </c>
      <c r="V11" s="388">
        <v>33991.244880000006</v>
      </c>
      <c r="W11" s="389">
        <v>0.63786060750821538</v>
      </c>
      <c r="X11" s="388">
        <v>28027.309829999998</v>
      </c>
      <c r="Y11" s="389">
        <v>0.47921478804150797</v>
      </c>
      <c r="Z11" s="388">
        <v>107145.81716999999</v>
      </c>
      <c r="AA11" s="389">
        <v>0.44459182297512223</v>
      </c>
      <c r="AB11" s="388">
        <v>82090.814719999995</v>
      </c>
      <c r="AC11" s="389">
        <v>0.4313519003249256</v>
      </c>
      <c r="AD11" s="388">
        <v>22393.330309999998</v>
      </c>
      <c r="AE11" s="389">
        <v>0.60131530106616837</v>
      </c>
      <c r="AF11" s="388">
        <v>1759.9190000000001</v>
      </c>
      <c r="AG11" s="389">
        <v>0.57154782814462346</v>
      </c>
      <c r="AH11" s="388">
        <v>1574.46065</v>
      </c>
      <c r="AI11" s="389">
        <v>0.77022121413750366</v>
      </c>
      <c r="AJ11" s="388">
        <v>46840.45</v>
      </c>
      <c r="AK11" s="389">
        <v>0.79515915424411887</v>
      </c>
      <c r="AL11" s="388">
        <v>25744.34676</v>
      </c>
      <c r="AM11" s="389">
        <v>0.60256505455288467</v>
      </c>
      <c r="AN11" s="388">
        <v>37141.104429999999</v>
      </c>
      <c r="AO11" s="389">
        <v>0.66244328107318395</v>
      </c>
      <c r="AP11" s="388">
        <v>808732.21931999992</v>
      </c>
      <c r="AQ11" s="389">
        <v>0.60121011156063509</v>
      </c>
    </row>
    <row r="12" spans="1:43" ht="19.5">
      <c r="A12" s="372" t="s">
        <v>438</v>
      </c>
      <c r="B12" s="388">
        <v>5723.3762500000003</v>
      </c>
      <c r="C12" s="389">
        <v>0.22177981003818986</v>
      </c>
      <c r="D12" s="388">
        <v>6046.5939900000003</v>
      </c>
      <c r="E12" s="389">
        <v>0.24017900676026327</v>
      </c>
      <c r="F12" s="388">
        <v>6631.9867699999995</v>
      </c>
      <c r="G12" s="389">
        <v>0.25707992410219532</v>
      </c>
      <c r="H12" s="388">
        <v>23141.494589999998</v>
      </c>
      <c r="I12" s="389">
        <v>0.24455830838928974</v>
      </c>
      <c r="J12" s="388">
        <v>352.48659000000004</v>
      </c>
      <c r="K12" s="389">
        <v>4.928428084655926E-2</v>
      </c>
      <c r="L12" s="388">
        <v>39599.115090000007</v>
      </c>
      <c r="M12" s="389">
        <v>0.23087566547054156</v>
      </c>
      <c r="N12" s="388">
        <v>23749.424850000003</v>
      </c>
      <c r="O12" s="389">
        <v>0.24434285210470744</v>
      </c>
      <c r="P12" s="388">
        <v>5818.9084699999994</v>
      </c>
      <c r="Q12" s="389">
        <v>0.20504056149303312</v>
      </c>
      <c r="R12" s="388">
        <v>11827.027759999999</v>
      </c>
      <c r="S12" s="389">
        <v>0.14878931331381134</v>
      </c>
      <c r="T12" s="388">
        <v>7906.5430500000002</v>
      </c>
      <c r="U12" s="389">
        <v>0.16862429632610126</v>
      </c>
      <c r="V12" s="388">
        <v>12647.90113</v>
      </c>
      <c r="W12" s="389">
        <v>0.23734340789714678</v>
      </c>
      <c r="X12" s="388">
        <v>7690.7774100000006</v>
      </c>
      <c r="Y12" s="389">
        <v>0.13149796711715189</v>
      </c>
      <c r="Z12" s="388">
        <v>35105.324209999999</v>
      </c>
      <c r="AA12" s="389">
        <v>0.14566634982953477</v>
      </c>
      <c r="AB12" s="388">
        <v>26292.153710000002</v>
      </c>
      <c r="AC12" s="389">
        <v>0.13815395187788854</v>
      </c>
      <c r="AD12" s="388">
        <v>6788.4249300000001</v>
      </c>
      <c r="AE12" s="389">
        <v>0.1822856950725715</v>
      </c>
      <c r="AF12" s="388">
        <v>728.29768000000001</v>
      </c>
      <c r="AG12" s="389">
        <v>0.23652052011869179</v>
      </c>
      <c r="AH12" s="388">
        <v>226.34589000000003</v>
      </c>
      <c r="AI12" s="389">
        <v>0.11072769980680931</v>
      </c>
      <c r="AJ12" s="388">
        <v>7592.3314199999995</v>
      </c>
      <c r="AK12" s="389">
        <v>0.1288867171572487</v>
      </c>
      <c r="AL12" s="388">
        <v>7565.9465700000001</v>
      </c>
      <c r="AM12" s="389">
        <v>0.17708645125848441</v>
      </c>
      <c r="AN12" s="388">
        <v>5924.5001199999997</v>
      </c>
      <c r="AO12" s="389">
        <v>0.10566851359005945</v>
      </c>
      <c r="AP12" s="388">
        <v>241358.96048000004</v>
      </c>
      <c r="AQ12" s="389">
        <v>0.17942582735030552</v>
      </c>
    </row>
    <row r="13" spans="1:43" ht="19.5">
      <c r="A13" s="372" t="s">
        <v>439</v>
      </c>
      <c r="B13" s="388">
        <v>13373.406929999999</v>
      </c>
      <c r="C13" s="389">
        <v>0.51821713599535091</v>
      </c>
      <c r="D13" s="388">
        <v>12882.84484</v>
      </c>
      <c r="E13" s="389">
        <v>0.51172426708904639</v>
      </c>
      <c r="F13" s="388">
        <v>13060.341869999998</v>
      </c>
      <c r="G13" s="389">
        <v>0.50626634417853689</v>
      </c>
      <c r="H13" s="388">
        <v>49002.895360000002</v>
      </c>
      <c r="I13" s="389">
        <v>0.51786046699842725</v>
      </c>
      <c r="J13" s="388">
        <v>5565.0953200000004</v>
      </c>
      <c r="K13" s="389">
        <v>0.77810540448858656</v>
      </c>
      <c r="L13" s="388">
        <v>89357.562040000004</v>
      </c>
      <c r="M13" s="389">
        <v>0.52098352586722418</v>
      </c>
      <c r="N13" s="388">
        <v>50306.930340000006</v>
      </c>
      <c r="O13" s="389">
        <v>0.51757627469064538</v>
      </c>
      <c r="P13" s="388">
        <v>12379.838740000001</v>
      </c>
      <c r="Q13" s="389">
        <v>0.4362277048229295</v>
      </c>
      <c r="R13" s="388">
        <v>14950.23164</v>
      </c>
      <c r="S13" s="389">
        <v>0.1880806187942875</v>
      </c>
      <c r="T13" s="388">
        <v>17878.518479999999</v>
      </c>
      <c r="U13" s="389">
        <v>0.38129844851008521</v>
      </c>
      <c r="V13" s="388">
        <v>20460.52175</v>
      </c>
      <c r="W13" s="389">
        <v>0.38395065786687516</v>
      </c>
      <c r="X13" s="388">
        <v>14398.250779999998</v>
      </c>
      <c r="Y13" s="389">
        <v>0.24618326687639064</v>
      </c>
      <c r="Z13" s="388">
        <v>51238.146659999999</v>
      </c>
      <c r="AA13" s="389">
        <v>0.21260802923638825</v>
      </c>
      <c r="AB13" s="388">
        <v>39595.464270000004</v>
      </c>
      <c r="AC13" s="389">
        <v>0.20805712326486453</v>
      </c>
      <c r="AD13" s="388">
        <v>14763.89703</v>
      </c>
      <c r="AE13" s="389">
        <v>0.39644648940581628</v>
      </c>
      <c r="AF13" s="388">
        <v>966.63956000000007</v>
      </c>
      <c r="AG13" s="389">
        <v>0.31392395963488912</v>
      </c>
      <c r="AH13" s="388">
        <v>1316.7677699999999</v>
      </c>
      <c r="AI13" s="389">
        <v>0.64415866509368347</v>
      </c>
      <c r="AJ13" s="388">
        <v>35817.399520000006</v>
      </c>
      <c r="AK13" s="389">
        <v>0.6080328670955748</v>
      </c>
      <c r="AL13" s="388">
        <v>17337.38076</v>
      </c>
      <c r="AM13" s="389">
        <v>0.40579393529943014</v>
      </c>
      <c r="AN13" s="388">
        <v>30596.252920000003</v>
      </c>
      <c r="AO13" s="389">
        <v>0.54571027124595894</v>
      </c>
      <c r="AP13" s="388">
        <v>505248.38657999993</v>
      </c>
      <c r="AQ13" s="389">
        <v>0.37560076327489605</v>
      </c>
    </row>
    <row r="14" spans="1:43" ht="19.5">
      <c r="A14" s="372" t="s">
        <v>440</v>
      </c>
      <c r="B14" s="388">
        <v>0</v>
      </c>
      <c r="C14" s="389">
        <v>0</v>
      </c>
      <c r="D14" s="388">
        <v>0</v>
      </c>
      <c r="E14" s="389">
        <v>0</v>
      </c>
      <c r="F14" s="388">
        <v>0</v>
      </c>
      <c r="G14" s="389">
        <v>0</v>
      </c>
      <c r="H14" s="388">
        <v>0</v>
      </c>
      <c r="I14" s="389">
        <v>0</v>
      </c>
      <c r="J14" s="388">
        <v>0</v>
      </c>
      <c r="K14" s="389">
        <v>0</v>
      </c>
      <c r="L14" s="388">
        <v>0</v>
      </c>
      <c r="M14" s="389">
        <v>0</v>
      </c>
      <c r="N14" s="388">
        <v>0</v>
      </c>
      <c r="O14" s="389">
        <v>0</v>
      </c>
      <c r="P14" s="388">
        <v>0</v>
      </c>
      <c r="Q14" s="389">
        <v>0</v>
      </c>
      <c r="R14" s="388">
        <v>0</v>
      </c>
      <c r="S14" s="389">
        <v>0</v>
      </c>
      <c r="T14" s="388">
        <v>0</v>
      </c>
      <c r="U14" s="389">
        <v>0</v>
      </c>
      <c r="V14" s="388">
        <v>0</v>
      </c>
      <c r="W14" s="389">
        <v>0</v>
      </c>
      <c r="X14" s="388">
        <v>441.2627</v>
      </c>
      <c r="Y14" s="389">
        <v>7.5447701735819267E-3</v>
      </c>
      <c r="Z14" s="388">
        <v>0</v>
      </c>
      <c r="AA14" s="389">
        <v>0</v>
      </c>
      <c r="AB14" s="388">
        <v>0</v>
      </c>
      <c r="AC14" s="389">
        <v>0</v>
      </c>
      <c r="AD14" s="388">
        <v>0</v>
      </c>
      <c r="AE14" s="389">
        <v>0</v>
      </c>
      <c r="AF14" s="388">
        <v>0</v>
      </c>
      <c r="AG14" s="389">
        <v>0</v>
      </c>
      <c r="AH14" s="388">
        <v>0</v>
      </c>
      <c r="AI14" s="389">
        <v>0</v>
      </c>
      <c r="AJ14" s="388">
        <v>0</v>
      </c>
      <c r="AK14" s="389">
        <v>0</v>
      </c>
      <c r="AL14" s="388">
        <v>0</v>
      </c>
      <c r="AM14" s="389">
        <v>0</v>
      </c>
      <c r="AN14" s="388">
        <v>0</v>
      </c>
      <c r="AO14" s="389">
        <v>0</v>
      </c>
      <c r="AP14" s="388">
        <v>441.2627</v>
      </c>
      <c r="AQ14" s="389">
        <v>3.280339162419053E-4</v>
      </c>
    </row>
    <row r="15" spans="1:43" ht="19.5">
      <c r="A15" s="372" t="s">
        <v>441</v>
      </c>
      <c r="B15" s="388">
        <v>190.51264</v>
      </c>
      <c r="C15" s="389">
        <v>7.3823308591802004E-3</v>
      </c>
      <c r="D15" s="388">
        <v>219.29249999999999</v>
      </c>
      <c r="E15" s="389">
        <v>8.7105988804740356E-3</v>
      </c>
      <c r="F15" s="388">
        <v>285.48690000000005</v>
      </c>
      <c r="G15" s="389">
        <v>1.1066510403212255E-2</v>
      </c>
      <c r="H15" s="388">
        <v>846.43736999999999</v>
      </c>
      <c r="I15" s="389">
        <v>8.9451133140782749E-3</v>
      </c>
      <c r="J15" s="388">
        <v>0</v>
      </c>
      <c r="K15" s="389">
        <v>0</v>
      </c>
      <c r="L15" s="388">
        <v>2146.13708</v>
      </c>
      <c r="M15" s="389">
        <v>1.2512674220367403E-2</v>
      </c>
      <c r="N15" s="388">
        <v>901.05889000000002</v>
      </c>
      <c r="O15" s="389">
        <v>9.2704265676944089E-3</v>
      </c>
      <c r="P15" s="388">
        <v>749.75446999999997</v>
      </c>
      <c r="Q15" s="389">
        <v>2.6419057509373657E-2</v>
      </c>
      <c r="R15" s="388">
        <v>4449.1797100000003</v>
      </c>
      <c r="S15" s="389">
        <v>5.5972676085157207E-2</v>
      </c>
      <c r="T15" s="388">
        <v>329.83787000000001</v>
      </c>
      <c r="U15" s="389">
        <v>7.034512855836542E-3</v>
      </c>
      <c r="V15" s="388">
        <v>882.822</v>
      </c>
      <c r="W15" s="389">
        <v>1.6566541744193326E-2</v>
      </c>
      <c r="X15" s="388">
        <v>4822.6411699999999</v>
      </c>
      <c r="Y15" s="389">
        <v>8.2458180257031111E-2</v>
      </c>
      <c r="Z15" s="388">
        <v>17106.709179999998</v>
      </c>
      <c r="AA15" s="389">
        <v>7.0982733813811816E-2</v>
      </c>
      <c r="AB15" s="388">
        <v>13584.321800000002</v>
      </c>
      <c r="AC15" s="389">
        <v>7.1379764508875315E-2</v>
      </c>
      <c r="AD15" s="388">
        <v>279.09334999999999</v>
      </c>
      <c r="AE15" s="389">
        <v>7.4943342261991359E-3</v>
      </c>
      <c r="AF15" s="388">
        <v>38.642960000000002</v>
      </c>
      <c r="AG15" s="389">
        <v>1.2549611579328115E-2</v>
      </c>
      <c r="AH15" s="388">
        <v>31.346990000000002</v>
      </c>
      <c r="AI15" s="389">
        <v>1.5334849237010902E-2</v>
      </c>
      <c r="AJ15" s="388">
        <v>3430.7190599999999</v>
      </c>
      <c r="AK15" s="389">
        <v>5.823956999129553E-2</v>
      </c>
      <c r="AL15" s="388">
        <v>251.12342999999998</v>
      </c>
      <c r="AM15" s="389">
        <v>5.8777254947702355E-3</v>
      </c>
      <c r="AN15" s="388">
        <v>620.35139000000004</v>
      </c>
      <c r="AO15" s="389">
        <v>1.1064496237165622E-2</v>
      </c>
      <c r="AP15" s="388">
        <v>51165.468760000003</v>
      </c>
      <c r="AQ15" s="389">
        <v>3.8036319620252661E-2</v>
      </c>
    </row>
    <row r="16" spans="1:43" ht="19.5">
      <c r="A16" s="373" t="s">
        <v>442</v>
      </c>
      <c r="B16" s="388">
        <v>0</v>
      </c>
      <c r="C16" s="389">
        <v>0</v>
      </c>
      <c r="D16" s="388">
        <v>0</v>
      </c>
      <c r="E16" s="389">
        <v>0</v>
      </c>
      <c r="F16" s="388">
        <v>0</v>
      </c>
      <c r="G16" s="389">
        <v>0</v>
      </c>
      <c r="H16" s="388">
        <v>0</v>
      </c>
      <c r="I16" s="389">
        <v>0</v>
      </c>
      <c r="J16" s="388">
        <v>0</v>
      </c>
      <c r="K16" s="389">
        <v>0</v>
      </c>
      <c r="L16" s="388">
        <v>0</v>
      </c>
      <c r="M16" s="389">
        <v>0</v>
      </c>
      <c r="N16" s="388">
        <v>0</v>
      </c>
      <c r="O16" s="389">
        <v>0</v>
      </c>
      <c r="P16" s="388">
        <v>0</v>
      </c>
      <c r="Q16" s="389">
        <v>0</v>
      </c>
      <c r="R16" s="388">
        <v>0</v>
      </c>
      <c r="S16" s="389">
        <v>0</v>
      </c>
      <c r="T16" s="388">
        <v>0</v>
      </c>
      <c r="U16" s="389">
        <v>0</v>
      </c>
      <c r="V16" s="388">
        <v>0</v>
      </c>
      <c r="W16" s="389">
        <v>0</v>
      </c>
      <c r="X16" s="388">
        <v>0</v>
      </c>
      <c r="Y16" s="389">
        <v>0</v>
      </c>
      <c r="Z16" s="388">
        <v>0</v>
      </c>
      <c r="AA16" s="389">
        <v>0</v>
      </c>
      <c r="AB16" s="388">
        <v>0</v>
      </c>
      <c r="AC16" s="389">
        <v>0</v>
      </c>
      <c r="AD16" s="388">
        <v>0</v>
      </c>
      <c r="AE16" s="389">
        <v>0</v>
      </c>
      <c r="AF16" s="388">
        <v>0</v>
      </c>
      <c r="AG16" s="389">
        <v>0</v>
      </c>
      <c r="AH16" s="388">
        <v>0</v>
      </c>
      <c r="AI16" s="389">
        <v>0</v>
      </c>
      <c r="AJ16" s="388">
        <v>0</v>
      </c>
      <c r="AK16" s="389">
        <v>0</v>
      </c>
      <c r="AL16" s="388">
        <v>0</v>
      </c>
      <c r="AM16" s="389">
        <v>0</v>
      </c>
      <c r="AN16" s="388">
        <v>0</v>
      </c>
      <c r="AO16" s="389">
        <v>0</v>
      </c>
      <c r="AP16" s="388">
        <v>0</v>
      </c>
      <c r="AQ16" s="389">
        <v>0</v>
      </c>
    </row>
    <row r="17" spans="1:43" s="265" customFormat="1" ht="19.5">
      <c r="A17" s="373" t="s">
        <v>443</v>
      </c>
      <c r="B17" s="388">
        <v>199.93630999999999</v>
      </c>
      <c r="C17" s="389">
        <v>7.7474963928042713E-3</v>
      </c>
      <c r="D17" s="388">
        <v>0</v>
      </c>
      <c r="E17" s="389">
        <v>0</v>
      </c>
      <c r="F17" s="388">
        <v>0</v>
      </c>
      <c r="G17" s="389">
        <v>0</v>
      </c>
      <c r="H17" s="388">
        <v>0</v>
      </c>
      <c r="I17" s="389">
        <v>0</v>
      </c>
      <c r="J17" s="388">
        <v>11.822940000000001</v>
      </c>
      <c r="K17" s="389">
        <v>1.6530702498271477E-3</v>
      </c>
      <c r="L17" s="388">
        <v>0</v>
      </c>
      <c r="M17" s="389">
        <v>0</v>
      </c>
      <c r="N17" s="388">
        <v>0</v>
      </c>
      <c r="O17" s="389">
        <v>0</v>
      </c>
      <c r="P17" s="388">
        <v>62.167099999999998</v>
      </c>
      <c r="Q17" s="389">
        <v>2.190578723846732E-3</v>
      </c>
      <c r="R17" s="388">
        <v>1296.7458200000001</v>
      </c>
      <c r="S17" s="389">
        <v>1.6313643970034552E-2</v>
      </c>
      <c r="T17" s="388">
        <v>780.42899999999997</v>
      </c>
      <c r="U17" s="389">
        <v>1.664435267414156E-2</v>
      </c>
      <c r="V17" s="388">
        <v>0</v>
      </c>
      <c r="W17" s="389">
        <v>0</v>
      </c>
      <c r="X17" s="388">
        <v>674.37777000000006</v>
      </c>
      <c r="Y17" s="389">
        <v>1.1530603617352414E-2</v>
      </c>
      <c r="Z17" s="388">
        <v>3695.6371200000003</v>
      </c>
      <c r="AA17" s="389">
        <v>1.5334710095387392E-2</v>
      </c>
      <c r="AB17" s="388">
        <v>2618.8749400000002</v>
      </c>
      <c r="AC17" s="389">
        <v>1.3761060673297283E-2</v>
      </c>
      <c r="AD17" s="388">
        <v>561.91499999999996</v>
      </c>
      <c r="AE17" s="389">
        <v>1.5088782361581482E-2</v>
      </c>
      <c r="AF17" s="388">
        <v>26.338799999999999</v>
      </c>
      <c r="AG17" s="389">
        <v>8.5537368117144068E-3</v>
      </c>
      <c r="AH17" s="388">
        <v>0</v>
      </c>
      <c r="AI17" s="389">
        <v>0</v>
      </c>
      <c r="AJ17" s="388">
        <v>0</v>
      </c>
      <c r="AK17" s="389">
        <v>0</v>
      </c>
      <c r="AL17" s="388">
        <v>589.89599999999996</v>
      </c>
      <c r="AM17" s="389">
        <v>1.3806942500199933E-2</v>
      </c>
      <c r="AN17" s="388">
        <v>0</v>
      </c>
      <c r="AO17" s="389">
        <v>0</v>
      </c>
      <c r="AP17" s="388">
        <v>10518.140799999999</v>
      </c>
      <c r="AQ17" s="389">
        <v>7.8191673989389237E-3</v>
      </c>
    </row>
    <row r="18" spans="1:43" ht="19.5">
      <c r="A18" s="374" t="s">
        <v>444</v>
      </c>
      <c r="B18" s="388">
        <v>0</v>
      </c>
      <c r="C18" s="389">
        <v>0</v>
      </c>
      <c r="D18" s="388">
        <v>0</v>
      </c>
      <c r="E18" s="389">
        <v>0</v>
      </c>
      <c r="F18" s="388">
        <v>0</v>
      </c>
      <c r="G18" s="389">
        <v>0</v>
      </c>
      <c r="H18" s="388">
        <v>0</v>
      </c>
      <c r="I18" s="389">
        <v>0</v>
      </c>
      <c r="J18" s="388">
        <v>0</v>
      </c>
      <c r="K18" s="389">
        <v>0</v>
      </c>
      <c r="L18" s="388">
        <v>0</v>
      </c>
      <c r="M18" s="389">
        <v>0</v>
      </c>
      <c r="N18" s="388">
        <v>0</v>
      </c>
      <c r="O18" s="389">
        <v>0</v>
      </c>
      <c r="P18" s="388">
        <v>0</v>
      </c>
      <c r="Q18" s="389">
        <v>0</v>
      </c>
      <c r="R18" s="388">
        <v>0</v>
      </c>
      <c r="S18" s="389">
        <v>0</v>
      </c>
      <c r="T18" s="388">
        <v>0</v>
      </c>
      <c r="U18" s="389">
        <v>0</v>
      </c>
      <c r="V18" s="388">
        <v>0</v>
      </c>
      <c r="W18" s="389">
        <v>0</v>
      </c>
      <c r="X18" s="388">
        <v>0</v>
      </c>
      <c r="Y18" s="389">
        <v>0</v>
      </c>
      <c r="Z18" s="388">
        <v>0</v>
      </c>
      <c r="AA18" s="389">
        <v>0</v>
      </c>
      <c r="AB18" s="388">
        <v>0</v>
      </c>
      <c r="AC18" s="389">
        <v>0</v>
      </c>
      <c r="AD18" s="388">
        <v>0</v>
      </c>
      <c r="AE18" s="389">
        <v>0</v>
      </c>
      <c r="AF18" s="388">
        <v>0</v>
      </c>
      <c r="AG18" s="389">
        <v>0</v>
      </c>
      <c r="AH18" s="388">
        <v>0</v>
      </c>
      <c r="AI18" s="389">
        <v>0</v>
      </c>
      <c r="AJ18" s="388">
        <v>0</v>
      </c>
      <c r="AK18" s="389">
        <v>0</v>
      </c>
      <c r="AL18" s="388">
        <v>0</v>
      </c>
      <c r="AM18" s="389">
        <v>0</v>
      </c>
      <c r="AN18" s="388">
        <v>0</v>
      </c>
      <c r="AO18" s="389">
        <v>0</v>
      </c>
      <c r="AP18" s="388">
        <v>0</v>
      </c>
      <c r="AQ18" s="389">
        <v>0</v>
      </c>
    </row>
    <row r="19" spans="1:43" ht="18.75">
      <c r="A19" s="365" t="s">
        <v>445</v>
      </c>
      <c r="B19" s="388">
        <v>0</v>
      </c>
      <c r="C19" s="389">
        <v>0</v>
      </c>
      <c r="D19" s="388">
        <v>0</v>
      </c>
      <c r="E19" s="389">
        <v>0</v>
      </c>
      <c r="F19" s="388">
        <v>0</v>
      </c>
      <c r="G19" s="389">
        <v>0</v>
      </c>
      <c r="H19" s="388">
        <v>0</v>
      </c>
      <c r="I19" s="389">
        <v>0</v>
      </c>
      <c r="J19" s="388">
        <v>0</v>
      </c>
      <c r="K19" s="389">
        <v>0</v>
      </c>
      <c r="L19" s="388">
        <v>0</v>
      </c>
      <c r="M19" s="389">
        <v>0</v>
      </c>
      <c r="N19" s="388">
        <v>0</v>
      </c>
      <c r="O19" s="389">
        <v>0</v>
      </c>
      <c r="P19" s="388">
        <v>0</v>
      </c>
      <c r="Q19" s="389">
        <v>0</v>
      </c>
      <c r="R19" s="388">
        <v>0</v>
      </c>
      <c r="S19" s="389">
        <v>0</v>
      </c>
      <c r="T19" s="388">
        <v>0</v>
      </c>
      <c r="U19" s="389">
        <v>0</v>
      </c>
      <c r="V19" s="388">
        <v>0</v>
      </c>
      <c r="W19" s="389">
        <v>0</v>
      </c>
      <c r="X19" s="388">
        <v>0</v>
      </c>
      <c r="Y19" s="389">
        <v>0</v>
      </c>
      <c r="Z19" s="388">
        <v>0</v>
      </c>
      <c r="AA19" s="389">
        <v>0</v>
      </c>
      <c r="AB19" s="388">
        <v>0</v>
      </c>
      <c r="AC19" s="389">
        <v>0</v>
      </c>
      <c r="AD19" s="388">
        <v>0</v>
      </c>
      <c r="AE19" s="389">
        <v>0</v>
      </c>
      <c r="AF19" s="388">
        <v>0</v>
      </c>
      <c r="AG19" s="389">
        <v>0</v>
      </c>
      <c r="AH19" s="388">
        <v>0</v>
      </c>
      <c r="AI19" s="389">
        <v>0</v>
      </c>
      <c r="AJ19" s="388">
        <v>0</v>
      </c>
      <c r="AK19" s="389">
        <v>0</v>
      </c>
      <c r="AL19" s="388">
        <v>0</v>
      </c>
      <c r="AM19" s="389">
        <v>0</v>
      </c>
      <c r="AN19" s="388">
        <v>0</v>
      </c>
      <c r="AO19" s="389">
        <v>0</v>
      </c>
      <c r="AP19" s="388">
        <v>0</v>
      </c>
      <c r="AQ19" s="389">
        <v>0</v>
      </c>
    </row>
    <row r="20" spans="1:43" ht="19.5">
      <c r="A20" s="372" t="s">
        <v>446</v>
      </c>
      <c r="B20" s="388">
        <v>4367.8079800000005</v>
      </c>
      <c r="C20" s="389">
        <v>0.16925178107724262</v>
      </c>
      <c r="D20" s="388">
        <v>4139.5203499999998</v>
      </c>
      <c r="E20" s="389">
        <v>0.16442742604698971</v>
      </c>
      <c r="F20" s="388">
        <v>3832.3771200000001</v>
      </c>
      <c r="G20" s="389">
        <v>0.14855687342400864</v>
      </c>
      <c r="H20" s="388">
        <v>15315.325349999999</v>
      </c>
      <c r="I20" s="389">
        <v>0.16185169222588258</v>
      </c>
      <c r="J20" s="388">
        <v>406.04678000000001</v>
      </c>
      <c r="K20" s="389">
        <v>5.6773006718811803E-2</v>
      </c>
      <c r="L20" s="388">
        <v>29612.771530000002</v>
      </c>
      <c r="M20" s="389">
        <v>0.1726520483570699</v>
      </c>
      <c r="N20" s="388">
        <v>15992.063410000001</v>
      </c>
      <c r="O20" s="389">
        <v>0.16453225327849288</v>
      </c>
      <c r="P20" s="388">
        <v>6918.9205199999997</v>
      </c>
      <c r="Q20" s="389">
        <v>0.24380162631196514</v>
      </c>
      <c r="R20" s="388">
        <v>39218.143549999993</v>
      </c>
      <c r="S20" s="389">
        <v>0.49338183410562819</v>
      </c>
      <c r="T20" s="388">
        <v>15520.722830000001</v>
      </c>
      <c r="U20" s="389">
        <v>0.33101330747591451</v>
      </c>
      <c r="V20" s="388">
        <v>17716.503760000003</v>
      </c>
      <c r="W20" s="389">
        <v>0.33245795766439673</v>
      </c>
      <c r="X20" s="388">
        <v>27077.804260000001</v>
      </c>
      <c r="Y20" s="389">
        <v>0.4629800115598659</v>
      </c>
      <c r="Z20" s="388">
        <v>119066.59169</v>
      </c>
      <c r="AA20" s="389">
        <v>0.49405599260027222</v>
      </c>
      <c r="AB20" s="388">
        <v>92605.422059999997</v>
      </c>
      <c r="AC20" s="389">
        <v>0.48660163651952104</v>
      </c>
      <c r="AD20" s="388">
        <v>12914.599630000001</v>
      </c>
      <c r="AE20" s="389">
        <v>0.34678836319377621</v>
      </c>
      <c r="AF20" s="388">
        <v>1044.0097499999999</v>
      </c>
      <c r="AG20" s="389">
        <v>0.33905055015276908</v>
      </c>
      <c r="AH20" s="388">
        <v>325.13533000000001</v>
      </c>
      <c r="AI20" s="389">
        <v>0.15905518415566494</v>
      </c>
      <c r="AJ20" s="388">
        <v>11435.239460000001</v>
      </c>
      <c r="AK20" s="389">
        <v>0.19412356921405699</v>
      </c>
      <c r="AL20" s="388">
        <v>14742.074939999999</v>
      </c>
      <c r="AM20" s="389">
        <v>0.34504892562454803</v>
      </c>
      <c r="AN20" s="388">
        <v>15206.544519999999</v>
      </c>
      <c r="AO20" s="389">
        <v>0.27122169359825482</v>
      </c>
      <c r="AP20" s="388">
        <v>447457.62482000008</v>
      </c>
      <c r="AQ20" s="389">
        <v>0.33263921247367112</v>
      </c>
    </row>
    <row r="21" spans="1:43" s="265" customFormat="1" ht="19.5">
      <c r="A21" s="372" t="s">
        <v>447</v>
      </c>
      <c r="B21" s="388">
        <v>1729.5683899999999</v>
      </c>
      <c r="C21" s="389">
        <v>6.702046698087652E-2</v>
      </c>
      <c r="D21" s="388">
        <v>1815.3574799999999</v>
      </c>
      <c r="E21" s="389">
        <v>7.2108489040656504E-2</v>
      </c>
      <c r="F21" s="388">
        <v>1916.7623000000001</v>
      </c>
      <c r="G21" s="389">
        <v>7.4300676960781895E-2</v>
      </c>
      <c r="H21" s="388">
        <v>6742.2924299999995</v>
      </c>
      <c r="I21" s="389">
        <v>7.1252253173796146E-2</v>
      </c>
      <c r="J21" s="388">
        <v>10.75389</v>
      </c>
      <c r="K21" s="389">
        <v>1.5035968742896152E-3</v>
      </c>
      <c r="L21" s="388">
        <v>11926.881029999999</v>
      </c>
      <c r="M21" s="389">
        <v>6.9537579022431323E-2</v>
      </c>
      <c r="N21" s="388">
        <v>6989.4749000000002</v>
      </c>
      <c r="O21" s="389">
        <v>7.1910298567936251E-2</v>
      </c>
      <c r="P21" s="388">
        <v>1717.7195800000002</v>
      </c>
      <c r="Q21" s="389">
        <v>6.0527191480428476E-2</v>
      </c>
      <c r="R21" s="388">
        <v>6131.4809500000001</v>
      </c>
      <c r="S21" s="389">
        <v>7.7136780149674372E-2</v>
      </c>
      <c r="T21" s="388">
        <v>6262.4774100000004</v>
      </c>
      <c r="U21" s="389">
        <v>0.13356100635148696</v>
      </c>
      <c r="V21" s="388">
        <v>3580.3619199999998</v>
      </c>
      <c r="W21" s="389">
        <v>6.7187060593188838E-2</v>
      </c>
      <c r="X21" s="388">
        <v>4348.2121399999996</v>
      </c>
      <c r="Y21" s="389">
        <v>7.4346327623610237E-2</v>
      </c>
      <c r="Z21" s="388">
        <v>18506.000780000002</v>
      </c>
      <c r="AA21" s="389">
        <v>7.6788967036436992E-2</v>
      </c>
      <c r="AB21" s="388">
        <v>14070.411910000001</v>
      </c>
      <c r="AC21" s="389">
        <v>7.3933958828822394E-2</v>
      </c>
      <c r="AD21" s="388">
        <v>5198.5714100000005</v>
      </c>
      <c r="AE21" s="389">
        <v>0.13959426709845757</v>
      </c>
      <c r="AF21" s="388">
        <v>186.38470999999998</v>
      </c>
      <c r="AG21" s="389">
        <v>6.0529931320626382E-2</v>
      </c>
      <c r="AH21" s="388">
        <v>62.426180000000002</v>
      </c>
      <c r="AI21" s="389">
        <v>3.0538691553559212E-2</v>
      </c>
      <c r="AJ21" s="388">
        <v>2261.2015099999999</v>
      </c>
      <c r="AK21" s="389">
        <v>3.8385948048473582E-2</v>
      </c>
      <c r="AL21" s="388">
        <v>5970.5143399999997</v>
      </c>
      <c r="AM21" s="389">
        <v>0.1397442060786972</v>
      </c>
      <c r="AN21" s="388">
        <v>4290.0668700000006</v>
      </c>
      <c r="AO21" s="389">
        <v>7.651700230784346E-2</v>
      </c>
      <c r="AP21" s="388">
        <v>103716.92012999998</v>
      </c>
      <c r="AQ21" s="389">
        <v>7.7102976278740076E-2</v>
      </c>
    </row>
    <row r="22" spans="1:43" s="265" customFormat="1" ht="19.5">
      <c r="A22" s="372" t="s">
        <v>448</v>
      </c>
      <c r="B22" s="388">
        <v>270.73856999999998</v>
      </c>
      <c r="C22" s="389">
        <v>1.0491071354012619E-2</v>
      </c>
      <c r="D22" s="388">
        <v>283.73909999999995</v>
      </c>
      <c r="E22" s="389">
        <v>1.1270506227101748E-2</v>
      </c>
      <c r="F22" s="388">
        <v>277.23883000000001</v>
      </c>
      <c r="G22" s="389">
        <v>1.0746785216307274E-2</v>
      </c>
      <c r="H22" s="388">
        <v>999.20835</v>
      </c>
      <c r="I22" s="389">
        <v>1.055959038661441E-2</v>
      </c>
      <c r="J22" s="388">
        <v>249.09217999999998</v>
      </c>
      <c r="K22" s="389">
        <v>3.4827790060897611E-2</v>
      </c>
      <c r="L22" s="388">
        <v>1812.18157</v>
      </c>
      <c r="M22" s="389">
        <v>1.0565605442856393E-2</v>
      </c>
      <c r="N22" s="388">
        <v>1062.75944</v>
      </c>
      <c r="O22" s="389">
        <v>1.0934061532475456E-2</v>
      </c>
      <c r="P22" s="388">
        <v>2029.1549</v>
      </c>
      <c r="Q22" s="389">
        <v>7.1501220924401226E-2</v>
      </c>
      <c r="R22" s="388">
        <v>16982.147659999999</v>
      </c>
      <c r="S22" s="389">
        <v>0.21364303358370981</v>
      </c>
      <c r="T22" s="388">
        <v>2785.3097299999999</v>
      </c>
      <c r="U22" s="389">
        <v>5.940281236709298E-2</v>
      </c>
      <c r="V22" s="388">
        <v>4238.12763</v>
      </c>
      <c r="W22" s="389">
        <v>7.9530322420164112E-2</v>
      </c>
      <c r="X22" s="388">
        <v>11553.933140000001</v>
      </c>
      <c r="Y22" s="389">
        <v>0.19755073370632001</v>
      </c>
      <c r="Z22" s="388">
        <v>51349.636270000003</v>
      </c>
      <c r="AA22" s="389">
        <v>0.21307064523262489</v>
      </c>
      <c r="AB22" s="388">
        <v>40860.306830000001</v>
      </c>
      <c r="AC22" s="389">
        <v>0.21470332654264634</v>
      </c>
      <c r="AD22" s="388">
        <v>2449.41455</v>
      </c>
      <c r="AE22" s="389">
        <v>6.5772729075111086E-2</v>
      </c>
      <c r="AF22" s="388">
        <v>170.86623</v>
      </c>
      <c r="AG22" s="389">
        <v>5.5490180320662316E-2</v>
      </c>
      <c r="AH22" s="388">
        <v>106.48719</v>
      </c>
      <c r="AI22" s="389">
        <v>5.2093199516857432E-2</v>
      </c>
      <c r="AJ22" s="388">
        <v>4966.8939500000006</v>
      </c>
      <c r="AK22" s="389">
        <v>8.4317533083098722E-2</v>
      </c>
      <c r="AL22" s="388">
        <v>2594.4839900000002</v>
      </c>
      <c r="AM22" s="389">
        <v>6.0725774149374301E-2</v>
      </c>
      <c r="AN22" s="388">
        <v>4137.4632899999997</v>
      </c>
      <c r="AO22" s="389">
        <v>7.379518727864201E-2</v>
      </c>
      <c r="AP22" s="388">
        <v>149179.18340000004</v>
      </c>
      <c r="AQ22" s="389">
        <v>0.11089954295359984</v>
      </c>
    </row>
    <row r="23" spans="1:43" ht="19.5">
      <c r="A23" s="372" t="s">
        <v>440</v>
      </c>
      <c r="B23" s="388">
        <v>0</v>
      </c>
      <c r="C23" s="389">
        <v>0</v>
      </c>
      <c r="D23" s="388">
        <v>0</v>
      </c>
      <c r="E23" s="389">
        <v>0</v>
      </c>
      <c r="F23" s="388">
        <v>0</v>
      </c>
      <c r="G23" s="389">
        <v>0</v>
      </c>
      <c r="H23" s="388">
        <v>0</v>
      </c>
      <c r="I23" s="389">
        <v>0</v>
      </c>
      <c r="J23" s="388">
        <v>0</v>
      </c>
      <c r="K23" s="389">
        <v>0</v>
      </c>
      <c r="L23" s="388">
        <v>0</v>
      </c>
      <c r="M23" s="389">
        <v>0</v>
      </c>
      <c r="N23" s="388">
        <v>0</v>
      </c>
      <c r="O23" s="389">
        <v>0</v>
      </c>
      <c r="P23" s="388">
        <v>0</v>
      </c>
      <c r="Q23" s="389">
        <v>0</v>
      </c>
      <c r="R23" s="388">
        <v>0</v>
      </c>
      <c r="S23" s="389">
        <v>0</v>
      </c>
      <c r="T23" s="388">
        <v>0</v>
      </c>
      <c r="U23" s="389">
        <v>0</v>
      </c>
      <c r="V23" s="388">
        <v>0</v>
      </c>
      <c r="W23" s="389">
        <v>0</v>
      </c>
      <c r="X23" s="388">
        <v>0</v>
      </c>
      <c r="Y23" s="389">
        <v>0</v>
      </c>
      <c r="Z23" s="388">
        <v>0</v>
      </c>
      <c r="AA23" s="389">
        <v>0</v>
      </c>
      <c r="AB23" s="388">
        <v>0</v>
      </c>
      <c r="AC23" s="389">
        <v>0</v>
      </c>
      <c r="AD23" s="388">
        <v>0</v>
      </c>
      <c r="AE23" s="389">
        <v>0</v>
      </c>
      <c r="AF23" s="388">
        <v>0</v>
      </c>
      <c r="AG23" s="389">
        <v>0</v>
      </c>
      <c r="AH23" s="388">
        <v>0</v>
      </c>
      <c r="AI23" s="389">
        <v>0</v>
      </c>
      <c r="AJ23" s="388">
        <v>0</v>
      </c>
      <c r="AK23" s="389">
        <v>0</v>
      </c>
      <c r="AL23" s="388">
        <v>0</v>
      </c>
      <c r="AM23" s="389">
        <v>0</v>
      </c>
      <c r="AN23" s="388">
        <v>0</v>
      </c>
      <c r="AO23" s="389">
        <v>0</v>
      </c>
      <c r="AP23" s="388">
        <v>0</v>
      </c>
      <c r="AQ23" s="389">
        <v>0</v>
      </c>
    </row>
    <row r="24" spans="1:43" ht="19.5">
      <c r="A24" s="372" t="s">
        <v>449</v>
      </c>
      <c r="B24" s="388">
        <v>0</v>
      </c>
      <c r="C24" s="389">
        <v>0</v>
      </c>
      <c r="D24" s="388">
        <v>0</v>
      </c>
      <c r="E24" s="389">
        <v>0</v>
      </c>
      <c r="F24" s="388">
        <v>0</v>
      </c>
      <c r="G24" s="389">
        <v>0</v>
      </c>
      <c r="H24" s="388">
        <v>0</v>
      </c>
      <c r="I24" s="389">
        <v>0</v>
      </c>
      <c r="J24" s="388">
        <v>0</v>
      </c>
      <c r="K24" s="389">
        <v>0</v>
      </c>
      <c r="L24" s="388">
        <v>0</v>
      </c>
      <c r="M24" s="389">
        <v>0</v>
      </c>
      <c r="N24" s="388">
        <v>0</v>
      </c>
      <c r="O24" s="389">
        <v>0</v>
      </c>
      <c r="P24" s="388">
        <v>0</v>
      </c>
      <c r="Q24" s="389">
        <v>0</v>
      </c>
      <c r="R24" s="388">
        <v>2317.79817</v>
      </c>
      <c r="S24" s="389">
        <v>2.9158940446615527E-2</v>
      </c>
      <c r="T24" s="388">
        <v>0</v>
      </c>
      <c r="U24" s="389">
        <v>0</v>
      </c>
      <c r="V24" s="388">
        <v>0</v>
      </c>
      <c r="W24" s="389">
        <v>0</v>
      </c>
      <c r="X24" s="388">
        <v>1719.65671</v>
      </c>
      <c r="Y24" s="389">
        <v>2.9402926316699836E-2</v>
      </c>
      <c r="Z24" s="388">
        <v>7102.9298699999999</v>
      </c>
      <c r="AA24" s="389">
        <v>2.9472961453617406E-2</v>
      </c>
      <c r="AB24" s="388">
        <v>5607.5762100000002</v>
      </c>
      <c r="AC24" s="389">
        <v>2.9465399541357414E-2</v>
      </c>
      <c r="AD24" s="388">
        <v>0</v>
      </c>
      <c r="AE24" s="389">
        <v>0</v>
      </c>
      <c r="AF24" s="388">
        <v>0</v>
      </c>
      <c r="AG24" s="389">
        <v>0</v>
      </c>
      <c r="AH24" s="388">
        <v>0</v>
      </c>
      <c r="AI24" s="389">
        <v>0</v>
      </c>
      <c r="AJ24" s="388">
        <v>0</v>
      </c>
      <c r="AK24" s="389">
        <v>0</v>
      </c>
      <c r="AL24" s="388">
        <v>0</v>
      </c>
      <c r="AM24" s="389">
        <v>0</v>
      </c>
      <c r="AN24" s="388">
        <v>0</v>
      </c>
      <c r="AO24" s="389">
        <v>0</v>
      </c>
      <c r="AP24" s="388">
        <v>16747.96096</v>
      </c>
      <c r="AQ24" s="389">
        <v>1.2450404765178067E-2</v>
      </c>
    </row>
    <row r="25" spans="1:43" ht="19.5">
      <c r="A25" s="373" t="s">
        <v>442</v>
      </c>
      <c r="B25" s="388">
        <v>193.97884999999999</v>
      </c>
      <c r="C25" s="389">
        <v>7.5166458791568217E-3</v>
      </c>
      <c r="D25" s="388">
        <v>188.14829</v>
      </c>
      <c r="E25" s="389">
        <v>7.4735081420345163E-3</v>
      </c>
      <c r="F25" s="388">
        <v>191.53268</v>
      </c>
      <c r="G25" s="389">
        <v>7.4245031760656038E-3</v>
      </c>
      <c r="H25" s="388">
        <v>714.41233</v>
      </c>
      <c r="I25" s="389">
        <v>7.5498784332084512E-3</v>
      </c>
      <c r="J25" s="388">
        <v>0</v>
      </c>
      <c r="K25" s="389">
        <v>0</v>
      </c>
      <c r="L25" s="388">
        <v>1297.296</v>
      </c>
      <c r="M25" s="389">
        <v>7.5636558198723036E-3</v>
      </c>
      <c r="N25" s="388">
        <v>743.99244999999996</v>
      </c>
      <c r="O25" s="389">
        <v>7.6544690376941444E-3</v>
      </c>
      <c r="P25" s="388">
        <v>0</v>
      </c>
      <c r="Q25" s="389">
        <v>0</v>
      </c>
      <c r="R25" s="388">
        <v>860.09437000000003</v>
      </c>
      <c r="S25" s="389">
        <v>1.0820372903003587E-2</v>
      </c>
      <c r="T25" s="388">
        <v>0</v>
      </c>
      <c r="U25" s="389">
        <v>0</v>
      </c>
      <c r="V25" s="388">
        <v>0</v>
      </c>
      <c r="W25" s="389">
        <v>0</v>
      </c>
      <c r="X25" s="388">
        <v>0</v>
      </c>
      <c r="Y25" s="389">
        <v>0</v>
      </c>
      <c r="Z25" s="388">
        <v>2604.3912</v>
      </c>
      <c r="AA25" s="389">
        <v>1.0806684403845928E-2</v>
      </c>
      <c r="AB25" s="388">
        <v>2000.9500500000001</v>
      </c>
      <c r="AC25" s="389">
        <v>1.0514131324761629E-2</v>
      </c>
      <c r="AD25" s="388">
        <v>0</v>
      </c>
      <c r="AE25" s="389">
        <v>0</v>
      </c>
      <c r="AF25" s="388">
        <v>0</v>
      </c>
      <c r="AG25" s="389">
        <v>0</v>
      </c>
      <c r="AH25" s="388">
        <v>0</v>
      </c>
      <c r="AI25" s="389">
        <v>0</v>
      </c>
      <c r="AJ25" s="388">
        <v>0</v>
      </c>
      <c r="AK25" s="389">
        <v>0</v>
      </c>
      <c r="AL25" s="388">
        <v>0</v>
      </c>
      <c r="AM25" s="389">
        <v>0</v>
      </c>
      <c r="AN25" s="388">
        <v>0</v>
      </c>
      <c r="AO25" s="389">
        <v>0</v>
      </c>
      <c r="AP25" s="388">
        <v>8794.7962200000002</v>
      </c>
      <c r="AQ25" s="389">
        <v>6.5380360646755441E-3</v>
      </c>
    </row>
    <row r="26" spans="1:43" ht="39">
      <c r="A26" s="373" t="s">
        <v>450</v>
      </c>
      <c r="B26" s="388">
        <v>2173.5221699999997</v>
      </c>
      <c r="C26" s="389">
        <v>8.4223596863196637E-2</v>
      </c>
      <c r="D26" s="388">
        <v>1852.27548</v>
      </c>
      <c r="E26" s="389">
        <v>7.3574922637196935E-2</v>
      </c>
      <c r="F26" s="388">
        <v>1446.84331</v>
      </c>
      <c r="G26" s="389">
        <v>5.6084908070853867E-2</v>
      </c>
      <c r="H26" s="388">
        <v>6859.4122400000006</v>
      </c>
      <c r="I26" s="389">
        <v>7.2489970232263598E-2</v>
      </c>
      <c r="J26" s="388">
        <v>146.20070999999999</v>
      </c>
      <c r="K26" s="389">
        <v>2.0441619783624573E-2</v>
      </c>
      <c r="L26" s="388">
        <v>14576.41293</v>
      </c>
      <c r="M26" s="389">
        <v>8.4985208071909873E-2</v>
      </c>
      <c r="N26" s="388">
        <v>7195.83662</v>
      </c>
      <c r="O26" s="389">
        <v>7.4033424140387022E-2</v>
      </c>
      <c r="P26" s="388">
        <v>3172.0460400000002</v>
      </c>
      <c r="Q26" s="389">
        <v>0.11177321390713546</v>
      </c>
      <c r="R26" s="388">
        <v>12926.6224</v>
      </c>
      <c r="S26" s="389">
        <v>0.16262270702262496</v>
      </c>
      <c r="T26" s="388">
        <v>6472.9356900000002</v>
      </c>
      <c r="U26" s="389">
        <v>0.13804948875733455</v>
      </c>
      <c r="V26" s="388">
        <v>9898.0142100000012</v>
      </c>
      <c r="W26" s="389">
        <v>0.18574057465104374</v>
      </c>
      <c r="X26" s="388">
        <v>9456.002269999999</v>
      </c>
      <c r="Y26" s="389">
        <v>0.16168002391323577</v>
      </c>
      <c r="Z26" s="388">
        <v>39503.633569999998</v>
      </c>
      <c r="AA26" s="389">
        <v>0.16391673447374702</v>
      </c>
      <c r="AB26" s="388">
        <v>30066.177059999998</v>
      </c>
      <c r="AC26" s="389">
        <v>0.15798482028193331</v>
      </c>
      <c r="AD26" s="388">
        <v>5266.6136699999997</v>
      </c>
      <c r="AE26" s="389">
        <v>0.14142136702020755</v>
      </c>
      <c r="AF26" s="388">
        <v>686.75881000000004</v>
      </c>
      <c r="AG26" s="389">
        <v>0.22303043851148041</v>
      </c>
      <c r="AH26" s="388">
        <v>156.22196</v>
      </c>
      <c r="AI26" s="389">
        <v>7.6423293085248284E-2</v>
      </c>
      <c r="AJ26" s="388">
        <v>4207.1440000000002</v>
      </c>
      <c r="AK26" s="389">
        <v>7.1420088082484678E-2</v>
      </c>
      <c r="AL26" s="388">
        <v>6177.0766100000001</v>
      </c>
      <c r="AM26" s="389">
        <v>0.14457894539647656</v>
      </c>
      <c r="AN26" s="388">
        <v>6779.0143600000001</v>
      </c>
      <c r="AO26" s="389">
        <v>0.12090950401176938</v>
      </c>
      <c r="AP26" s="388">
        <v>169018.76410999996</v>
      </c>
      <c r="AQ26" s="389">
        <v>0.12564825241147751</v>
      </c>
    </row>
    <row r="27" spans="1:43" ht="19.5">
      <c r="A27" s="374" t="s">
        <v>444</v>
      </c>
      <c r="B27" s="388">
        <v>0</v>
      </c>
      <c r="C27" s="389">
        <v>0</v>
      </c>
      <c r="D27" s="388">
        <v>0</v>
      </c>
      <c r="E27" s="389">
        <v>0</v>
      </c>
      <c r="F27" s="388">
        <v>0</v>
      </c>
      <c r="G27" s="389">
        <v>0</v>
      </c>
      <c r="H27" s="388">
        <v>0</v>
      </c>
      <c r="I27" s="389">
        <v>0</v>
      </c>
      <c r="J27" s="388">
        <v>0</v>
      </c>
      <c r="K27" s="389">
        <v>0</v>
      </c>
      <c r="L27" s="388">
        <v>0</v>
      </c>
      <c r="M27" s="389">
        <v>0</v>
      </c>
      <c r="N27" s="388">
        <v>0</v>
      </c>
      <c r="O27" s="389">
        <v>0</v>
      </c>
      <c r="P27" s="388">
        <v>0</v>
      </c>
      <c r="Q27" s="389">
        <v>0</v>
      </c>
      <c r="R27" s="388">
        <v>0</v>
      </c>
      <c r="S27" s="389">
        <v>0</v>
      </c>
      <c r="T27" s="388">
        <v>0</v>
      </c>
      <c r="U27" s="389">
        <v>0</v>
      </c>
      <c r="V27" s="388">
        <v>0</v>
      </c>
      <c r="W27" s="389">
        <v>0</v>
      </c>
      <c r="X27" s="388">
        <v>0</v>
      </c>
      <c r="Y27" s="389">
        <v>0</v>
      </c>
      <c r="Z27" s="388">
        <v>0</v>
      </c>
      <c r="AA27" s="389">
        <v>0</v>
      </c>
      <c r="AB27" s="388">
        <v>0</v>
      </c>
      <c r="AC27" s="389">
        <v>0</v>
      </c>
      <c r="AD27" s="388">
        <v>0</v>
      </c>
      <c r="AE27" s="389">
        <v>0</v>
      </c>
      <c r="AF27" s="388">
        <v>0</v>
      </c>
      <c r="AG27" s="389">
        <v>0</v>
      </c>
      <c r="AH27" s="388">
        <v>0</v>
      </c>
      <c r="AI27" s="389">
        <v>0</v>
      </c>
      <c r="AJ27" s="388">
        <v>0</v>
      </c>
      <c r="AK27" s="389">
        <v>0</v>
      </c>
      <c r="AL27" s="388">
        <v>0</v>
      </c>
      <c r="AM27" s="389">
        <v>0</v>
      </c>
      <c r="AN27" s="388">
        <v>0</v>
      </c>
      <c r="AO27" s="389">
        <v>0</v>
      </c>
      <c r="AP27" s="388">
        <v>0</v>
      </c>
      <c r="AQ27" s="389">
        <v>0</v>
      </c>
    </row>
    <row r="28" spans="1:43" ht="19.5">
      <c r="A28" s="372" t="s">
        <v>445</v>
      </c>
      <c r="B28" s="388">
        <v>0</v>
      </c>
      <c r="C28" s="389">
        <v>0</v>
      </c>
      <c r="D28" s="388">
        <v>0</v>
      </c>
      <c r="E28" s="389">
        <v>0</v>
      </c>
      <c r="F28" s="388">
        <v>0</v>
      </c>
      <c r="G28" s="389">
        <v>0</v>
      </c>
      <c r="H28" s="388">
        <v>0</v>
      </c>
      <c r="I28" s="389">
        <v>0</v>
      </c>
      <c r="J28" s="388">
        <v>0</v>
      </c>
      <c r="K28" s="389">
        <v>0</v>
      </c>
      <c r="L28" s="388">
        <v>0</v>
      </c>
      <c r="M28" s="389">
        <v>0</v>
      </c>
      <c r="N28" s="388">
        <v>0</v>
      </c>
      <c r="O28" s="389">
        <v>0</v>
      </c>
      <c r="P28" s="388">
        <v>0</v>
      </c>
      <c r="Q28" s="389">
        <v>0</v>
      </c>
      <c r="R28" s="388">
        <v>0</v>
      </c>
      <c r="S28" s="389">
        <v>0</v>
      </c>
      <c r="T28" s="388">
        <v>0</v>
      </c>
      <c r="U28" s="389">
        <v>0</v>
      </c>
      <c r="V28" s="388">
        <v>0</v>
      </c>
      <c r="W28" s="389">
        <v>0</v>
      </c>
      <c r="X28" s="388">
        <v>0</v>
      </c>
      <c r="Y28" s="389">
        <v>0</v>
      </c>
      <c r="Z28" s="388">
        <v>0</v>
      </c>
      <c r="AA28" s="389">
        <v>0</v>
      </c>
      <c r="AB28" s="388">
        <v>0</v>
      </c>
      <c r="AC28" s="389">
        <v>0</v>
      </c>
      <c r="AD28" s="388">
        <v>0</v>
      </c>
      <c r="AE28" s="389">
        <v>0</v>
      </c>
      <c r="AF28" s="388">
        <v>0</v>
      </c>
      <c r="AG28" s="389">
        <v>0</v>
      </c>
      <c r="AH28" s="388">
        <v>0</v>
      </c>
      <c r="AI28" s="389">
        <v>0</v>
      </c>
      <c r="AJ28" s="388">
        <v>0</v>
      </c>
      <c r="AK28" s="389">
        <v>0</v>
      </c>
      <c r="AL28" s="388">
        <v>0</v>
      </c>
      <c r="AM28" s="389">
        <v>0</v>
      </c>
      <c r="AN28" s="388">
        <v>0</v>
      </c>
      <c r="AO28" s="389">
        <v>0</v>
      </c>
      <c r="AP28" s="388">
        <v>0</v>
      </c>
      <c r="AQ28" s="389">
        <v>0</v>
      </c>
    </row>
    <row r="29" spans="1:43" ht="19.5">
      <c r="A29" s="372" t="s">
        <v>451</v>
      </c>
      <c r="B29" s="388">
        <v>0</v>
      </c>
      <c r="C29" s="389">
        <v>0</v>
      </c>
      <c r="D29" s="388">
        <v>0</v>
      </c>
      <c r="E29" s="389">
        <v>0</v>
      </c>
      <c r="F29" s="388">
        <v>0</v>
      </c>
      <c r="G29" s="389">
        <v>0</v>
      </c>
      <c r="H29" s="388">
        <v>0</v>
      </c>
      <c r="I29" s="389">
        <v>0</v>
      </c>
      <c r="J29" s="388">
        <v>0</v>
      </c>
      <c r="K29" s="389">
        <v>0</v>
      </c>
      <c r="L29" s="388">
        <v>0</v>
      </c>
      <c r="M29" s="389">
        <v>0</v>
      </c>
      <c r="N29" s="388">
        <v>0</v>
      </c>
      <c r="O29" s="389">
        <v>0</v>
      </c>
      <c r="P29" s="388">
        <v>0</v>
      </c>
      <c r="Q29" s="389">
        <v>0</v>
      </c>
      <c r="R29" s="388">
        <v>0</v>
      </c>
      <c r="S29" s="389">
        <v>0</v>
      </c>
      <c r="T29" s="388">
        <v>0</v>
      </c>
      <c r="U29" s="389">
        <v>0</v>
      </c>
      <c r="V29" s="388">
        <v>0</v>
      </c>
      <c r="W29" s="389">
        <v>0</v>
      </c>
      <c r="X29" s="388">
        <v>0</v>
      </c>
      <c r="Y29" s="389">
        <v>0</v>
      </c>
      <c r="Z29" s="388">
        <v>0</v>
      </c>
      <c r="AA29" s="389">
        <v>0</v>
      </c>
      <c r="AB29" s="388">
        <v>0</v>
      </c>
      <c r="AC29" s="389">
        <v>0</v>
      </c>
      <c r="AD29" s="388">
        <v>0</v>
      </c>
      <c r="AE29" s="389">
        <v>0</v>
      </c>
      <c r="AF29" s="388">
        <v>0</v>
      </c>
      <c r="AG29" s="389">
        <v>0</v>
      </c>
      <c r="AH29" s="388">
        <v>0</v>
      </c>
      <c r="AI29" s="389">
        <v>0</v>
      </c>
      <c r="AJ29" s="388">
        <v>0</v>
      </c>
      <c r="AK29" s="389">
        <v>0</v>
      </c>
      <c r="AL29" s="388">
        <v>0</v>
      </c>
      <c r="AM29" s="389">
        <v>0</v>
      </c>
      <c r="AN29" s="388">
        <v>0</v>
      </c>
      <c r="AO29" s="389">
        <v>0</v>
      </c>
      <c r="AP29" s="388">
        <v>0</v>
      </c>
      <c r="AQ29" s="389">
        <v>0</v>
      </c>
    </row>
    <row r="30" spans="1:43" ht="18">
      <c r="A30" s="365" t="s">
        <v>452</v>
      </c>
      <c r="B30" s="386">
        <v>25858.64961</v>
      </c>
      <c r="C30" s="387">
        <v>1.0020180655342923</v>
      </c>
      <c r="D30" s="386">
        <v>25224.557639999999</v>
      </c>
      <c r="E30" s="387">
        <v>1.001954027335348</v>
      </c>
      <c r="F30" s="386">
        <v>25845.78038</v>
      </c>
      <c r="G30" s="387">
        <v>1.0018764344507896</v>
      </c>
      <c r="H30" s="386">
        <v>94803.62934</v>
      </c>
      <c r="I30" s="387">
        <v>1.0018806317969819</v>
      </c>
      <c r="J30" s="386">
        <v>7401.17821</v>
      </c>
      <c r="K30" s="387">
        <v>1.034824460973323</v>
      </c>
      <c r="L30" s="386">
        <v>171830.01400999998</v>
      </c>
      <c r="M30" s="387">
        <v>1.0018246302273928</v>
      </c>
      <c r="N30" s="386">
        <v>97387.907849999989</v>
      </c>
      <c r="O30" s="387">
        <v>1.0019627555140318</v>
      </c>
      <c r="P30" s="386">
        <v>28427.940079999997</v>
      </c>
      <c r="Q30" s="387">
        <v>1.0017137795077744</v>
      </c>
      <c r="R30" s="386">
        <v>79647.330620000008</v>
      </c>
      <c r="S30" s="387">
        <v>1.0019991388121932</v>
      </c>
      <c r="T30" s="386">
        <v>47414.332499999997</v>
      </c>
      <c r="U30" s="387">
        <v>1.011214180840297</v>
      </c>
      <c r="V30" s="386">
        <v>53376.932280000001</v>
      </c>
      <c r="W30" s="387">
        <v>1.0016415277299389</v>
      </c>
      <c r="X30" s="386">
        <v>58564.30805</v>
      </c>
      <c r="Y30" s="387">
        <v>1.0013405724347513</v>
      </c>
      <c r="Z30" s="386">
        <v>241248.1844</v>
      </c>
      <c r="AA30" s="387">
        <v>1.0010373986103265</v>
      </c>
      <c r="AB30" s="386">
        <v>190544.28959</v>
      </c>
      <c r="AC30" s="387">
        <v>1.0012282335247049</v>
      </c>
      <c r="AD30" s="386">
        <v>37602.104479999995</v>
      </c>
      <c r="AE30" s="387">
        <v>1.0097078220659139</v>
      </c>
      <c r="AF30" s="386">
        <v>3082.1422799999996</v>
      </c>
      <c r="AG30" s="387">
        <v>1.0009504563373186</v>
      </c>
      <c r="AH30" s="386">
        <v>2149.70309</v>
      </c>
      <c r="AI30" s="387">
        <v>1.0516280124339361</v>
      </c>
      <c r="AJ30" s="386">
        <v>59027.599430000002</v>
      </c>
      <c r="AK30" s="387">
        <v>1.002047077682205</v>
      </c>
      <c r="AL30" s="386">
        <v>43157.869720000002</v>
      </c>
      <c r="AM30" s="387">
        <v>1.0101411531103108</v>
      </c>
      <c r="AN30" s="386">
        <v>56132.287429999997</v>
      </c>
      <c r="AO30" s="387">
        <v>1.0011672304832493</v>
      </c>
      <c r="AP30" s="386">
        <v>1348726.7409900001</v>
      </c>
      <c r="AQ30" s="387">
        <v>1.0026410906408623</v>
      </c>
    </row>
    <row r="31" spans="1:43" ht="19.5">
      <c r="A31" s="372" t="s">
        <v>453</v>
      </c>
      <c r="B31" s="388">
        <v>52.079349999999998</v>
      </c>
      <c r="C31" s="389">
        <v>2.0180655342923511E-3</v>
      </c>
      <c r="D31" s="388">
        <v>49.193349999999995</v>
      </c>
      <c r="E31" s="389">
        <v>1.9540273353478455E-3</v>
      </c>
      <c r="F31" s="388">
        <v>48.407080000000001</v>
      </c>
      <c r="G31" s="389">
        <v>1.8764344507896081E-3</v>
      </c>
      <c r="H31" s="388">
        <v>177.95604999999998</v>
      </c>
      <c r="I31" s="389">
        <v>1.8806317969819538E-3</v>
      </c>
      <c r="J31" s="388">
        <v>249.06836999999999</v>
      </c>
      <c r="K31" s="389">
        <v>3.4824460973323083E-2</v>
      </c>
      <c r="L31" s="388">
        <v>312.95521000000002</v>
      </c>
      <c r="M31" s="389">
        <v>1.8246302273928687E-3</v>
      </c>
      <c r="N31" s="388">
        <v>190.77420999999998</v>
      </c>
      <c r="O31" s="389">
        <v>1.9627555140318436E-3</v>
      </c>
      <c r="P31" s="388">
        <v>48.635870000000004</v>
      </c>
      <c r="Q31" s="389">
        <v>1.71377950777462E-3</v>
      </c>
      <c r="R31" s="388">
        <v>158.90839000000003</v>
      </c>
      <c r="S31" s="389">
        <v>1.9991388121932785E-3</v>
      </c>
      <c r="T31" s="388">
        <v>525.81630000000007</v>
      </c>
      <c r="U31" s="389">
        <v>1.1214180840297096E-2</v>
      </c>
      <c r="V31" s="388">
        <v>87.476119999999995</v>
      </c>
      <c r="W31" s="389">
        <v>1.6415277299388375E-3</v>
      </c>
      <c r="X31" s="388">
        <v>78.404589999999999</v>
      </c>
      <c r="Y31" s="389">
        <v>1.3405724347512712E-3</v>
      </c>
      <c r="Z31" s="388">
        <v>250.01117000000002</v>
      </c>
      <c r="AA31" s="389">
        <v>1.0373986103263877E-3</v>
      </c>
      <c r="AB31" s="388">
        <v>233.74579</v>
      </c>
      <c r="AC31" s="389">
        <v>1.2282335247050036E-3</v>
      </c>
      <c r="AD31" s="388">
        <v>361.52492000000001</v>
      </c>
      <c r="AE31" s="389">
        <v>9.7078220659141626E-3</v>
      </c>
      <c r="AF31" s="388">
        <v>2.92666</v>
      </c>
      <c r="AG31" s="389">
        <v>9.5045633731878772E-4</v>
      </c>
      <c r="AH31" s="388">
        <v>105.53627</v>
      </c>
      <c r="AI31" s="389">
        <v>5.1628012433936284E-2</v>
      </c>
      <c r="AJ31" s="388">
        <v>120.58722999999999</v>
      </c>
      <c r="AK31" s="389">
        <v>2.0470776822050394E-3</v>
      </c>
      <c r="AL31" s="388">
        <v>433.27663999999999</v>
      </c>
      <c r="AM31" s="389">
        <v>1.0141153110310675E-2</v>
      </c>
      <c r="AN31" s="388">
        <v>65.442930000000004</v>
      </c>
      <c r="AO31" s="389">
        <v>1.1672304832493294E-3</v>
      </c>
      <c r="AP31" s="388">
        <v>3552.7265000000007</v>
      </c>
      <c r="AQ31" s="389">
        <v>2.641090640861776E-3</v>
      </c>
    </row>
    <row r="32" spans="1:43" ht="22.5" customHeight="1">
      <c r="A32" s="945" t="s">
        <v>454</v>
      </c>
      <c r="B32" s="946">
        <v>25806.57026</v>
      </c>
      <c r="C32" s="947">
        <v>1</v>
      </c>
      <c r="D32" s="946">
        <v>25175.364289999998</v>
      </c>
      <c r="E32" s="947">
        <v>1</v>
      </c>
      <c r="F32" s="946">
        <v>25797.373299999999</v>
      </c>
      <c r="G32" s="947">
        <v>1</v>
      </c>
      <c r="H32" s="946">
        <v>94625.673290000006</v>
      </c>
      <c r="I32" s="947">
        <v>1</v>
      </c>
      <c r="J32" s="946">
        <v>7152.1098400000001</v>
      </c>
      <c r="K32" s="947">
        <v>1</v>
      </c>
      <c r="L32" s="946">
        <v>171517.0588</v>
      </c>
      <c r="M32" s="947">
        <v>1</v>
      </c>
      <c r="N32" s="946">
        <v>97197.13364</v>
      </c>
      <c r="O32" s="947">
        <v>1</v>
      </c>
      <c r="P32" s="946">
        <v>28379.304210000002</v>
      </c>
      <c r="Q32" s="947">
        <v>1</v>
      </c>
      <c r="R32" s="946">
        <v>79488.422230000011</v>
      </c>
      <c r="S32" s="947">
        <v>1</v>
      </c>
      <c r="T32" s="946">
        <v>46888.516200000005</v>
      </c>
      <c r="U32" s="947">
        <v>1</v>
      </c>
      <c r="V32" s="946">
        <v>53289.456159999994</v>
      </c>
      <c r="W32" s="947">
        <v>1</v>
      </c>
      <c r="X32" s="946">
        <v>58485.903460000001</v>
      </c>
      <c r="Y32" s="947">
        <v>1</v>
      </c>
      <c r="Z32" s="946">
        <v>240998.17322999999</v>
      </c>
      <c r="AA32" s="947">
        <v>1</v>
      </c>
      <c r="AB32" s="946">
        <v>190310.54380000001</v>
      </c>
      <c r="AC32" s="947">
        <v>1</v>
      </c>
      <c r="AD32" s="946">
        <v>37240.579560000006</v>
      </c>
      <c r="AE32" s="947">
        <v>1</v>
      </c>
      <c r="AF32" s="946">
        <v>3079.2156199999999</v>
      </c>
      <c r="AG32" s="947">
        <v>1</v>
      </c>
      <c r="AH32" s="946">
        <v>2044.1668200000001</v>
      </c>
      <c r="AI32" s="947">
        <v>1</v>
      </c>
      <c r="AJ32" s="946">
        <v>58907.012200000005</v>
      </c>
      <c r="AK32" s="947">
        <v>1</v>
      </c>
      <c r="AL32" s="946">
        <v>42724.593079999999</v>
      </c>
      <c r="AM32" s="947">
        <v>1</v>
      </c>
      <c r="AN32" s="946">
        <v>56066.844499999999</v>
      </c>
      <c r="AO32" s="947">
        <v>1</v>
      </c>
      <c r="AP32" s="946">
        <v>1345174.0144899995</v>
      </c>
      <c r="AQ32" s="947">
        <v>1</v>
      </c>
    </row>
    <row r="33" spans="1:43" ht="19.5">
      <c r="A33" s="374" t="s">
        <v>455</v>
      </c>
      <c r="B33" s="388">
        <v>0</v>
      </c>
      <c r="C33" s="389">
        <v>0</v>
      </c>
      <c r="D33" s="388">
        <v>0.41155000000000003</v>
      </c>
      <c r="E33" s="389">
        <v>1.6347330479880022E-5</v>
      </c>
      <c r="F33" s="388">
        <v>0</v>
      </c>
      <c r="G33" s="389">
        <v>0</v>
      </c>
      <c r="H33" s="388">
        <v>0</v>
      </c>
      <c r="I33" s="389">
        <v>0</v>
      </c>
      <c r="J33" s="388">
        <v>1.87242</v>
      </c>
      <c r="K33" s="389">
        <v>2.6179967057105485E-4</v>
      </c>
      <c r="L33" s="388">
        <v>3.0346500000000001</v>
      </c>
      <c r="M33" s="389">
        <v>1.76929922961109E-5</v>
      </c>
      <c r="N33" s="388">
        <v>0.82413999999999998</v>
      </c>
      <c r="O33" s="389">
        <v>8.479056625810184E-6</v>
      </c>
      <c r="P33" s="388">
        <v>0</v>
      </c>
      <c r="Q33" s="389">
        <v>0</v>
      </c>
      <c r="R33" s="388">
        <v>0</v>
      </c>
      <c r="S33" s="389">
        <v>0</v>
      </c>
      <c r="T33" s="388">
        <v>17.193000000000001</v>
      </c>
      <c r="U33" s="389">
        <v>3.6667826993424884E-4</v>
      </c>
      <c r="V33" s="388">
        <v>0</v>
      </c>
      <c r="W33" s="389">
        <v>0</v>
      </c>
      <c r="X33" s="388">
        <v>0</v>
      </c>
      <c r="Y33" s="389">
        <v>0</v>
      </c>
      <c r="Z33" s="388">
        <v>0</v>
      </c>
      <c r="AA33" s="389">
        <v>0</v>
      </c>
      <c r="AB33" s="388">
        <v>0</v>
      </c>
      <c r="AC33" s="389">
        <v>0</v>
      </c>
      <c r="AD33" s="388">
        <v>18.62575</v>
      </c>
      <c r="AE33" s="389">
        <v>5.0014662016715399E-4</v>
      </c>
      <c r="AF33" s="388">
        <v>0</v>
      </c>
      <c r="AG33" s="389">
        <v>0</v>
      </c>
      <c r="AH33" s="388">
        <v>0</v>
      </c>
      <c r="AI33" s="389">
        <v>0</v>
      </c>
      <c r="AJ33" s="388">
        <v>0</v>
      </c>
      <c r="AK33" s="389">
        <v>0</v>
      </c>
      <c r="AL33" s="388">
        <v>98.210549999999998</v>
      </c>
      <c r="AM33" s="389">
        <v>2.2986889498538905E-3</v>
      </c>
      <c r="AN33" s="388">
        <v>28.655000000000001</v>
      </c>
      <c r="AO33" s="389">
        <v>5.1108636941392339E-4</v>
      </c>
      <c r="AP33" s="388">
        <v>168.82705999999999</v>
      </c>
      <c r="AQ33" s="389">
        <v>1.2550573991277104E-4</v>
      </c>
    </row>
    <row r="34" spans="1:43" ht="28.5">
      <c r="A34" s="374" t="s">
        <v>456</v>
      </c>
      <c r="B34" s="388">
        <v>0</v>
      </c>
      <c r="C34" s="389">
        <v>0</v>
      </c>
      <c r="D34" s="388">
        <v>0</v>
      </c>
      <c r="E34" s="389">
        <v>0</v>
      </c>
      <c r="F34" s="388">
        <v>0</v>
      </c>
      <c r="G34" s="389">
        <v>0</v>
      </c>
      <c r="H34" s="388">
        <v>0</v>
      </c>
      <c r="I34" s="389">
        <v>0</v>
      </c>
      <c r="J34" s="388">
        <v>0</v>
      </c>
      <c r="K34" s="389">
        <v>0</v>
      </c>
      <c r="L34" s="388">
        <v>0</v>
      </c>
      <c r="M34" s="389">
        <v>0</v>
      </c>
      <c r="N34" s="388">
        <v>0</v>
      </c>
      <c r="O34" s="389">
        <v>0</v>
      </c>
      <c r="P34" s="388">
        <v>0</v>
      </c>
      <c r="Q34" s="389">
        <v>0</v>
      </c>
      <c r="R34" s="388">
        <v>0</v>
      </c>
      <c r="S34" s="389">
        <v>0</v>
      </c>
      <c r="T34" s="388">
        <v>0</v>
      </c>
      <c r="U34" s="389">
        <v>0</v>
      </c>
      <c r="V34" s="388">
        <v>0</v>
      </c>
      <c r="W34" s="389">
        <v>0</v>
      </c>
      <c r="X34" s="388">
        <v>0</v>
      </c>
      <c r="Y34" s="389">
        <v>0</v>
      </c>
      <c r="Z34" s="388">
        <v>0</v>
      </c>
      <c r="AA34" s="389">
        <v>0</v>
      </c>
      <c r="AB34" s="388">
        <v>0</v>
      </c>
      <c r="AC34" s="389">
        <v>0</v>
      </c>
      <c r="AD34" s="388">
        <v>0</v>
      </c>
      <c r="AE34" s="389">
        <v>0</v>
      </c>
      <c r="AF34" s="388">
        <v>0</v>
      </c>
      <c r="AG34" s="389">
        <v>0</v>
      </c>
      <c r="AH34" s="388">
        <v>0</v>
      </c>
      <c r="AI34" s="389">
        <v>0</v>
      </c>
      <c r="AJ34" s="388">
        <v>0</v>
      </c>
      <c r="AK34" s="389">
        <v>0</v>
      </c>
      <c r="AL34" s="388">
        <v>0</v>
      </c>
      <c r="AM34" s="389">
        <v>0</v>
      </c>
      <c r="AN34" s="388">
        <v>0</v>
      </c>
      <c r="AO34" s="389">
        <v>0</v>
      </c>
      <c r="AP34" s="388">
        <v>0</v>
      </c>
      <c r="AQ34" s="389">
        <v>0</v>
      </c>
    </row>
    <row r="35" spans="1:43" ht="12.75" customHeight="1">
      <c r="A35" s="34" t="s">
        <v>555</v>
      </c>
    </row>
    <row r="36" spans="1:43" ht="12.75" customHeight="1"/>
    <row r="37" spans="1:43">
      <c r="A37" s="622" t="s">
        <v>81</v>
      </c>
      <c r="AQ37" s="25" t="s">
        <v>1045</v>
      </c>
    </row>
    <row r="39" spans="1:43" ht="12.75" customHeight="1"/>
    <row r="51" spans="1:1">
      <c r="A51" s="34"/>
    </row>
    <row r="52" spans="1:1">
      <c r="A52" s="544"/>
    </row>
  </sheetData>
  <mergeCells count="22">
    <mergeCell ref="A5:A7"/>
    <mergeCell ref="B5:C5"/>
    <mergeCell ref="D5:E5"/>
    <mergeCell ref="F5:G5"/>
    <mergeCell ref="H5:I5"/>
    <mergeCell ref="J5:K5"/>
    <mergeCell ref="L5:M5"/>
    <mergeCell ref="N5:O5"/>
    <mergeCell ref="P5:Q5"/>
    <mergeCell ref="R5:S5"/>
    <mergeCell ref="T5:U5"/>
    <mergeCell ref="V5:W5"/>
    <mergeCell ref="X5:Y5"/>
    <mergeCell ref="Z5:AA5"/>
    <mergeCell ref="AL5:AM5"/>
    <mergeCell ref="AN5:AO5"/>
    <mergeCell ref="AP5:AQ5"/>
    <mergeCell ref="AB5:AC5"/>
    <mergeCell ref="AD5:AE5"/>
    <mergeCell ref="AF5:AG5"/>
    <mergeCell ref="AH5:AI5"/>
    <mergeCell ref="AJ5:AK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03" t="s">
        <v>1460</v>
      </c>
      <c r="B1" s="602"/>
      <c r="C1" s="602"/>
      <c r="D1" s="602"/>
      <c r="E1" s="602"/>
      <c r="F1" s="602"/>
      <c r="G1" s="557"/>
      <c r="H1" s="557"/>
      <c r="I1" s="557"/>
    </row>
    <row r="2" spans="1:9">
      <c r="A2" s="604" t="s">
        <v>1461</v>
      </c>
      <c r="B2" s="602"/>
      <c r="C2" s="602"/>
      <c r="D2" s="602"/>
      <c r="E2" s="602"/>
      <c r="F2" s="602"/>
      <c r="G2" s="557"/>
      <c r="H2" s="557"/>
      <c r="I2" s="557"/>
    </row>
    <row r="4" spans="1:9">
      <c r="A4" s="59" t="s">
        <v>83</v>
      </c>
      <c r="I4" s="60"/>
    </row>
    <row r="5" spans="1:9">
      <c r="A5" s="556" t="s">
        <v>84</v>
      </c>
      <c r="I5" s="61"/>
    </row>
    <row r="7" spans="1:9" ht="26.25" customHeight="1">
      <c r="A7" s="1128" t="s">
        <v>683</v>
      </c>
      <c r="B7" s="1128"/>
      <c r="C7" s="1128"/>
      <c r="D7" s="59"/>
      <c r="E7" s="1128" t="s">
        <v>685</v>
      </c>
      <c r="F7" s="1128"/>
      <c r="G7" s="1128"/>
      <c r="I7" s="59"/>
    </row>
    <row r="8" spans="1:9" ht="27.75" customHeight="1">
      <c r="A8" s="1129" t="s">
        <v>684</v>
      </c>
      <c r="B8" s="1129"/>
      <c r="C8" s="1129"/>
      <c r="E8" s="1129" t="s">
        <v>686</v>
      </c>
      <c r="F8" s="1129"/>
      <c r="G8" s="1129"/>
      <c r="H8" s="558"/>
    </row>
    <row r="9" spans="1:9">
      <c r="B9" s="557"/>
    </row>
    <row r="10" spans="1:9" ht="26.25" customHeight="1">
      <c r="A10" s="140" t="s">
        <v>551</v>
      </c>
      <c r="B10" s="140" t="s">
        <v>552</v>
      </c>
      <c r="C10" s="140" t="s">
        <v>553</v>
      </c>
      <c r="E10" s="140" t="s">
        <v>554</v>
      </c>
      <c r="F10" s="140" t="s">
        <v>552</v>
      </c>
      <c r="G10" s="140" t="s">
        <v>553</v>
      </c>
    </row>
    <row r="11" spans="1:9">
      <c r="A11" s="81" t="s">
        <v>226</v>
      </c>
      <c r="B11" s="82">
        <v>251</v>
      </c>
      <c r="C11" s="82">
        <v>249</v>
      </c>
      <c r="E11" s="83" t="s">
        <v>1439</v>
      </c>
      <c r="F11" s="82">
        <v>6954</v>
      </c>
      <c r="G11" s="82">
        <v>6947</v>
      </c>
    </row>
    <row r="12" spans="1:9">
      <c r="A12" s="81" t="s">
        <v>234</v>
      </c>
      <c r="B12" s="181">
        <v>347</v>
      </c>
      <c r="C12" s="82">
        <v>343</v>
      </c>
      <c r="E12" s="83" t="s">
        <v>1486</v>
      </c>
      <c r="F12" s="82">
        <v>7820</v>
      </c>
      <c r="G12" s="82">
        <v>7813</v>
      </c>
    </row>
    <row r="13" spans="1:9">
      <c r="A13" s="81" t="s">
        <v>902</v>
      </c>
      <c r="B13" s="82">
        <v>1521</v>
      </c>
      <c r="C13" s="82">
        <v>1513</v>
      </c>
      <c r="E13" s="83" t="s">
        <v>1489</v>
      </c>
      <c r="F13" s="82">
        <v>8642</v>
      </c>
      <c r="G13" s="82">
        <v>8630</v>
      </c>
    </row>
    <row r="14" spans="1:9">
      <c r="A14" s="81" t="s">
        <v>1166</v>
      </c>
      <c r="B14" s="82">
        <v>4427</v>
      </c>
      <c r="C14" s="82">
        <v>4419</v>
      </c>
      <c r="E14" s="83" t="s">
        <v>1529</v>
      </c>
      <c r="F14" s="82">
        <v>9205</v>
      </c>
      <c r="G14" s="82">
        <v>9192</v>
      </c>
    </row>
    <row r="15" spans="1:9">
      <c r="A15" s="81" t="s">
        <v>1485</v>
      </c>
      <c r="B15" s="82">
        <v>7820</v>
      </c>
      <c r="C15" s="82">
        <v>7813</v>
      </c>
      <c r="E15" s="83" t="s">
        <v>1557</v>
      </c>
      <c r="F15" s="82">
        <v>10376</v>
      </c>
      <c r="G15" s="82">
        <v>10362</v>
      </c>
    </row>
    <row r="16" spans="1:9" ht="15">
      <c r="A16" s="34" t="s">
        <v>555</v>
      </c>
      <c r="E16" s="34" t="s">
        <v>550</v>
      </c>
      <c r="F16"/>
      <c r="G16"/>
    </row>
    <row r="17" spans="1:9">
      <c r="A17" s="34"/>
    </row>
    <row r="18" spans="1:9">
      <c r="A18" s="899"/>
    </row>
    <row r="19" spans="1:9">
      <c r="A19" s="900"/>
    </row>
    <row r="21" spans="1:9">
      <c r="A21" s="59" t="s">
        <v>85</v>
      </c>
    </row>
    <row r="22" spans="1:9">
      <c r="A22" s="556" t="s">
        <v>86</v>
      </c>
    </row>
    <row r="23" spans="1:9">
      <c r="E23" s="34"/>
    </row>
    <row r="24" spans="1:9" ht="29.25" customHeight="1">
      <c r="A24" s="1128" t="s">
        <v>687</v>
      </c>
      <c r="B24" s="1128"/>
      <c r="C24" s="1128"/>
      <c r="E24" s="1128" t="s">
        <v>689</v>
      </c>
      <c r="F24" s="1128"/>
      <c r="G24" s="1128"/>
    </row>
    <row r="25" spans="1:9" ht="27" customHeight="1">
      <c r="A25" s="1129" t="s">
        <v>688</v>
      </c>
      <c r="B25" s="1129"/>
      <c r="C25" s="1129"/>
      <c r="E25" s="1129" t="s">
        <v>690</v>
      </c>
      <c r="F25" s="1129"/>
      <c r="G25" s="1129"/>
      <c r="H25" s="1130"/>
      <c r="I25" s="1130"/>
    </row>
    <row r="26" spans="1:9">
      <c r="H26" s="75"/>
      <c r="I26" s="76"/>
    </row>
    <row r="27" spans="1:9" ht="25.5" customHeight="1">
      <c r="A27" s="140" t="s">
        <v>551</v>
      </c>
      <c r="B27" s="140" t="s">
        <v>552</v>
      </c>
      <c r="C27" s="140" t="s">
        <v>553</v>
      </c>
      <c r="E27" s="140" t="s">
        <v>554</v>
      </c>
      <c r="F27" s="140" t="s">
        <v>552</v>
      </c>
      <c r="G27" s="140" t="s">
        <v>553</v>
      </c>
    </row>
    <row r="28" spans="1:9">
      <c r="A28" s="81" t="s">
        <v>226</v>
      </c>
      <c r="B28" s="82">
        <v>11521</v>
      </c>
      <c r="C28" s="82">
        <v>11909</v>
      </c>
      <c r="E28" s="83" t="s">
        <v>1439</v>
      </c>
      <c r="F28" s="82">
        <v>5768</v>
      </c>
      <c r="G28" s="82">
        <v>5897</v>
      </c>
    </row>
    <row r="29" spans="1:9">
      <c r="A29" s="81" t="s">
        <v>234</v>
      </c>
      <c r="B29" s="82">
        <v>10024</v>
      </c>
      <c r="C29" s="82">
        <v>10317</v>
      </c>
      <c r="E29" s="83" t="s">
        <v>1486</v>
      </c>
      <c r="F29" s="82">
        <v>5674</v>
      </c>
      <c r="G29" s="82">
        <v>5806</v>
      </c>
    </row>
    <row r="30" spans="1:9">
      <c r="A30" s="81" t="s">
        <v>902</v>
      </c>
      <c r="B30" s="82">
        <v>7714</v>
      </c>
      <c r="C30" s="82">
        <v>7908</v>
      </c>
      <c r="E30" s="83" t="s">
        <v>1489</v>
      </c>
      <c r="F30" s="82">
        <v>5471</v>
      </c>
      <c r="G30" s="82">
        <v>5604</v>
      </c>
    </row>
    <row r="31" spans="1:9">
      <c r="A31" s="81" t="s">
        <v>1166</v>
      </c>
      <c r="B31" s="82">
        <v>6273</v>
      </c>
      <c r="C31" s="82">
        <v>6390</v>
      </c>
      <c r="E31" s="83" t="s">
        <v>1529</v>
      </c>
      <c r="F31" s="82">
        <v>5394</v>
      </c>
      <c r="G31" s="82">
        <v>5534</v>
      </c>
    </row>
    <row r="32" spans="1:9">
      <c r="A32" s="81" t="s">
        <v>1485</v>
      </c>
      <c r="B32" s="82">
        <v>5674</v>
      </c>
      <c r="C32" s="82">
        <v>5806</v>
      </c>
      <c r="E32" s="83" t="s">
        <v>1557</v>
      </c>
      <c r="F32" s="82">
        <v>5308</v>
      </c>
      <c r="G32" s="82">
        <v>5447</v>
      </c>
    </row>
    <row r="33" spans="1:9" ht="15">
      <c r="A33" s="34" t="s">
        <v>550</v>
      </c>
      <c r="E33" s="34" t="s">
        <v>550</v>
      </c>
      <c r="F33" s="265"/>
      <c r="G33" s="265"/>
    </row>
    <row r="35" spans="1:9">
      <c r="A35" s="899"/>
    </row>
    <row r="36" spans="1:9">
      <c r="A36" s="900"/>
    </row>
    <row r="37" spans="1:9">
      <c r="A37" s="622" t="s">
        <v>81</v>
      </c>
    </row>
    <row r="40" spans="1:9">
      <c r="E40" s="34"/>
    </row>
    <row r="41" spans="1:9">
      <c r="E41" s="34"/>
    </row>
    <row r="42" spans="1:9">
      <c r="D42" s="219"/>
      <c r="E42" s="219"/>
      <c r="F42" s="219"/>
      <c r="G42" s="219"/>
      <c r="H42" s="219"/>
      <c r="I42" s="219"/>
    </row>
    <row r="44" spans="1:9">
      <c r="D44" s="220"/>
      <c r="E44" s="220"/>
      <c r="F44" s="220"/>
      <c r="G44" s="220"/>
      <c r="H44" s="220"/>
      <c r="I44" s="220"/>
    </row>
    <row r="46" spans="1:9">
      <c r="I46" s="62"/>
    </row>
    <row r="53" spans="8:8">
      <c r="H53" s="62" t="s">
        <v>1046</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F56"/>
  <sheetViews>
    <sheetView showGridLines="0" zoomScaleNormal="100" workbookViewId="0"/>
  </sheetViews>
  <sheetFormatPr defaultColWidth="9.140625" defaultRowHeight="14.25"/>
  <cols>
    <col min="1" max="1" width="50.140625" style="842" customWidth="1"/>
    <col min="2" max="2" width="14.28515625" style="842" bestFit="1" customWidth="1"/>
    <col min="3" max="3" width="12.5703125" style="842" customWidth="1"/>
    <col min="4" max="4" width="13.7109375" style="842" customWidth="1"/>
    <col min="5" max="16384" width="9.140625" style="842"/>
  </cols>
  <sheetData>
    <row r="1" spans="1:4">
      <c r="A1" s="150" t="s">
        <v>983</v>
      </c>
      <c r="B1" s="290"/>
      <c r="C1" s="290"/>
      <c r="D1" s="290"/>
    </row>
    <row r="2" spans="1:4">
      <c r="A2" s="532" t="s">
        <v>984</v>
      </c>
      <c r="B2" s="290"/>
      <c r="C2" s="290"/>
      <c r="D2" s="290"/>
    </row>
    <row r="3" spans="1:4">
      <c r="A3" s="290"/>
      <c r="B3" s="290"/>
      <c r="C3" s="290"/>
      <c r="D3" s="290"/>
    </row>
    <row r="4" spans="1:4">
      <c r="A4" s="290"/>
      <c r="B4" s="290"/>
      <c r="C4" s="290"/>
      <c r="D4" s="843" t="s">
        <v>324</v>
      </c>
    </row>
    <row r="5" spans="1:4" ht="35.25" customHeight="1">
      <c r="A5" s="1131" t="s">
        <v>314</v>
      </c>
      <c r="B5" s="844" t="s">
        <v>985</v>
      </c>
      <c r="C5" s="1133" t="s">
        <v>353</v>
      </c>
      <c r="D5" s="1133"/>
    </row>
    <row r="6" spans="1:4" ht="22.5">
      <c r="A6" s="1132"/>
      <c r="B6" s="845" t="s">
        <v>1557</v>
      </c>
      <c r="C6" s="846" t="s">
        <v>354</v>
      </c>
      <c r="D6" s="846" t="s">
        <v>355</v>
      </c>
    </row>
    <row r="7" spans="1:4">
      <c r="A7" s="463" t="s">
        <v>986</v>
      </c>
      <c r="B7" s="464">
        <v>5544.7237800000003</v>
      </c>
      <c r="C7" s="465">
        <v>-2.2973199395980172E-2</v>
      </c>
      <c r="D7" s="464">
        <v>-130.37517999999972</v>
      </c>
    </row>
    <row r="8" spans="1:4">
      <c r="A8" s="463" t="s">
        <v>1029</v>
      </c>
      <c r="B8" s="464">
        <v>11513.49496</v>
      </c>
      <c r="C8" s="465">
        <v>-4.5903255658200699E-2</v>
      </c>
      <c r="D8" s="464">
        <v>-553.93428999999912</v>
      </c>
    </row>
    <row r="9" spans="1:4">
      <c r="A9" s="463" t="s">
        <v>1030</v>
      </c>
      <c r="B9" s="464">
        <v>2269445.5684499997</v>
      </c>
      <c r="C9" s="465">
        <v>0.30366080488457509</v>
      </c>
      <c r="D9" s="464">
        <v>528620.37837999966</v>
      </c>
    </row>
    <row r="10" spans="1:4">
      <c r="A10" s="463" t="s">
        <v>987</v>
      </c>
      <c r="B10" s="464">
        <v>1390.7776899999999</v>
      </c>
      <c r="C10" s="465">
        <v>76.36441068767428</v>
      </c>
      <c r="D10" s="464">
        <v>1372.80072</v>
      </c>
    </row>
    <row r="11" spans="1:4">
      <c r="A11" s="463" t="s">
        <v>988</v>
      </c>
      <c r="B11" s="464">
        <v>2606.94389</v>
      </c>
      <c r="C11" s="465">
        <v>-0.76679979714992175</v>
      </c>
      <c r="D11" s="464">
        <v>-8572.051059999998</v>
      </c>
    </row>
    <row r="12" spans="1:4">
      <c r="A12" s="463" t="s">
        <v>1031</v>
      </c>
      <c r="B12" s="464">
        <v>315707.97021</v>
      </c>
      <c r="C12" s="465">
        <v>1.4523705608280086</v>
      </c>
      <c r="D12" s="464">
        <v>186972.13588999998</v>
      </c>
    </row>
    <row r="13" spans="1:4" ht="22.5">
      <c r="A13" s="466" t="s">
        <v>1032</v>
      </c>
      <c r="B13" s="464">
        <v>454.30692000000005</v>
      </c>
      <c r="C13" s="465">
        <v>2.7077565199166669</v>
      </c>
      <c r="D13" s="464">
        <v>331.77813000000009</v>
      </c>
    </row>
    <row r="14" spans="1:4">
      <c r="A14" s="847" t="s">
        <v>989</v>
      </c>
      <c r="B14" s="848">
        <v>2606663.7859</v>
      </c>
      <c r="C14" s="849">
        <v>0.37292327792798269</v>
      </c>
      <c r="D14" s="848">
        <v>708040.73259000015</v>
      </c>
    </row>
    <row r="15" spans="1:4">
      <c r="A15" s="463" t="s">
        <v>1033</v>
      </c>
      <c r="B15" s="464">
        <v>1598526.0570100001</v>
      </c>
      <c r="C15" s="465">
        <v>0.95307722680553286</v>
      </c>
      <c r="D15" s="464">
        <v>780060.69626</v>
      </c>
    </row>
    <row r="16" spans="1:4">
      <c r="A16" s="466" t="s">
        <v>1034</v>
      </c>
      <c r="B16" s="464">
        <v>194773.96991000001</v>
      </c>
      <c r="C16" s="465">
        <v>0.88258991902863193</v>
      </c>
      <c r="D16" s="464">
        <v>91313.32352000002</v>
      </c>
    </row>
    <row r="17" spans="1:4" ht="22.5">
      <c r="A17" s="466" t="s">
        <v>1036</v>
      </c>
      <c r="B17" s="464">
        <v>0</v>
      </c>
      <c r="C17" s="465">
        <v>0</v>
      </c>
      <c r="D17" s="464">
        <v>0</v>
      </c>
    </row>
    <row r="18" spans="1:4">
      <c r="A18" s="463" t="s">
        <v>1037</v>
      </c>
      <c r="B18" s="464">
        <v>0</v>
      </c>
      <c r="C18" s="465">
        <v>0</v>
      </c>
      <c r="D18" s="464">
        <v>0</v>
      </c>
    </row>
    <row r="19" spans="1:4">
      <c r="A19" s="463" t="s">
        <v>1038</v>
      </c>
      <c r="B19" s="464">
        <v>2283982.5843600002</v>
      </c>
      <c r="C19" s="465">
        <v>0.37092399023697903</v>
      </c>
      <c r="D19" s="464">
        <v>617965.64934000012</v>
      </c>
    </row>
    <row r="20" spans="1:4">
      <c r="A20" s="463" t="s">
        <v>1039</v>
      </c>
      <c r="B20" s="464">
        <v>0</v>
      </c>
      <c r="C20" s="465">
        <v>-1</v>
      </c>
      <c r="D20" s="464">
        <v>-17042.875030000003</v>
      </c>
    </row>
    <row r="21" spans="1:4">
      <c r="A21" s="463" t="s">
        <v>1040</v>
      </c>
      <c r="B21" s="464">
        <v>4736.9940800000004</v>
      </c>
      <c r="C21" s="465">
        <v>0.13284131672063745</v>
      </c>
      <c r="D21" s="464">
        <v>555.47808999999984</v>
      </c>
    </row>
    <row r="22" spans="1:4">
      <c r="A22" s="463" t="s">
        <v>1041</v>
      </c>
      <c r="B22" s="464">
        <v>0</v>
      </c>
      <c r="C22" s="465">
        <v>-1</v>
      </c>
      <c r="D22" s="464">
        <v>-481.93283000000002</v>
      </c>
    </row>
    <row r="23" spans="1:4">
      <c r="A23" s="466" t="s">
        <v>1042</v>
      </c>
      <c r="B23" s="464">
        <v>3301.9020599999994</v>
      </c>
      <c r="C23" s="465">
        <v>0.24208368600101854</v>
      </c>
      <c r="D23" s="464">
        <v>643.54489999999942</v>
      </c>
    </row>
    <row r="24" spans="1:4" ht="22.5">
      <c r="A24" s="466" t="s">
        <v>1043</v>
      </c>
      <c r="B24" s="464">
        <v>119868.33549</v>
      </c>
      <c r="C24" s="465">
        <v>0.14399151308868136</v>
      </c>
      <c r="D24" s="464">
        <v>15087.54461999999</v>
      </c>
    </row>
    <row r="25" spans="1:4">
      <c r="A25" s="847" t="s">
        <v>990</v>
      </c>
      <c r="B25" s="848">
        <v>2606663.7859</v>
      </c>
      <c r="C25" s="849">
        <v>0.37292327794244495</v>
      </c>
      <c r="D25" s="848">
        <v>708040.73261000018</v>
      </c>
    </row>
    <row r="26" spans="1:4">
      <c r="A26" s="463" t="s">
        <v>1060</v>
      </c>
      <c r="B26" s="464">
        <v>1598526.0570100001</v>
      </c>
      <c r="C26" s="465">
        <v>0.95307722680553286</v>
      </c>
      <c r="D26" s="464">
        <v>780060.69626</v>
      </c>
    </row>
    <row r="27" spans="1:4">
      <c r="A27" s="34" t="s">
        <v>555</v>
      </c>
      <c r="B27" s="850"/>
      <c r="C27" s="850"/>
      <c r="D27" s="851"/>
    </row>
    <row r="28" spans="1:4">
      <c r="A28" s="899"/>
      <c r="B28" s="850"/>
      <c r="C28" s="850"/>
      <c r="D28" s="851"/>
    </row>
    <row r="29" spans="1:4">
      <c r="A29" s="900"/>
      <c r="B29" s="853"/>
      <c r="C29" s="853"/>
      <c r="D29" s="851"/>
    </row>
    <row r="30" spans="1:4">
      <c r="A30" s="900"/>
      <c r="B30" s="853"/>
      <c r="C30" s="853"/>
      <c r="D30" s="851"/>
    </row>
    <row r="31" spans="1:4">
      <c r="A31" s="150" t="s">
        <v>1049</v>
      </c>
      <c r="B31" s="853"/>
      <c r="C31" s="853"/>
      <c r="D31" s="851"/>
    </row>
    <row r="32" spans="1:4">
      <c r="A32" s="532" t="s">
        <v>1050</v>
      </c>
      <c r="B32" s="853"/>
      <c r="C32" s="853"/>
      <c r="D32" s="851"/>
    </row>
    <row r="33" spans="1:6">
      <c r="A33" s="852"/>
      <c r="B33" s="853"/>
      <c r="C33" s="853"/>
      <c r="D33" s="851"/>
    </row>
    <row r="34" spans="1:6">
      <c r="A34" s="854"/>
      <c r="B34" s="290"/>
      <c r="C34" s="290"/>
      <c r="D34" s="843" t="s">
        <v>324</v>
      </c>
    </row>
    <row r="35" spans="1:6" ht="40.5" customHeight="1">
      <c r="A35" s="1131" t="s">
        <v>314</v>
      </c>
      <c r="B35" s="844" t="s">
        <v>315</v>
      </c>
      <c r="C35" s="1133" t="s">
        <v>373</v>
      </c>
      <c r="D35" s="1133"/>
    </row>
    <row r="36" spans="1:6" ht="22.5">
      <c r="A36" s="1134"/>
      <c r="B36" s="845" t="s">
        <v>1558</v>
      </c>
      <c r="C36" s="846" t="s">
        <v>354</v>
      </c>
      <c r="D36" s="846" t="s">
        <v>355</v>
      </c>
    </row>
    <row r="37" spans="1:6" ht="45">
      <c r="A37" s="80" t="s">
        <v>1017</v>
      </c>
      <c r="B37" s="464">
        <v>693124.22253000003</v>
      </c>
      <c r="C37" s="465">
        <v>4.5465956289040335E-2</v>
      </c>
      <c r="D37" s="464">
        <v>30143.072009999989</v>
      </c>
    </row>
    <row r="38" spans="1:6">
      <c r="A38" s="80" t="s">
        <v>1018</v>
      </c>
      <c r="B38" s="464">
        <v>346349.67550000001</v>
      </c>
      <c r="C38" s="465">
        <v>2.0879764431136771</v>
      </c>
      <c r="D38" s="464">
        <v>234188.95087</v>
      </c>
    </row>
    <row r="39" spans="1:6">
      <c r="A39" s="80" t="s">
        <v>1019</v>
      </c>
      <c r="B39" s="464">
        <v>0</v>
      </c>
      <c r="C39" s="465">
        <v>0</v>
      </c>
      <c r="D39" s="464">
        <v>0</v>
      </c>
    </row>
    <row r="40" spans="1:6">
      <c r="A40" s="80" t="s">
        <v>1020</v>
      </c>
      <c r="B40" s="464">
        <v>374.77807000000001</v>
      </c>
      <c r="C40" s="465">
        <v>-0.72272211694549027</v>
      </c>
      <c r="D40" s="464">
        <v>-976.85540999999989</v>
      </c>
    </row>
    <row r="41" spans="1:6" ht="22.5">
      <c r="A41" s="80" t="s">
        <v>1021</v>
      </c>
      <c r="B41" s="522">
        <v>-684935.14809999999</v>
      </c>
      <c r="C41" s="855">
        <v>4.0982565885853119E-2</v>
      </c>
      <c r="D41" s="522">
        <v>-26965.292939999938</v>
      </c>
    </row>
    <row r="42" spans="1:6">
      <c r="A42" s="80" t="s">
        <v>1022</v>
      </c>
      <c r="B42" s="522">
        <v>-39574.999459999999</v>
      </c>
      <c r="C42" s="855">
        <v>1.8275950849058942</v>
      </c>
      <c r="D42" s="522">
        <v>-25579.007010000001</v>
      </c>
    </row>
    <row r="43" spans="1:6">
      <c r="A43" s="80" t="s">
        <v>1023</v>
      </c>
      <c r="B43" s="522">
        <v>-334243.71044</v>
      </c>
      <c r="C43" s="855">
        <v>2.4896715108547314</v>
      </c>
      <c r="D43" s="522">
        <v>-238462.85845999999</v>
      </c>
    </row>
    <row r="44" spans="1:6">
      <c r="A44" s="80" t="s">
        <v>1024</v>
      </c>
      <c r="B44" s="522">
        <v>-7993.4662600000001</v>
      </c>
      <c r="C44" s="855">
        <v>2.2334570234128068</v>
      </c>
      <c r="D44" s="522">
        <v>-5521.3547699999999</v>
      </c>
    </row>
    <row r="45" spans="1:6" ht="22.5">
      <c r="A45" s="80" t="s">
        <v>1025</v>
      </c>
      <c r="B45" s="522">
        <v>-26898.648160000001</v>
      </c>
      <c r="C45" s="855">
        <v>-5.2868437794264675</v>
      </c>
      <c r="D45" s="522">
        <v>-33173.345710000001</v>
      </c>
      <c r="E45" s="1045"/>
      <c r="F45" s="1045"/>
    </row>
    <row r="46" spans="1:6">
      <c r="A46" s="80" t="s">
        <v>1026</v>
      </c>
      <c r="B46" s="522">
        <v>-7.9930000000000001E-2</v>
      </c>
      <c r="C46" s="855">
        <v>-0.99994931997172853</v>
      </c>
      <c r="D46" s="522">
        <v>1577.0699400000001</v>
      </c>
    </row>
    <row r="47" spans="1:6" ht="22.5">
      <c r="A47" s="80" t="s">
        <v>1027</v>
      </c>
      <c r="B47" s="522">
        <v>-26898.728090000001</v>
      </c>
      <c r="C47" s="855">
        <v>-6.7261213557283153</v>
      </c>
      <c r="D47" s="522">
        <v>-31596.27577</v>
      </c>
    </row>
    <row r="48" spans="1:6">
      <c r="A48" s="80" t="s">
        <v>1028</v>
      </c>
      <c r="B48" s="522">
        <v>-361.26936000000001</v>
      </c>
      <c r="C48" s="855">
        <v>-0.25912434071752133</v>
      </c>
      <c r="D48" s="522">
        <v>126.35546000000002</v>
      </c>
    </row>
    <row r="49" spans="1:5" ht="21.75">
      <c r="A49" s="856" t="s">
        <v>1035</v>
      </c>
      <c r="B49" s="857">
        <v>-27259.997449999999</v>
      </c>
      <c r="C49" s="858">
        <v>-7.4751774216594544</v>
      </c>
      <c r="D49" s="857">
        <v>-31469.920309999998</v>
      </c>
    </row>
    <row r="50" spans="1:5">
      <c r="A50" s="34" t="s">
        <v>555</v>
      </c>
    </row>
    <row r="51" spans="1:5">
      <c r="A51" s="899"/>
    </row>
    <row r="52" spans="1:5">
      <c r="A52" s="900"/>
    </row>
    <row r="54" spans="1:5">
      <c r="A54" s="622" t="s">
        <v>81</v>
      </c>
    </row>
    <row r="56" spans="1:5">
      <c r="E56" s="62" t="s">
        <v>1109</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42" customWidth="1"/>
    <col min="2" max="2" width="13.140625" style="842" customWidth="1"/>
    <col min="3" max="3" width="13.42578125" style="842" customWidth="1"/>
    <col min="4" max="4" width="12.85546875" style="842" customWidth="1"/>
    <col min="5" max="5" width="12.7109375" style="842" bestFit="1" customWidth="1"/>
    <col min="6" max="16384" width="9.140625" style="842"/>
  </cols>
  <sheetData>
    <row r="1" spans="1:5">
      <c r="A1" s="859" t="s">
        <v>1052</v>
      </c>
      <c r="B1" s="860"/>
      <c r="C1" s="860"/>
      <c r="D1" s="861"/>
      <c r="E1" s="708" t="s">
        <v>1550</v>
      </c>
    </row>
    <row r="2" spans="1:5">
      <c r="A2" s="532" t="s">
        <v>1053</v>
      </c>
      <c r="B2" s="861"/>
      <c r="C2" s="861"/>
      <c r="D2" s="861"/>
      <c r="E2" s="537" t="s">
        <v>1551</v>
      </c>
    </row>
    <row r="3" spans="1:5">
      <c r="A3" s="861"/>
      <c r="B3" s="861"/>
      <c r="C3" s="843" t="s">
        <v>324</v>
      </c>
      <c r="D3" s="861"/>
    </row>
    <row r="4" spans="1:5" ht="24">
      <c r="A4" s="844" t="s">
        <v>426</v>
      </c>
      <c r="B4" s="873" t="s">
        <v>991</v>
      </c>
      <c r="C4" s="873" t="s">
        <v>992</v>
      </c>
      <c r="D4" s="861"/>
    </row>
    <row r="5" spans="1:5">
      <c r="A5" s="888" t="s">
        <v>1051</v>
      </c>
      <c r="B5" s="871">
        <v>61995.019190000006</v>
      </c>
      <c r="C5" s="872">
        <v>2.860087610356854E-2</v>
      </c>
      <c r="D5" s="861"/>
    </row>
    <row r="6" spans="1:5">
      <c r="A6" s="80" t="s">
        <v>993</v>
      </c>
      <c r="B6" s="871">
        <v>0</v>
      </c>
      <c r="C6" s="872">
        <v>0</v>
      </c>
      <c r="D6" s="861"/>
    </row>
    <row r="7" spans="1:5">
      <c r="A7" s="80" t="s">
        <v>997</v>
      </c>
      <c r="B7" s="871">
        <v>0</v>
      </c>
      <c r="C7" s="872">
        <v>0</v>
      </c>
      <c r="D7" s="861"/>
    </row>
    <row r="8" spans="1:5">
      <c r="A8" s="80" t="s">
        <v>994</v>
      </c>
      <c r="B8" s="871">
        <v>1863871.88439</v>
      </c>
      <c r="C8" s="872">
        <v>0.85988147975219953</v>
      </c>
      <c r="D8" s="861"/>
    </row>
    <row r="9" spans="1:5">
      <c r="A9" s="80" t="s">
        <v>995</v>
      </c>
      <c r="B9" s="871">
        <v>1527.04207</v>
      </c>
      <c r="C9" s="872">
        <v>7.0448790273221998E-4</v>
      </c>
      <c r="D9" s="861"/>
    </row>
    <row r="10" spans="1:5">
      <c r="A10" s="80" t="s">
        <v>996</v>
      </c>
      <c r="B10" s="871">
        <v>146533.63428999999</v>
      </c>
      <c r="C10" s="872">
        <v>6.7602048907986018E-2</v>
      </c>
      <c r="D10" s="861"/>
    </row>
    <row r="11" spans="1:5">
      <c r="A11" s="80" t="s">
        <v>998</v>
      </c>
      <c r="B11" s="871"/>
      <c r="C11" s="872">
        <v>0</v>
      </c>
      <c r="D11" s="861"/>
    </row>
    <row r="12" spans="1:5">
      <c r="A12" s="870" t="s">
        <v>1003</v>
      </c>
      <c r="B12" s="871">
        <v>91455.585160000002</v>
      </c>
      <c r="C12" s="872">
        <v>4.2192258254231556E-2</v>
      </c>
      <c r="D12" s="861"/>
    </row>
    <row r="13" spans="1:5">
      <c r="A13" s="80" t="s">
        <v>999</v>
      </c>
      <c r="B13" s="871">
        <v>2208.4487199999999</v>
      </c>
      <c r="C13" s="872">
        <v>1.0188490792820499E-3</v>
      </c>
      <c r="D13" s="861"/>
    </row>
    <row r="14" spans="1:5" ht="21.75">
      <c r="A14" s="889" t="s">
        <v>1072</v>
      </c>
      <c r="B14" s="890">
        <v>2167591.6138200001</v>
      </c>
      <c r="C14" s="891">
        <v>1</v>
      </c>
      <c r="D14" s="861"/>
    </row>
    <row r="15" spans="1:5">
      <c r="A15" s="34" t="s">
        <v>555</v>
      </c>
      <c r="B15" s="861"/>
      <c r="C15" s="861"/>
      <c r="D15" s="861"/>
    </row>
    <row r="16" spans="1:5">
      <c r="A16" s="899"/>
      <c r="B16" s="861"/>
      <c r="C16" s="861"/>
      <c r="D16" s="861"/>
    </row>
    <row r="17" spans="1:5">
      <c r="A17" s="900"/>
      <c r="B17" s="861"/>
      <c r="C17" s="861"/>
      <c r="D17" s="861"/>
    </row>
    <row r="18" spans="1:5">
      <c r="A18" s="900"/>
      <c r="B18" s="861"/>
      <c r="C18" s="861"/>
      <c r="D18" s="861"/>
    </row>
    <row r="19" spans="1:5">
      <c r="A19" s="862" t="s">
        <v>1054</v>
      </c>
      <c r="B19" s="861"/>
      <c r="C19" s="861"/>
      <c r="E19" s="708" t="s">
        <v>1550</v>
      </c>
    </row>
    <row r="20" spans="1:5">
      <c r="A20" s="532" t="s">
        <v>1055</v>
      </c>
      <c r="B20" s="861"/>
      <c r="C20" s="861"/>
      <c r="E20" s="537" t="s">
        <v>1551</v>
      </c>
    </row>
    <row r="21" spans="1:5">
      <c r="A21" s="861"/>
      <c r="B21" s="843" t="s">
        <v>324</v>
      </c>
      <c r="C21" s="861"/>
      <c r="D21" s="861"/>
    </row>
    <row r="22" spans="1:5" ht="24">
      <c r="A22" s="876" t="s">
        <v>1008</v>
      </c>
      <c r="B22" s="877" t="s">
        <v>1009</v>
      </c>
      <c r="C22" s="861"/>
      <c r="D22" s="861"/>
    </row>
    <row r="23" spans="1:5">
      <c r="A23" s="863" t="s">
        <v>1000</v>
      </c>
      <c r="B23" s="864">
        <v>90478.085890000002</v>
      </c>
      <c r="C23" s="861"/>
      <c r="D23" s="861"/>
    </row>
    <row r="24" spans="1:5">
      <c r="A24" s="863" t="s">
        <v>1001</v>
      </c>
      <c r="B24" s="864">
        <v>189229.24612999998</v>
      </c>
      <c r="C24" s="861"/>
      <c r="D24" s="861"/>
    </row>
    <row r="25" spans="1:5" ht="21.75">
      <c r="A25" s="874" t="s">
        <v>1076</v>
      </c>
      <c r="B25" s="866">
        <v>98751.160239999997</v>
      </c>
      <c r="C25" s="861"/>
      <c r="D25" s="861"/>
    </row>
    <row r="26" spans="1:5">
      <c r="A26" s="863" t="s">
        <v>1002</v>
      </c>
      <c r="B26" s="864">
        <v>30159.361960000002</v>
      </c>
      <c r="C26" s="861"/>
      <c r="D26" s="861"/>
    </row>
    <row r="27" spans="1:5">
      <c r="A27" s="863" t="s">
        <v>1012</v>
      </c>
      <c r="B27" s="864">
        <v>189229.24612999998</v>
      </c>
      <c r="C27" s="861"/>
      <c r="D27" s="861"/>
    </row>
    <row r="28" spans="1:5" ht="32.25">
      <c r="A28" s="874" t="s">
        <v>1004</v>
      </c>
      <c r="B28" s="866">
        <v>159069.88417</v>
      </c>
      <c r="C28" s="861"/>
      <c r="D28" s="861"/>
    </row>
    <row r="29" spans="1:5" ht="22.5">
      <c r="A29" s="875" t="s">
        <v>1005</v>
      </c>
      <c r="B29" s="864">
        <v>46200</v>
      </c>
      <c r="C29" s="861"/>
      <c r="D29" s="861"/>
    </row>
    <row r="30" spans="1:5">
      <c r="A30" s="863" t="s">
        <v>1012</v>
      </c>
      <c r="B30" s="864">
        <v>189229.24612999998</v>
      </c>
      <c r="C30" s="861"/>
      <c r="D30" s="861"/>
    </row>
    <row r="31" spans="1:5" ht="32.25">
      <c r="A31" s="874" t="s">
        <v>1006</v>
      </c>
      <c r="B31" s="866">
        <v>143029.24612999998</v>
      </c>
      <c r="C31" s="861"/>
      <c r="D31" s="861"/>
    </row>
    <row r="32" spans="1:5">
      <c r="A32" s="34" t="s">
        <v>555</v>
      </c>
      <c r="B32" s="861"/>
      <c r="C32" s="861"/>
      <c r="D32" s="861"/>
    </row>
    <row r="33" spans="1:4">
      <c r="A33" s="57" t="s">
        <v>1077</v>
      </c>
      <c r="B33" s="861"/>
      <c r="C33" s="861"/>
      <c r="D33" s="861"/>
    </row>
    <row r="34" spans="1:4">
      <c r="A34" s="899"/>
      <c r="B34" s="861"/>
      <c r="C34" s="861"/>
      <c r="D34" s="861"/>
    </row>
    <row r="35" spans="1:4">
      <c r="A35" s="900"/>
    </row>
    <row r="36" spans="1:4">
      <c r="A36" s="900"/>
    </row>
    <row r="37" spans="1:4">
      <c r="A37" s="862" t="s">
        <v>1056</v>
      </c>
      <c r="B37" s="861"/>
      <c r="C37" s="861"/>
      <c r="D37" s="861"/>
    </row>
    <row r="38" spans="1:4">
      <c r="A38" s="532" t="s">
        <v>1057</v>
      </c>
      <c r="B38" s="861"/>
      <c r="C38" s="861"/>
      <c r="D38" s="861"/>
    </row>
    <row r="39" spans="1:4">
      <c r="A39" s="861"/>
      <c r="C39" s="861"/>
      <c r="D39" s="843" t="s">
        <v>324</v>
      </c>
    </row>
    <row r="40" spans="1:4" ht="78.75" customHeight="1">
      <c r="A40" s="885" t="s">
        <v>1010</v>
      </c>
      <c r="B40" s="885" t="s">
        <v>985</v>
      </c>
      <c r="C40" s="1133" t="s">
        <v>353</v>
      </c>
      <c r="D40" s="1133"/>
    </row>
    <row r="41" spans="1:4" ht="22.5">
      <c r="A41" s="886"/>
      <c r="B41" s="901" t="s">
        <v>1557</v>
      </c>
      <c r="C41" s="887" t="s">
        <v>354</v>
      </c>
      <c r="D41" s="887" t="s">
        <v>355</v>
      </c>
    </row>
    <row r="42" spans="1:4">
      <c r="A42" s="863" t="s">
        <v>1011</v>
      </c>
      <c r="B42" s="864">
        <v>11031.017</v>
      </c>
      <c r="C42" s="867">
        <v>0.35809259246311553</v>
      </c>
      <c r="D42" s="864">
        <v>2908.5833299999986</v>
      </c>
    </row>
    <row r="43" spans="1:4">
      <c r="A43" s="863" t="s">
        <v>1013</v>
      </c>
      <c r="B43" s="864">
        <v>2753.8097900000002</v>
      </c>
      <c r="C43" s="867">
        <v>-4.5120811292544527E-2</v>
      </c>
      <c r="D43" s="864">
        <v>-130.12549999999965</v>
      </c>
    </row>
    <row r="44" spans="1:4">
      <c r="A44" s="863" t="s">
        <v>1014</v>
      </c>
      <c r="B44" s="864">
        <v>1763476.4926300002</v>
      </c>
      <c r="C44" s="867">
        <v>0.48787328911278438</v>
      </c>
      <c r="D44" s="864">
        <v>578243.51242000028</v>
      </c>
    </row>
    <row r="45" spans="1:4">
      <c r="A45" s="863" t="s">
        <v>1015</v>
      </c>
      <c r="B45" s="864">
        <v>165239.85288999998</v>
      </c>
      <c r="C45" s="867">
        <v>2.481627217804383E-2</v>
      </c>
      <c r="D45" s="864">
        <v>4001.338849999971</v>
      </c>
    </row>
    <row r="46" spans="1:4">
      <c r="A46" s="863" t="s">
        <v>1016</v>
      </c>
      <c r="B46" s="864">
        <v>319095.55329999997</v>
      </c>
      <c r="C46" s="867">
        <v>0.36518628702926059</v>
      </c>
      <c r="D46" s="864">
        <v>85357.816309999966</v>
      </c>
    </row>
    <row r="47" spans="1:4">
      <c r="A47" s="865" t="s">
        <v>1044</v>
      </c>
      <c r="B47" s="868">
        <v>2261596.7256100001</v>
      </c>
      <c r="C47" s="869">
        <v>0.42130125253029171</v>
      </c>
      <c r="D47" s="868">
        <v>670381.12540999986</v>
      </c>
    </row>
    <row r="48" spans="1:4">
      <c r="A48" s="34" t="s">
        <v>555</v>
      </c>
    </row>
    <row r="49" spans="1:5">
      <c r="E49" s="842" t="s">
        <v>1007</v>
      </c>
    </row>
    <row r="50" spans="1:5">
      <c r="A50" s="899"/>
    </row>
    <row r="51" spans="1:5">
      <c r="A51" s="900"/>
    </row>
    <row r="54" spans="1:5">
      <c r="A54" s="622" t="s">
        <v>81</v>
      </c>
    </row>
    <row r="58" spans="1:5">
      <c r="E58" s="62" t="s">
        <v>1110</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S115"/>
  <sheetViews>
    <sheetView showGridLines="0" zoomScaleNormal="100" workbookViewId="0"/>
  </sheetViews>
  <sheetFormatPr defaultRowHeight="15"/>
  <cols>
    <col min="1" max="1" width="29.140625" customWidth="1"/>
    <col min="2" max="2" width="23.28515625" style="265" bestFit="1" customWidth="1"/>
    <col min="3" max="4" width="12.140625" customWidth="1"/>
    <col min="5" max="5" width="11" customWidth="1"/>
    <col min="6" max="7" width="11.42578125" customWidth="1"/>
    <col min="8" max="8" width="11.5703125" customWidth="1"/>
    <col min="9" max="9" width="11.85546875" customWidth="1"/>
    <col min="10" max="10" width="11" customWidth="1"/>
    <col min="11" max="12" width="11.42578125" customWidth="1"/>
    <col min="13" max="14" width="11" bestFit="1" customWidth="1"/>
    <col min="15" max="15" width="11" customWidth="1"/>
    <col min="16" max="17" width="11.42578125" customWidth="1"/>
  </cols>
  <sheetData>
    <row r="1" spans="1:19" ht="18">
      <c r="A1" s="605" t="s">
        <v>87</v>
      </c>
      <c r="B1" s="605"/>
      <c r="C1" s="553"/>
      <c r="D1" s="553"/>
      <c r="E1" s="201"/>
      <c r="F1" s="201"/>
      <c r="G1" s="201"/>
      <c r="H1" s="201"/>
      <c r="I1" s="201"/>
      <c r="J1" s="201"/>
      <c r="K1" s="201"/>
      <c r="L1" s="201"/>
      <c r="M1" s="201"/>
      <c r="N1" s="201"/>
      <c r="O1" s="201"/>
      <c r="P1" s="201"/>
      <c r="Q1" s="201"/>
    </row>
    <row r="2" spans="1:19" ht="18">
      <c r="A2" s="606" t="s">
        <v>88</v>
      </c>
      <c r="B2" s="606"/>
      <c r="C2" s="553"/>
      <c r="D2" s="553"/>
      <c r="E2" s="201"/>
      <c r="F2" s="201"/>
      <c r="G2" s="201"/>
      <c r="H2" s="201"/>
      <c r="I2" s="201"/>
      <c r="J2" s="201"/>
      <c r="K2" s="201"/>
      <c r="L2" s="201"/>
      <c r="M2" s="201"/>
      <c r="N2" s="201"/>
      <c r="O2" s="201"/>
      <c r="P2" s="201"/>
      <c r="Q2" s="201"/>
    </row>
    <row r="3" spans="1:19" s="265" customFormat="1" ht="18">
      <c r="A3" s="554"/>
      <c r="B3" s="554"/>
      <c r="C3" s="553"/>
      <c r="D3" s="553"/>
      <c r="E3" s="201"/>
      <c r="F3" s="201"/>
      <c r="G3" s="201"/>
      <c r="H3" s="201"/>
      <c r="I3" s="201"/>
      <c r="J3" s="201"/>
      <c r="K3" s="201"/>
      <c r="L3" s="201"/>
      <c r="M3" s="201"/>
      <c r="N3" s="201"/>
      <c r="O3" s="201"/>
      <c r="P3" s="201"/>
      <c r="Q3" s="201"/>
    </row>
    <row r="4" spans="1:19" ht="12.6" customHeight="1">
      <c r="A4" s="150" t="s">
        <v>1561</v>
      </c>
      <c r="B4" s="150"/>
    </row>
    <row r="5" spans="1:19" ht="12.75" customHeight="1">
      <c r="A5" s="532" t="s">
        <v>1562</v>
      </c>
      <c r="B5" s="532"/>
      <c r="I5" s="53"/>
      <c r="K5" s="53"/>
    </row>
    <row r="6" spans="1:19" ht="12.75" customHeight="1">
      <c r="M6" s="1135" t="s">
        <v>544</v>
      </c>
      <c r="N6" s="1136"/>
      <c r="O6" s="1136"/>
      <c r="P6" s="1136"/>
      <c r="Q6" s="1136"/>
    </row>
    <row r="7" spans="1:19" ht="24" customHeight="1">
      <c r="A7" s="1016"/>
      <c r="B7" s="1015"/>
      <c r="C7" s="1137" t="s">
        <v>541</v>
      </c>
      <c r="D7" s="1137"/>
      <c r="E7" s="1137"/>
      <c r="F7" s="1137"/>
      <c r="G7" s="1137"/>
      <c r="H7" s="1137" t="s">
        <v>542</v>
      </c>
      <c r="I7" s="1137"/>
      <c r="J7" s="1137"/>
      <c r="K7" s="1137"/>
      <c r="L7" s="1137"/>
      <c r="M7" s="1137" t="s">
        <v>543</v>
      </c>
      <c r="N7" s="1137"/>
      <c r="O7" s="1137"/>
      <c r="P7" s="1137"/>
      <c r="Q7" s="1137"/>
    </row>
    <row r="8" spans="1:19" ht="48" customHeight="1">
      <c r="A8" s="1015" t="s">
        <v>1458</v>
      </c>
      <c r="B8" s="1015" t="s">
        <v>1459</v>
      </c>
      <c r="C8" s="1138" t="s">
        <v>545</v>
      </c>
      <c r="D8" s="1138"/>
      <c r="E8" s="1138"/>
      <c r="F8" s="1138" t="s">
        <v>546</v>
      </c>
      <c r="G8" s="1138"/>
      <c r="H8" s="1138" t="s">
        <v>545</v>
      </c>
      <c r="I8" s="1138"/>
      <c r="J8" s="1138"/>
      <c r="K8" s="1138" t="s">
        <v>547</v>
      </c>
      <c r="L8" s="1138"/>
      <c r="M8" s="1138" t="s">
        <v>548</v>
      </c>
      <c r="N8" s="1138"/>
      <c r="O8" s="1138"/>
      <c r="P8" s="1138" t="s">
        <v>547</v>
      </c>
      <c r="Q8" s="1138"/>
    </row>
    <row r="9" spans="1:19" ht="48">
      <c r="A9" s="1016"/>
      <c r="B9" s="1015"/>
      <c r="C9" s="820" t="s">
        <v>1565</v>
      </c>
      <c r="D9" s="820" t="s">
        <v>1566</v>
      </c>
      <c r="E9" s="390" t="s">
        <v>1567</v>
      </c>
      <c r="F9" s="820" t="s">
        <v>1565</v>
      </c>
      <c r="G9" s="820" t="s">
        <v>1566</v>
      </c>
      <c r="H9" s="820" t="s">
        <v>1565</v>
      </c>
      <c r="I9" s="820" t="s">
        <v>1566</v>
      </c>
      <c r="J9" s="1046" t="s">
        <v>1567</v>
      </c>
      <c r="K9" s="820" t="s">
        <v>1565</v>
      </c>
      <c r="L9" s="820" t="s">
        <v>1566</v>
      </c>
      <c r="M9" s="820" t="s">
        <v>1565</v>
      </c>
      <c r="N9" s="820" t="s">
        <v>1566</v>
      </c>
      <c r="O9" s="1046" t="s">
        <v>1567</v>
      </c>
      <c r="P9" s="820" t="s">
        <v>1565</v>
      </c>
      <c r="Q9" s="820" t="s">
        <v>1566</v>
      </c>
    </row>
    <row r="10" spans="1:19">
      <c r="A10" s="84" t="s">
        <v>1424</v>
      </c>
      <c r="B10" s="84" t="s">
        <v>1443</v>
      </c>
      <c r="C10" s="85">
        <v>1081377.1032400001</v>
      </c>
      <c r="D10" s="85">
        <v>1215220.2055899999</v>
      </c>
      <c r="E10" s="86">
        <v>112.37709786428636</v>
      </c>
      <c r="F10" s="87">
        <v>0.13313573355755026</v>
      </c>
      <c r="G10" s="88">
        <v>0.13448680497622664</v>
      </c>
      <c r="H10" s="85">
        <v>0</v>
      </c>
      <c r="I10" s="85">
        <v>0</v>
      </c>
      <c r="J10" s="86" t="s">
        <v>140</v>
      </c>
      <c r="K10" s="87">
        <v>0</v>
      </c>
      <c r="L10" s="88">
        <v>0</v>
      </c>
      <c r="M10" s="85">
        <v>1081377.1032400001</v>
      </c>
      <c r="N10" s="85">
        <v>1215220.2055899999</v>
      </c>
      <c r="O10" s="89">
        <v>112.37709786428636</v>
      </c>
      <c r="P10" s="90">
        <v>0.1006453453432867</v>
      </c>
      <c r="Q10" s="88">
        <v>0.10493034253821745</v>
      </c>
      <c r="R10" s="64"/>
    </row>
    <row r="11" spans="1:19">
      <c r="A11" s="84" t="s">
        <v>1425</v>
      </c>
      <c r="B11" s="84" t="s">
        <v>1444</v>
      </c>
      <c r="C11" s="85">
        <v>79347.462739999988</v>
      </c>
      <c r="D11" s="85">
        <v>86773.94558</v>
      </c>
      <c r="E11" s="86">
        <v>109.35944588969981</v>
      </c>
      <c r="F11" s="87">
        <v>9.7690090035832036E-3</v>
      </c>
      <c r="G11" s="88">
        <v>9.6031572241421885E-3</v>
      </c>
      <c r="H11" s="85">
        <v>277051.42979000002</v>
      </c>
      <c r="I11" s="85">
        <v>278220.73232000001</v>
      </c>
      <c r="J11" s="86">
        <v>100.42205251598459</v>
      </c>
      <c r="K11" s="87">
        <v>0.10566147168982029</v>
      </c>
      <c r="L11" s="88">
        <v>0.10931073670462321</v>
      </c>
      <c r="M11" s="85">
        <v>356398.89252999995</v>
      </c>
      <c r="N11" s="85">
        <v>364994.67789999995</v>
      </c>
      <c r="O11" s="89">
        <v>102.41184401808331</v>
      </c>
      <c r="P11" s="90">
        <v>3.3170565116622253E-2</v>
      </c>
      <c r="Q11" s="88">
        <v>3.1516112388930234E-2</v>
      </c>
      <c r="R11" s="64"/>
      <c r="S11" s="265"/>
    </row>
    <row r="12" spans="1:19">
      <c r="A12" s="84" t="s">
        <v>1426</v>
      </c>
      <c r="B12" s="84" t="s">
        <v>1445</v>
      </c>
      <c r="C12" s="85">
        <v>746304.83249000006</v>
      </c>
      <c r="D12" s="85">
        <v>850701.94882000005</v>
      </c>
      <c r="E12" s="86">
        <v>113.98853548645604</v>
      </c>
      <c r="F12" s="87">
        <v>9.1882693866368062E-2</v>
      </c>
      <c r="G12" s="88">
        <v>9.4146053988877765E-2</v>
      </c>
      <c r="H12" s="85">
        <v>403940.54742000002</v>
      </c>
      <c r="I12" s="85">
        <v>468891.41405000002</v>
      </c>
      <c r="J12" s="86">
        <v>116.07931341501769</v>
      </c>
      <c r="K12" s="87">
        <v>0.15405425897978664</v>
      </c>
      <c r="L12" s="88">
        <v>0.18422374737094149</v>
      </c>
      <c r="M12" s="85">
        <v>1150245.3799100001</v>
      </c>
      <c r="N12" s="85">
        <v>1319593.3628699998</v>
      </c>
      <c r="O12" s="89">
        <v>114.72277010782257</v>
      </c>
      <c r="P12" s="90">
        <v>0.10705501637098078</v>
      </c>
      <c r="Q12" s="88">
        <v>0.11394262779714169</v>
      </c>
      <c r="R12" s="64"/>
      <c r="S12" s="265"/>
    </row>
    <row r="13" spans="1:19">
      <c r="A13" s="84" t="s">
        <v>1427</v>
      </c>
      <c r="B13" s="84" t="s">
        <v>1446</v>
      </c>
      <c r="C13" s="85">
        <v>2255779.4159200001</v>
      </c>
      <c r="D13" s="85">
        <v>2578518.0734600001</v>
      </c>
      <c r="E13" s="86">
        <v>114.30719046650995</v>
      </c>
      <c r="F13" s="87">
        <v>0.27772443709294775</v>
      </c>
      <c r="G13" s="88">
        <v>0.28536116802364025</v>
      </c>
      <c r="H13" s="85">
        <v>415269.36033999996</v>
      </c>
      <c r="I13" s="85">
        <v>284173.32951999997</v>
      </c>
      <c r="J13" s="86">
        <v>68.431085136484498</v>
      </c>
      <c r="K13" s="88">
        <v>0.15837482518849802</v>
      </c>
      <c r="L13" s="88">
        <v>0.11164946530982824</v>
      </c>
      <c r="M13" s="85">
        <v>2671048.7762600002</v>
      </c>
      <c r="N13" s="85">
        <v>2862691.4029800002</v>
      </c>
      <c r="O13" s="89">
        <v>107.17480820355283</v>
      </c>
      <c r="P13" s="90">
        <v>0.24859840818710902</v>
      </c>
      <c r="Q13" s="88">
        <v>0.247184163095826</v>
      </c>
      <c r="R13" s="64"/>
      <c r="S13" s="265"/>
    </row>
    <row r="14" spans="1:19">
      <c r="A14" s="84" t="s">
        <v>1428</v>
      </c>
      <c r="B14" s="84" t="s">
        <v>1447</v>
      </c>
      <c r="C14" s="85">
        <v>1321574.1155699999</v>
      </c>
      <c r="D14" s="85">
        <v>1374814.0020000001</v>
      </c>
      <c r="E14" s="86">
        <v>104.02852067112691</v>
      </c>
      <c r="F14" s="87">
        <v>0.1627080310836142</v>
      </c>
      <c r="G14" s="88">
        <v>0.15214883830522868</v>
      </c>
      <c r="H14" s="85">
        <v>0</v>
      </c>
      <c r="I14" s="85">
        <v>0</v>
      </c>
      <c r="J14" s="86" t="s">
        <v>140</v>
      </c>
      <c r="K14" s="87">
        <v>0</v>
      </c>
      <c r="L14" s="88">
        <v>0</v>
      </c>
      <c r="M14" s="85">
        <v>1321574.1155699999</v>
      </c>
      <c r="N14" s="85">
        <v>1374814.0020000001</v>
      </c>
      <c r="O14" s="89">
        <v>104.02852067112691</v>
      </c>
      <c r="P14" s="90">
        <v>0.12300083186500678</v>
      </c>
      <c r="Q14" s="88">
        <v>0.11871075175725725</v>
      </c>
      <c r="R14" s="64"/>
      <c r="S14" s="265"/>
    </row>
    <row r="15" spans="1:19">
      <c r="A15" s="84" t="s">
        <v>1429</v>
      </c>
      <c r="B15" s="84" t="s">
        <v>1448</v>
      </c>
      <c r="C15" s="85">
        <v>693115.02454999997</v>
      </c>
      <c r="D15" s="85">
        <v>765697.16590000002</v>
      </c>
      <c r="E15" s="86">
        <v>110.47187534235367</v>
      </c>
      <c r="F15" s="87">
        <v>8.5334132706103266E-2</v>
      </c>
      <c r="G15" s="88">
        <v>8.4738687644884028E-2</v>
      </c>
      <c r="H15" s="85">
        <v>235452.40891999999</v>
      </c>
      <c r="I15" s="85">
        <v>163083.57069999998</v>
      </c>
      <c r="J15" s="86">
        <v>69.263921081992891</v>
      </c>
      <c r="K15" s="87">
        <v>8.9796497560968483E-2</v>
      </c>
      <c r="L15" s="88">
        <v>6.4074251796353343E-2</v>
      </c>
      <c r="M15" s="85">
        <v>928567.43347000005</v>
      </c>
      <c r="N15" s="85">
        <v>928780.73660000006</v>
      </c>
      <c r="O15" s="89">
        <v>100.02297120513938</v>
      </c>
      <c r="P15" s="90">
        <v>8.6423126341501608E-2</v>
      </c>
      <c r="Q15" s="88">
        <v>8.0197218895829314E-2</v>
      </c>
      <c r="R15" s="64"/>
      <c r="S15" s="265"/>
    </row>
    <row r="16" spans="1:19">
      <c r="A16" s="84" t="s">
        <v>1430</v>
      </c>
      <c r="B16" s="84" t="s">
        <v>1449</v>
      </c>
      <c r="C16" s="85">
        <v>182253.34343000001</v>
      </c>
      <c r="D16" s="85">
        <v>199096.95763999998</v>
      </c>
      <c r="E16" s="86">
        <v>109.2418684305066</v>
      </c>
      <c r="F16" s="87">
        <v>2.2438456018874991E-2</v>
      </c>
      <c r="G16" s="88">
        <v>2.2033795677788945E-2</v>
      </c>
      <c r="H16" s="85">
        <v>233691.95211000001</v>
      </c>
      <c r="I16" s="85">
        <v>247634.24359999999</v>
      </c>
      <c r="J16" s="86">
        <v>105.96609826060133</v>
      </c>
      <c r="K16" s="87">
        <v>8.912509710101793E-2</v>
      </c>
      <c r="L16" s="88">
        <v>9.7293545939179646E-2</v>
      </c>
      <c r="M16" s="85">
        <v>415945.29554000002</v>
      </c>
      <c r="N16" s="85">
        <v>446731.20124000002</v>
      </c>
      <c r="O16" s="89">
        <v>107.40143139737457</v>
      </c>
      <c r="P16" s="90">
        <v>3.8712635756860223E-2</v>
      </c>
      <c r="Q16" s="88">
        <v>3.8573797368571583E-2</v>
      </c>
      <c r="R16" s="64"/>
      <c r="S16" s="265"/>
    </row>
    <row r="17" spans="1:19">
      <c r="A17" s="84" t="s">
        <v>1431</v>
      </c>
      <c r="B17" s="84" t="s">
        <v>1450</v>
      </c>
      <c r="C17" s="85">
        <v>0</v>
      </c>
      <c r="D17" s="85">
        <v>0</v>
      </c>
      <c r="E17" s="86" t="s">
        <v>140</v>
      </c>
      <c r="F17" s="87">
        <v>0</v>
      </c>
      <c r="G17" s="88">
        <v>0</v>
      </c>
      <c r="H17" s="85">
        <v>36895.988920000003</v>
      </c>
      <c r="I17" s="85">
        <v>48091.453249999999</v>
      </c>
      <c r="J17" s="86">
        <v>130.34331009334008</v>
      </c>
      <c r="K17" s="87">
        <v>1.4071338638076997E-2</v>
      </c>
      <c r="L17" s="88">
        <v>1.8894753601277726E-2</v>
      </c>
      <c r="M17" s="85">
        <v>36895.988920000003</v>
      </c>
      <c r="N17" s="85">
        <v>48091.453249999999</v>
      </c>
      <c r="O17" s="89">
        <v>130.34331009334008</v>
      </c>
      <c r="P17" s="90">
        <v>3.4339635410343332E-3</v>
      </c>
      <c r="Q17" s="88">
        <v>4.1525417693603697E-3</v>
      </c>
      <c r="R17" s="64"/>
      <c r="S17" s="265"/>
    </row>
    <row r="18" spans="1:19">
      <c r="A18" s="84" t="s">
        <v>1432</v>
      </c>
      <c r="B18" s="84" t="s">
        <v>1451</v>
      </c>
      <c r="C18" s="85">
        <v>226556.23050000001</v>
      </c>
      <c r="D18" s="85">
        <v>252603.11416</v>
      </c>
      <c r="E18" s="86">
        <v>111.49687369114309</v>
      </c>
      <c r="F18" s="87">
        <v>2.7892887549845452E-2</v>
      </c>
      <c r="G18" s="88">
        <v>2.7955250903625189E-2</v>
      </c>
      <c r="H18" s="85">
        <v>0</v>
      </c>
      <c r="I18" s="85">
        <v>0</v>
      </c>
      <c r="J18" s="86" t="s">
        <v>140</v>
      </c>
      <c r="K18" s="87">
        <v>0</v>
      </c>
      <c r="L18" s="88">
        <v>0</v>
      </c>
      <c r="M18" s="85">
        <v>226556.23050000001</v>
      </c>
      <c r="N18" s="85">
        <v>252603.11416</v>
      </c>
      <c r="O18" s="89">
        <v>111.49687369114309</v>
      </c>
      <c r="P18" s="90">
        <v>2.1085919047136643E-2</v>
      </c>
      <c r="Q18" s="88">
        <v>2.1811463612194045E-2</v>
      </c>
      <c r="R18" s="64"/>
      <c r="S18" s="265"/>
    </row>
    <row r="19" spans="1:19">
      <c r="A19" s="84" t="s">
        <v>1433</v>
      </c>
      <c r="B19" s="84" t="s">
        <v>1452</v>
      </c>
      <c r="C19" s="85">
        <v>15888.99668</v>
      </c>
      <c r="D19" s="85">
        <v>18043.04304</v>
      </c>
      <c r="E19" s="86">
        <v>113.55684316248468</v>
      </c>
      <c r="F19" s="87">
        <v>1.9562030878471372E-3</v>
      </c>
      <c r="G19" s="88">
        <v>1.9967995918237979E-3</v>
      </c>
      <c r="H19" s="85">
        <v>0</v>
      </c>
      <c r="I19" s="85">
        <v>0</v>
      </c>
      <c r="J19" s="86" t="s">
        <v>140</v>
      </c>
      <c r="K19" s="87">
        <v>0</v>
      </c>
      <c r="L19" s="88">
        <v>0</v>
      </c>
      <c r="M19" s="85">
        <v>15888.99668</v>
      </c>
      <c r="N19" s="85">
        <v>18043.04304</v>
      </c>
      <c r="O19" s="89">
        <v>113.55684316248468</v>
      </c>
      <c r="P19" s="90">
        <v>1.4788121120981612E-3</v>
      </c>
      <c r="Q19" s="88">
        <v>1.5579585312275194E-3</v>
      </c>
      <c r="R19" s="64"/>
      <c r="S19" s="265"/>
    </row>
    <row r="20" spans="1:19">
      <c r="A20" s="84" t="s">
        <v>1434</v>
      </c>
      <c r="B20" s="84" t="s">
        <v>1453</v>
      </c>
      <c r="C20" s="85">
        <v>30626.342109999998</v>
      </c>
      <c r="D20" s="85">
        <v>32508.03212</v>
      </c>
      <c r="E20" s="86">
        <v>106.14402465446764</v>
      </c>
      <c r="F20" s="87">
        <v>3.7706185111396726E-3</v>
      </c>
      <c r="G20" s="88">
        <v>3.5976207075661282E-3</v>
      </c>
      <c r="H20" s="85">
        <v>184105.71617</v>
      </c>
      <c r="I20" s="85">
        <v>187771.0575</v>
      </c>
      <c r="J20" s="86">
        <v>101.99088947711732</v>
      </c>
      <c r="K20" s="87">
        <v>7.0213970495570002E-2</v>
      </c>
      <c r="L20" s="88">
        <v>7.377377112041944E-2</v>
      </c>
      <c r="M20" s="85">
        <v>214732.05828</v>
      </c>
      <c r="N20" s="85">
        <v>220279.08962000001</v>
      </c>
      <c r="O20" s="89">
        <v>102.58323390761102</v>
      </c>
      <c r="P20" s="90">
        <v>1.9985426080423363E-2</v>
      </c>
      <c r="Q20" s="88">
        <v>1.9020388421381849E-2</v>
      </c>
      <c r="R20" s="64"/>
      <c r="S20" s="265"/>
    </row>
    <row r="21" spans="1:19">
      <c r="A21" s="84" t="s">
        <v>1435</v>
      </c>
      <c r="B21" s="84" t="s">
        <v>1454</v>
      </c>
      <c r="C21" s="85">
        <v>562897.72210000001</v>
      </c>
      <c r="D21" s="85">
        <v>620324.48652999999</v>
      </c>
      <c r="E21" s="86">
        <v>110.2019891314817</v>
      </c>
      <c r="F21" s="87">
        <v>6.9302189703405473E-2</v>
      </c>
      <c r="G21" s="88">
        <v>6.8650486437093317E-2</v>
      </c>
      <c r="H21" s="85">
        <v>55761.526819999999</v>
      </c>
      <c r="I21" s="85">
        <v>55142.504229999999</v>
      </c>
      <c r="J21" s="86">
        <v>98.889875106902608</v>
      </c>
      <c r="K21" s="86">
        <v>2.1266250067500089E-2</v>
      </c>
      <c r="L21" s="88">
        <v>2.1665056054076814E-2</v>
      </c>
      <c r="M21" s="85">
        <v>618659.24891999993</v>
      </c>
      <c r="N21" s="85">
        <v>675466.99075999996</v>
      </c>
      <c r="O21" s="89">
        <v>109.18239595369663</v>
      </c>
      <c r="P21" s="90">
        <v>5.7579519272984526E-2</v>
      </c>
      <c r="Q21" s="88">
        <v>5.8324394531684379E-2</v>
      </c>
      <c r="R21" s="64"/>
      <c r="S21" s="265"/>
    </row>
    <row r="22" spans="1:19">
      <c r="A22" s="84" t="s">
        <v>1436</v>
      </c>
      <c r="B22" s="84" t="s">
        <v>1455</v>
      </c>
      <c r="C22" s="85">
        <v>395351.62795999995</v>
      </c>
      <c r="D22" s="85">
        <v>447163.03681000002</v>
      </c>
      <c r="E22" s="86">
        <v>113.10514620044567</v>
      </c>
      <c r="F22" s="87">
        <v>4.8674443766121074E-2</v>
      </c>
      <c r="G22" s="88">
        <v>4.9486938949345756E-2</v>
      </c>
      <c r="H22" s="85">
        <v>152694.44125</v>
      </c>
      <c r="I22" s="85">
        <v>156517.12458</v>
      </c>
      <c r="J22" s="86">
        <v>102.5034855877571</v>
      </c>
      <c r="K22" s="86">
        <v>5.8234384112578023E-2</v>
      </c>
      <c r="L22" s="88">
        <v>6.1494346780206509E-2</v>
      </c>
      <c r="M22" s="85">
        <v>548046.06920999999</v>
      </c>
      <c r="N22" s="85">
        <v>603680.16139000002</v>
      </c>
      <c r="O22" s="89">
        <v>110.15135319922935</v>
      </c>
      <c r="P22" s="90">
        <v>5.1007447572550886E-2</v>
      </c>
      <c r="Q22" s="88">
        <v>5.2125833512968012E-2</v>
      </c>
      <c r="R22" s="64"/>
      <c r="S22" s="265"/>
    </row>
    <row r="23" spans="1:19" ht="24">
      <c r="A23" s="84" t="s">
        <v>1437</v>
      </c>
      <c r="B23" s="84" t="s">
        <v>1456</v>
      </c>
      <c r="C23" s="85">
        <v>531293.38918000006</v>
      </c>
      <c r="D23" s="85">
        <v>594516.92197999998</v>
      </c>
      <c r="E23" s="86">
        <v>111.89992837998217</v>
      </c>
      <c r="F23" s="87">
        <v>6.5411164052599377E-2</v>
      </c>
      <c r="G23" s="88">
        <v>6.5794397569757426E-2</v>
      </c>
      <c r="H23" s="85">
        <v>576226.72479000001</v>
      </c>
      <c r="I23" s="85">
        <v>603551.24234</v>
      </c>
      <c r="J23" s="86">
        <v>104.74197331960924</v>
      </c>
      <c r="K23" s="86">
        <v>0.21976051094364016</v>
      </c>
      <c r="L23" s="88">
        <v>0.23713053441069301</v>
      </c>
      <c r="M23" s="85">
        <v>1107520.1139700001</v>
      </c>
      <c r="N23" s="85">
        <v>1198068.16432</v>
      </c>
      <c r="O23" s="89">
        <v>108.17574770948607</v>
      </c>
      <c r="P23" s="90">
        <v>0.10307851350946169</v>
      </c>
      <c r="Q23" s="88">
        <v>0.10344931913405431</v>
      </c>
      <c r="R23" s="64"/>
      <c r="S23" s="265"/>
    </row>
    <row r="24" spans="1:19" s="265" customFormat="1">
      <c r="A24" s="84" t="s">
        <v>1438</v>
      </c>
      <c r="B24" s="84" t="s">
        <v>1457</v>
      </c>
      <c r="C24" s="85">
        <v>0</v>
      </c>
      <c r="D24" s="85">
        <v>0</v>
      </c>
      <c r="E24" s="86" t="s">
        <v>140</v>
      </c>
      <c r="F24" s="87">
        <v>0</v>
      </c>
      <c r="G24" s="88">
        <v>0</v>
      </c>
      <c r="H24" s="85">
        <v>50976.63564</v>
      </c>
      <c r="I24" s="85">
        <v>52151.186649999996</v>
      </c>
      <c r="J24" s="86">
        <v>102.30409675972881</v>
      </c>
      <c r="K24" s="86">
        <v>1.944139522254347E-2</v>
      </c>
      <c r="L24" s="88">
        <v>2.0489790912400725E-2</v>
      </c>
      <c r="M24" s="85">
        <v>50976.63564</v>
      </c>
      <c r="N24" s="85">
        <v>52151.186649999996</v>
      </c>
      <c r="O24" s="89">
        <v>102.30409675972881</v>
      </c>
      <c r="P24" s="90">
        <v>4.7444698829433455E-3</v>
      </c>
      <c r="Q24" s="88">
        <v>4.5030866453559274E-3</v>
      </c>
      <c r="R24" s="64"/>
    </row>
    <row r="25" spans="1:19" ht="18.75" customHeight="1">
      <c r="A25" s="391" t="s">
        <v>549</v>
      </c>
      <c r="B25" s="391"/>
      <c r="C25" s="392">
        <v>8122365.6064700009</v>
      </c>
      <c r="D25" s="392">
        <v>9035980.9336299989</v>
      </c>
      <c r="E25" s="393">
        <v>111.24814335410171</v>
      </c>
      <c r="F25" s="394">
        <v>1</v>
      </c>
      <c r="G25" s="395">
        <v>1</v>
      </c>
      <c r="H25" s="396">
        <v>2622066.7321699997</v>
      </c>
      <c r="I25" s="392">
        <v>2545227.8587399996</v>
      </c>
      <c r="J25" s="393">
        <v>97.069530211139636</v>
      </c>
      <c r="K25" s="394">
        <v>1</v>
      </c>
      <c r="L25" s="395">
        <v>1</v>
      </c>
      <c r="M25" s="397">
        <v>10744432.338639997</v>
      </c>
      <c r="N25" s="398">
        <v>11581208.792370001</v>
      </c>
      <c r="O25" s="399">
        <v>107.78800058818109</v>
      </c>
      <c r="P25" s="400">
        <v>1</v>
      </c>
      <c r="Q25" s="395">
        <v>1</v>
      </c>
      <c r="S25" s="265" t="str">
        <f t="shared" ref="S25:S26" si="0">IF(A25=R25,"OK","")</f>
        <v/>
      </c>
    </row>
    <row r="26" spans="1:19" ht="12.75" customHeight="1">
      <c r="A26" s="34" t="s">
        <v>550</v>
      </c>
      <c r="B26" s="34"/>
      <c r="S26" s="265" t="str">
        <f t="shared" si="0"/>
        <v/>
      </c>
    </row>
    <row r="27" spans="1:19" ht="12.75" customHeight="1">
      <c r="N27" s="77"/>
    </row>
    <row r="28" spans="1:19" ht="12.75" customHeight="1">
      <c r="A28" s="292"/>
      <c r="B28" s="292"/>
    </row>
    <row r="29" spans="1:19" ht="12.75" customHeight="1">
      <c r="A29" s="894"/>
      <c r="B29" s="894"/>
    </row>
    <row r="30" spans="1:19">
      <c r="A30" s="555"/>
      <c r="B30" s="1011"/>
    </row>
    <row r="31" spans="1:19" ht="12.75" customHeight="1">
      <c r="A31" s="895"/>
      <c r="B31" s="555"/>
    </row>
    <row r="32" spans="1:19" ht="12.75" customHeight="1">
      <c r="A32" s="895"/>
      <c r="B32" s="895"/>
    </row>
    <row r="33" spans="1:17" ht="12.75" customHeight="1">
      <c r="A33" s="895"/>
      <c r="B33" s="895"/>
    </row>
    <row r="34" spans="1:17" ht="12.75" customHeight="1">
      <c r="A34" s="895"/>
      <c r="B34" s="895"/>
    </row>
    <row r="35" spans="1:17" ht="12.75" customHeight="1"/>
    <row r="36" spans="1:17" ht="12.75" customHeight="1">
      <c r="A36" s="622" t="s">
        <v>81</v>
      </c>
      <c r="B36" s="622"/>
    </row>
    <row r="37" spans="1:17" ht="12.75" customHeight="1"/>
    <row r="38" spans="1:17" ht="12.75" customHeight="1"/>
    <row r="39" spans="1:17" ht="12.75" customHeight="1"/>
    <row r="40" spans="1:17" ht="12.75" customHeight="1"/>
    <row r="41" spans="1:17" ht="12.75" customHeight="1"/>
    <row r="42" spans="1:17" ht="12.75" customHeight="1"/>
    <row r="43" spans="1:17" ht="12.75" customHeight="1"/>
    <row r="44" spans="1:17" ht="12.75" customHeight="1">
      <c r="Q44" s="25" t="s">
        <v>1111</v>
      </c>
    </row>
    <row r="45" spans="1:17" ht="12.75" customHeight="1"/>
    <row r="46" spans="1:17" ht="12.75" customHeight="1"/>
    <row r="47" spans="1:17" ht="12.75" customHeight="1"/>
    <row r="48" spans="1:17" ht="12.75" customHeight="1"/>
    <row r="49" ht="12.75" customHeight="1"/>
    <row r="50" ht="12.75" customHeight="1"/>
    <row r="51" ht="12.75" customHeight="1"/>
    <row r="103" spans="1:2">
      <c r="A103" s="652"/>
      <c r="B103" s="652"/>
    </row>
    <row r="105" spans="1:2">
      <c r="A105" s="653"/>
      <c r="B105" s="653"/>
    </row>
    <row r="107" spans="1:2">
      <c r="A107" s="653"/>
      <c r="B107" s="653"/>
    </row>
    <row r="109" spans="1:2">
      <c r="A109" s="653"/>
      <c r="B109" s="653"/>
    </row>
    <row r="111" spans="1:2">
      <c r="A111" s="653"/>
      <c r="B111" s="653"/>
    </row>
    <row r="113" spans="1:2">
      <c r="A113" s="653"/>
      <c r="B113" s="653"/>
    </row>
    <row r="115" spans="1:2">
      <c r="A115" s="653"/>
      <c r="B115" s="653"/>
    </row>
  </sheetData>
  <mergeCells count="10">
    <mergeCell ref="M6:Q6"/>
    <mergeCell ref="C7:G7"/>
    <mergeCell ref="H7:L7"/>
    <mergeCell ref="M7:Q7"/>
    <mergeCell ref="C8:E8"/>
    <mergeCell ref="F8:G8"/>
    <mergeCell ref="H8:J8"/>
    <mergeCell ref="K8:L8"/>
    <mergeCell ref="M8:O8"/>
    <mergeCell ref="P8:Q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1059</v>
      </c>
    </row>
    <row r="2" spans="1:1">
      <c r="A2" s="1"/>
    </row>
    <row r="3" spans="1:1">
      <c r="A3" s="671" t="s">
        <v>646</v>
      </c>
    </row>
    <row r="4" spans="1:1">
      <c r="A4" s="639"/>
    </row>
    <row r="5" spans="1:1">
      <c r="A5" s="829" t="s">
        <v>787</v>
      </c>
    </row>
    <row r="6" spans="1:1">
      <c r="A6" s="830" t="s">
        <v>974</v>
      </c>
    </row>
    <row r="7" spans="1:1">
      <c r="A7" s="829" t="s">
        <v>665</v>
      </c>
    </row>
    <row r="8" spans="1:1">
      <c r="A8" s="830" t="s">
        <v>666</v>
      </c>
    </row>
    <row r="9" spans="1:1">
      <c r="A9" s="829" t="s">
        <v>754</v>
      </c>
    </row>
    <row r="10" spans="1:1">
      <c r="A10" s="830" t="s">
        <v>755</v>
      </c>
    </row>
    <row r="11" spans="1:1">
      <c r="A11" s="829" t="s">
        <v>667</v>
      </c>
    </row>
    <row r="12" spans="1:1" s="265" customFormat="1">
      <c r="A12" s="830" t="s">
        <v>798</v>
      </c>
    </row>
    <row r="13" spans="1:1">
      <c r="A13" s="829" t="s">
        <v>758</v>
      </c>
    </row>
    <row r="14" spans="1:1">
      <c r="A14" s="830" t="s">
        <v>975</v>
      </c>
    </row>
    <row r="15" spans="1:1">
      <c r="A15" s="829" t="s">
        <v>669</v>
      </c>
    </row>
    <row r="16" spans="1:1">
      <c r="A16" s="830" t="s">
        <v>976</v>
      </c>
    </row>
    <row r="17" spans="1:2">
      <c r="A17" s="829" t="s">
        <v>670</v>
      </c>
    </row>
    <row r="18" spans="1:2">
      <c r="A18" s="830" t="s">
        <v>671</v>
      </c>
      <c r="B18" s="152"/>
    </row>
    <row r="19" spans="1:2">
      <c r="A19" s="829" t="s">
        <v>672</v>
      </c>
      <c r="B19" s="559"/>
    </row>
    <row r="20" spans="1:2">
      <c r="A20" s="830" t="s">
        <v>673</v>
      </c>
      <c r="B20" s="342"/>
    </row>
    <row r="21" spans="1:2">
      <c r="A21" s="829" t="s">
        <v>674</v>
      </c>
      <c r="B21" s="152"/>
    </row>
    <row r="22" spans="1:2">
      <c r="A22" s="830" t="s">
        <v>957</v>
      </c>
      <c r="B22" s="559"/>
    </row>
    <row r="23" spans="1:2">
      <c r="A23" s="829" t="s">
        <v>675</v>
      </c>
      <c r="B23" s="152"/>
    </row>
    <row r="24" spans="1:2">
      <c r="A24" s="830" t="s">
        <v>958</v>
      </c>
      <c r="B24" s="559"/>
    </row>
    <row r="25" spans="1:2">
      <c r="A25" s="829" t="s">
        <v>810</v>
      </c>
      <c r="B25" s="310"/>
    </row>
    <row r="26" spans="1:2">
      <c r="A26" s="830" t="s">
        <v>977</v>
      </c>
      <c r="B26" s="565"/>
    </row>
    <row r="27" spans="1:2">
      <c r="A27" s="829" t="s">
        <v>678</v>
      </c>
      <c r="B27" s="138"/>
    </row>
    <row r="28" spans="1:2">
      <c r="A28" s="830" t="s">
        <v>677</v>
      </c>
      <c r="B28" s="535"/>
    </row>
    <row r="29" spans="1:2">
      <c r="A29" s="829" t="s">
        <v>756</v>
      </c>
      <c r="B29" s="153"/>
    </row>
    <row r="30" spans="1:2">
      <c r="A30" s="830" t="s">
        <v>978</v>
      </c>
      <c r="B30" s="563"/>
    </row>
    <row r="31" spans="1:2">
      <c r="A31" s="829" t="s">
        <v>680</v>
      </c>
      <c r="B31" s="152"/>
    </row>
    <row r="32" spans="1:2">
      <c r="A32" s="830" t="s">
        <v>961</v>
      </c>
      <c r="B32" s="559"/>
    </row>
    <row r="33" spans="1:2">
      <c r="A33" s="829" t="s">
        <v>681</v>
      </c>
      <c r="B33" s="138"/>
    </row>
    <row r="34" spans="1:2">
      <c r="A34" s="830" t="s">
        <v>962</v>
      </c>
      <c r="B34" s="535"/>
    </row>
    <row r="35" spans="1:2">
      <c r="A35" s="829" t="s">
        <v>757</v>
      </c>
      <c r="B35" s="138"/>
    </row>
    <row r="36" spans="1:2">
      <c r="A36" s="830" t="s">
        <v>979</v>
      </c>
      <c r="B36" s="535"/>
    </row>
    <row r="37" spans="1:2">
      <c r="A37" s="829" t="s">
        <v>682</v>
      </c>
      <c r="B37" s="152"/>
    </row>
    <row r="38" spans="1:2">
      <c r="A38" s="830" t="s">
        <v>963</v>
      </c>
      <c r="B38" s="562"/>
    </row>
    <row r="39" spans="1:2">
      <c r="A39" s="829" t="s">
        <v>1122</v>
      </c>
      <c r="B39" s="154"/>
    </row>
    <row r="40" spans="1:2">
      <c r="A40" s="830" t="s">
        <v>1123</v>
      </c>
      <c r="B40" s="562"/>
    </row>
    <row r="41" spans="1:2">
      <c r="A41" s="829" t="s">
        <v>1124</v>
      </c>
      <c r="B41" s="153"/>
    </row>
    <row r="42" spans="1:2">
      <c r="A42" s="830" t="s">
        <v>1125</v>
      </c>
      <c r="B42" s="535"/>
    </row>
    <row r="43" spans="1:2">
      <c r="A43" s="829" t="s">
        <v>1126</v>
      </c>
      <c r="B43" s="153"/>
    </row>
    <row r="44" spans="1:2">
      <c r="A44" s="830" t="s">
        <v>1127</v>
      </c>
      <c r="B44" s="535"/>
    </row>
    <row r="45" spans="1:2" s="265" customFormat="1">
      <c r="A45" s="829" t="s">
        <v>1128</v>
      </c>
      <c r="B45" s="535"/>
    </row>
    <row r="46" spans="1:2" s="265" customFormat="1">
      <c r="A46" s="830" t="s">
        <v>964</v>
      </c>
      <c r="B46" s="535"/>
    </row>
    <row r="47" spans="1:2" s="265" customFormat="1">
      <c r="A47" s="829" t="s">
        <v>1102</v>
      </c>
      <c r="B47" s="535"/>
    </row>
    <row r="48" spans="1:2" s="265" customFormat="1">
      <c r="A48" s="830" t="s">
        <v>1103</v>
      </c>
      <c r="B48" s="535"/>
    </row>
    <row r="49" spans="1:5" s="265" customFormat="1">
      <c r="A49" s="829" t="s">
        <v>1105</v>
      </c>
      <c r="B49" s="535"/>
    </row>
    <row r="50" spans="1:5" s="265" customFormat="1">
      <c r="A50" s="830" t="s">
        <v>1106</v>
      </c>
      <c r="B50" s="535"/>
    </row>
    <row r="51" spans="1:5" s="265" customFormat="1">
      <c r="A51" s="829" t="s">
        <v>1129</v>
      </c>
      <c r="B51" s="535"/>
    </row>
    <row r="52" spans="1:5" s="265" customFormat="1">
      <c r="A52" s="830" t="s">
        <v>1130</v>
      </c>
      <c r="B52" s="535"/>
    </row>
    <row r="53" spans="1:5">
      <c r="A53" s="641"/>
      <c r="B53" s="559"/>
    </row>
    <row r="54" spans="1:5">
      <c r="A54" s="649" t="s">
        <v>647</v>
      </c>
      <c r="B54" s="138"/>
    </row>
    <row r="55" spans="1:5">
      <c r="A55" s="640"/>
      <c r="B55" s="535"/>
    </row>
    <row r="56" spans="1:5">
      <c r="A56" s="831" t="s">
        <v>83</v>
      </c>
      <c r="B56" s="155"/>
    </row>
    <row r="57" spans="1:5">
      <c r="A57" s="832" t="s">
        <v>84</v>
      </c>
      <c r="B57" s="535"/>
    </row>
    <row r="58" spans="1:5" ht="15" customHeight="1">
      <c r="A58" s="878" t="s">
        <v>683</v>
      </c>
      <c r="C58" s="752"/>
      <c r="D58" s="59"/>
      <c r="E58" s="59"/>
    </row>
    <row r="59" spans="1:5">
      <c r="A59" s="832" t="s">
        <v>759</v>
      </c>
      <c r="C59" s="753"/>
    </row>
    <row r="60" spans="1:5">
      <c r="A60" s="878" t="s">
        <v>685</v>
      </c>
      <c r="C60" s="753"/>
    </row>
    <row r="61" spans="1:5">
      <c r="A61" s="832" t="s">
        <v>760</v>
      </c>
      <c r="C61" s="753"/>
    </row>
    <row r="62" spans="1:5">
      <c r="A62" s="878" t="s">
        <v>85</v>
      </c>
    </row>
    <row r="63" spans="1:5">
      <c r="A63" s="832" t="s">
        <v>86</v>
      </c>
    </row>
    <row r="64" spans="1:5">
      <c r="A64" s="878" t="s">
        <v>687</v>
      </c>
    </row>
    <row r="65" spans="1:1">
      <c r="A65" s="832" t="s">
        <v>761</v>
      </c>
    </row>
    <row r="66" spans="1:1">
      <c r="A66" s="878" t="s">
        <v>689</v>
      </c>
    </row>
    <row r="67" spans="1:1">
      <c r="A67" s="832" t="s">
        <v>762</v>
      </c>
    </row>
    <row r="68" spans="1:1" s="265" customFormat="1">
      <c r="A68" s="878" t="s">
        <v>983</v>
      </c>
    </row>
    <row r="69" spans="1:1" s="265" customFormat="1">
      <c r="A69" s="832" t="s">
        <v>984</v>
      </c>
    </row>
    <row r="70" spans="1:1" s="265" customFormat="1">
      <c r="A70" s="878" t="s">
        <v>1049</v>
      </c>
    </row>
    <row r="71" spans="1:1" s="265" customFormat="1">
      <c r="A71" s="832" t="s">
        <v>1050</v>
      </c>
    </row>
    <row r="72" spans="1:1" s="265" customFormat="1">
      <c r="A72" s="878" t="s">
        <v>1052</v>
      </c>
    </row>
    <row r="73" spans="1:1" s="265" customFormat="1">
      <c r="A73" s="832" t="s">
        <v>1053</v>
      </c>
    </row>
    <row r="74" spans="1:1" s="265" customFormat="1">
      <c r="A74" s="878" t="s">
        <v>1054</v>
      </c>
    </row>
    <row r="75" spans="1:1" s="265" customFormat="1">
      <c r="A75" s="832" t="s">
        <v>1055</v>
      </c>
    </row>
    <row r="76" spans="1:1" s="265" customFormat="1">
      <c r="A76" s="878" t="s">
        <v>1056</v>
      </c>
    </row>
    <row r="77" spans="1:1" s="265" customFormat="1">
      <c r="A77" s="832" t="s">
        <v>1057</v>
      </c>
    </row>
    <row r="78" spans="1:1">
      <c r="A78" s="640"/>
    </row>
    <row r="79" spans="1:1">
      <c r="A79" s="650" t="s">
        <v>648</v>
      </c>
    </row>
    <row r="80" spans="1:1">
      <c r="A80" s="642"/>
    </row>
    <row r="81" spans="1:1">
      <c r="A81" s="880" t="s">
        <v>763</v>
      </c>
    </row>
    <row r="82" spans="1:1">
      <c r="A82" s="881" t="s">
        <v>764</v>
      </c>
    </row>
    <row r="83" spans="1:1">
      <c r="A83" s="880" t="s">
        <v>765</v>
      </c>
    </row>
    <row r="84" spans="1:1">
      <c r="A84" s="881" t="s">
        <v>766</v>
      </c>
    </row>
    <row r="85" spans="1:1">
      <c r="A85" s="643"/>
    </row>
    <row r="86" spans="1:1">
      <c r="A86" s="651" t="s">
        <v>649</v>
      </c>
    </row>
    <row r="87" spans="1:1">
      <c r="A87" s="644"/>
    </row>
    <row r="88" spans="1:1">
      <c r="A88" s="834" t="s">
        <v>691</v>
      </c>
    </row>
    <row r="89" spans="1:1">
      <c r="A89" s="879" t="s">
        <v>692</v>
      </c>
    </row>
    <row r="90" spans="1:1" s="265" customFormat="1">
      <c r="A90" s="834" t="s">
        <v>693</v>
      </c>
    </row>
    <row r="91" spans="1:1" s="265" customFormat="1">
      <c r="A91" s="879" t="s">
        <v>694</v>
      </c>
    </row>
    <row r="92" spans="1:1">
      <c r="A92" s="834" t="s">
        <v>928</v>
      </c>
    </row>
    <row r="93" spans="1:1">
      <c r="A93" s="879" t="s">
        <v>929</v>
      </c>
    </row>
    <row r="94" spans="1:1">
      <c r="A94" s="834" t="s">
        <v>938</v>
      </c>
    </row>
    <row r="95" spans="1:1">
      <c r="A95" s="879" t="s">
        <v>939</v>
      </c>
    </row>
    <row r="96" spans="1:1">
      <c r="A96" s="834" t="s">
        <v>940</v>
      </c>
    </row>
    <row r="97" spans="1:5">
      <c r="A97" s="879" t="s">
        <v>941</v>
      </c>
    </row>
    <row r="98" spans="1:5">
      <c r="A98" s="834" t="s">
        <v>942</v>
      </c>
    </row>
    <row r="99" spans="1:5">
      <c r="A99" s="879" t="s">
        <v>943</v>
      </c>
    </row>
    <row r="100" spans="1:5">
      <c r="A100" s="834" t="s">
        <v>944</v>
      </c>
    </row>
    <row r="101" spans="1:5">
      <c r="A101" s="879" t="s">
        <v>945</v>
      </c>
    </row>
    <row r="102" spans="1:5" s="265" customFormat="1">
      <c r="A102" s="834" t="s">
        <v>1088</v>
      </c>
    </row>
    <row r="103" spans="1:5" s="265" customFormat="1">
      <c r="A103" s="879" t="s">
        <v>1089</v>
      </c>
    </row>
    <row r="104" spans="1:5">
      <c r="A104" s="645"/>
    </row>
    <row r="105" spans="1:5" s="265" customFormat="1">
      <c r="A105" s="754" t="s">
        <v>770</v>
      </c>
    </row>
    <row r="106" spans="1:5" s="265" customFormat="1">
      <c r="A106" s="645"/>
    </row>
    <row r="107" spans="1:5" s="265" customFormat="1">
      <c r="A107" s="882" t="s">
        <v>698</v>
      </c>
      <c r="E107" s="150"/>
    </row>
    <row r="108" spans="1:5" s="265" customFormat="1">
      <c r="A108" s="879" t="s">
        <v>699</v>
      </c>
      <c r="E108" s="150"/>
    </row>
    <row r="109" spans="1:5" s="265" customFormat="1">
      <c r="A109" s="882" t="s">
        <v>700</v>
      </c>
      <c r="E109" s="150"/>
    </row>
    <row r="110" spans="1:5" s="265" customFormat="1">
      <c r="A110" s="879" t="s">
        <v>701</v>
      </c>
      <c r="E110" s="150"/>
    </row>
    <row r="111" spans="1:5" s="265" customFormat="1">
      <c r="A111" s="882" t="s">
        <v>702</v>
      </c>
      <c r="E111" s="150"/>
    </row>
    <row r="112" spans="1:5" s="265" customFormat="1">
      <c r="A112" s="879" t="s">
        <v>703</v>
      </c>
      <c r="E112" s="729"/>
    </row>
    <row r="113" spans="1:5" s="265" customFormat="1">
      <c r="A113" s="882" t="s">
        <v>903</v>
      </c>
      <c r="E113" s="729"/>
    </row>
    <row r="114" spans="1:5" s="265" customFormat="1">
      <c r="A114" s="879" t="s">
        <v>904</v>
      </c>
      <c r="E114" s="729"/>
    </row>
    <row r="115" spans="1:5" s="265" customFormat="1">
      <c r="A115" s="645"/>
      <c r="E115" s="729"/>
    </row>
    <row r="116" spans="1:5">
      <c r="A116" s="670" t="s">
        <v>767</v>
      </c>
      <c r="E116" s="150"/>
    </row>
    <row r="117" spans="1:5">
      <c r="A117" s="642"/>
      <c r="E117" s="729"/>
    </row>
    <row r="118" spans="1:5">
      <c r="A118" s="883" t="s">
        <v>771</v>
      </c>
    </row>
    <row r="119" spans="1:5">
      <c r="A119" s="879" t="s">
        <v>772</v>
      </c>
    </row>
    <row r="120" spans="1:5">
      <c r="A120" s="883" t="s">
        <v>773</v>
      </c>
    </row>
    <row r="121" spans="1:5">
      <c r="A121" s="879" t="s">
        <v>774</v>
      </c>
      <c r="C121" s="654"/>
    </row>
    <row r="122" spans="1:5">
      <c r="A122" s="883" t="s">
        <v>737</v>
      </c>
    </row>
    <row r="123" spans="1:5">
      <c r="A123" s="879" t="s">
        <v>738</v>
      </c>
    </row>
    <row r="124" spans="1:5">
      <c r="A124" s="883" t="s">
        <v>775</v>
      </c>
    </row>
    <row r="125" spans="1:5">
      <c r="A125" s="879" t="s">
        <v>776</v>
      </c>
    </row>
    <row r="126" spans="1:5">
      <c r="A126" s="883" t="s">
        <v>777</v>
      </c>
    </row>
    <row r="127" spans="1:5">
      <c r="A127" s="879" t="s">
        <v>778</v>
      </c>
    </row>
    <row r="128" spans="1:5">
      <c r="A128" s="883" t="s">
        <v>779</v>
      </c>
    </row>
    <row r="129" spans="1:1">
      <c r="A129" s="879" t="s">
        <v>851</v>
      </c>
    </row>
    <row r="130" spans="1:1">
      <c r="A130" s="883" t="s">
        <v>744</v>
      </c>
    </row>
    <row r="131" spans="1:1">
      <c r="A131" s="879" t="s">
        <v>847</v>
      </c>
    </row>
    <row r="132" spans="1:1">
      <c r="A132" s="883" t="s">
        <v>745</v>
      </c>
    </row>
    <row r="133" spans="1:1">
      <c r="A133" s="879" t="s">
        <v>849</v>
      </c>
    </row>
    <row r="134" spans="1:1">
      <c r="A134" s="883" t="s">
        <v>746</v>
      </c>
    </row>
    <row r="135" spans="1:1">
      <c r="A135" s="879" t="s">
        <v>780</v>
      </c>
    </row>
    <row r="136" spans="1:1">
      <c r="A136" s="883" t="s">
        <v>781</v>
      </c>
    </row>
    <row r="137" spans="1:1">
      <c r="A137" s="879" t="s">
        <v>782</v>
      </c>
    </row>
    <row r="138" spans="1:1">
      <c r="A138" s="883" t="s">
        <v>783</v>
      </c>
    </row>
    <row r="139" spans="1:1">
      <c r="A139" s="879" t="s">
        <v>784</v>
      </c>
    </row>
    <row r="140" spans="1:1">
      <c r="A140" s="883" t="s">
        <v>785</v>
      </c>
    </row>
    <row r="141" spans="1:1">
      <c r="A141" s="879" t="s">
        <v>786</v>
      </c>
    </row>
    <row r="142" spans="1:1">
      <c r="A142" s="655"/>
    </row>
    <row r="143" spans="1:1">
      <c r="A143" s="656" t="s">
        <v>768</v>
      </c>
    </row>
    <row r="144" spans="1:1">
      <c r="A144" s="645"/>
    </row>
    <row r="145" spans="1:1">
      <c r="A145" s="884" t="s">
        <v>712</v>
      </c>
    </row>
    <row r="146" spans="1:1">
      <c r="A146" s="879" t="s">
        <v>713</v>
      </c>
    </row>
    <row r="147" spans="1:1">
      <c r="A147" s="884" t="s">
        <v>714</v>
      </c>
    </row>
    <row r="148" spans="1:1">
      <c r="A148" s="879" t="s">
        <v>715</v>
      </c>
    </row>
    <row r="149" spans="1:1">
      <c r="A149" s="884" t="s">
        <v>716</v>
      </c>
    </row>
    <row r="150" spans="1:1">
      <c r="A150" s="879" t="s">
        <v>717</v>
      </c>
    </row>
    <row r="151" spans="1:1">
      <c r="A151" s="884" t="s">
        <v>718</v>
      </c>
    </row>
    <row r="152" spans="1:1">
      <c r="A152" s="879" t="s">
        <v>1058</v>
      </c>
    </row>
    <row r="153" spans="1:1">
      <c r="A153" s="884" t="s">
        <v>719</v>
      </c>
    </row>
    <row r="154" spans="1:1">
      <c r="A154" s="879" t="s">
        <v>720</v>
      </c>
    </row>
    <row r="155" spans="1:1">
      <c r="A155" s="884" t="s">
        <v>721</v>
      </c>
    </row>
    <row r="156" spans="1:1">
      <c r="A156" s="879" t="s">
        <v>722</v>
      </c>
    </row>
    <row r="157" spans="1:1">
      <c r="A157" s="884" t="s">
        <v>723</v>
      </c>
    </row>
    <row r="158" spans="1:1">
      <c r="A158" s="879" t="s">
        <v>724</v>
      </c>
    </row>
    <row r="159" spans="1:1" s="265" customFormat="1">
      <c r="A159" s="884" t="s">
        <v>861</v>
      </c>
    </row>
    <row r="160" spans="1:1" s="265" customFormat="1">
      <c r="A160" s="879" t="s">
        <v>862</v>
      </c>
    </row>
    <row r="161" spans="1:8">
      <c r="A161" s="657"/>
    </row>
    <row r="162" spans="1:8">
      <c r="A162" s="638" t="s">
        <v>769</v>
      </c>
    </row>
    <row r="163" spans="1:8">
      <c r="A163" s="191"/>
      <c r="B163" s="191"/>
      <c r="C163" s="191"/>
      <c r="D163" s="191"/>
      <c r="E163" s="191"/>
    </row>
    <row r="164" spans="1:8">
      <c r="A164" s="63" t="s">
        <v>727</v>
      </c>
    </row>
    <row r="165" spans="1:8">
      <c r="A165" s="879" t="s">
        <v>728</v>
      </c>
    </row>
    <row r="166" spans="1:8">
      <c r="A166" s="63" t="s">
        <v>729</v>
      </c>
    </row>
    <row r="167" spans="1:8">
      <c r="A167" s="879" t="s">
        <v>730</v>
      </c>
      <c r="H167" s="238"/>
    </row>
    <row r="168" spans="1:8">
      <c r="A168" s="63" t="s">
        <v>731</v>
      </c>
    </row>
    <row r="169" spans="1:8">
      <c r="A169" s="879" t="s">
        <v>732</v>
      </c>
      <c r="F169" s="63"/>
    </row>
    <row r="170" spans="1:8">
      <c r="A170" s="63" t="s">
        <v>733</v>
      </c>
    </row>
    <row r="171" spans="1:8">
      <c r="A171" s="879" t="s">
        <v>734</v>
      </c>
    </row>
    <row r="172" spans="1:8">
      <c r="A172" s="63" t="s">
        <v>735</v>
      </c>
    </row>
    <row r="173" spans="1:8" s="265" customFormat="1">
      <c r="A173" s="879" t="s">
        <v>736</v>
      </c>
    </row>
    <row r="174" spans="1:8">
      <c r="A174" s="63" t="s">
        <v>866</v>
      </c>
    </row>
    <row r="175" spans="1:8" s="265" customFormat="1">
      <c r="A175" s="879" t="s">
        <v>867</v>
      </c>
    </row>
    <row r="176" spans="1:8" s="265" customFormat="1">
      <c r="A176" s="646"/>
    </row>
    <row r="177" spans="1:1">
      <c r="A177" s="647"/>
    </row>
    <row r="178" spans="1:1">
      <c r="A178" s="26" t="s">
        <v>4</v>
      </c>
    </row>
    <row r="179" spans="1:1">
      <c r="A179" s="648" t="s">
        <v>5</v>
      </c>
    </row>
    <row r="180" spans="1:1">
      <c r="A180" s="646"/>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1.19'!A1" display="Tablica 1.18: Članstvo ZDMF-ova"/>
    <hyperlink ref="A40" location="'12 Tablice 1.18, 1.19'!A2" display="Table 1.18: CVPFs' Membership"/>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1.19'!A33" display="Tablica 1.19: Struktura članova ZDMF- ova prema dobi i spolu "/>
    <hyperlink ref="A42" location="'12 Tablice 1.18, 1.19'!A34" display="Table 1.19: Closed voluntary pension funds members age and gender structure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49" t="s">
        <v>1563</v>
      </c>
    </row>
    <row r="2" spans="1:8">
      <c r="A2" s="552" t="s">
        <v>1564</v>
      </c>
    </row>
    <row r="3" spans="1:8" ht="12.75" customHeight="1"/>
    <row r="4" spans="1:8" ht="12.75" customHeight="1">
      <c r="B4" s="817"/>
      <c r="C4" s="816"/>
      <c r="D4" s="816"/>
      <c r="E4" s="816"/>
      <c r="F4" s="25" t="s">
        <v>507</v>
      </c>
    </row>
    <row r="5" spans="1:8">
      <c r="A5" s="1139" t="s">
        <v>508</v>
      </c>
      <c r="B5" s="1139" t="s">
        <v>509</v>
      </c>
      <c r="C5" s="1140" t="s">
        <v>906</v>
      </c>
      <c r="D5" s="1140"/>
      <c r="E5" s="1141" t="s">
        <v>907</v>
      </c>
      <c r="F5" s="1141"/>
    </row>
    <row r="6" spans="1:8" ht="65.25">
      <c r="A6" s="1139"/>
      <c r="B6" s="1139"/>
      <c r="C6" s="401" t="s">
        <v>510</v>
      </c>
      <c r="D6" s="401" t="s">
        <v>511</v>
      </c>
      <c r="E6" s="401" t="s">
        <v>512</v>
      </c>
      <c r="F6" s="401" t="s">
        <v>513</v>
      </c>
    </row>
    <row r="7" spans="1:8" ht="22.5">
      <c r="A7" s="91">
        <v>1</v>
      </c>
      <c r="B7" s="92" t="s">
        <v>514</v>
      </c>
      <c r="C7" s="902">
        <v>2750279</v>
      </c>
      <c r="D7" s="902">
        <v>467079.92486000003</v>
      </c>
      <c r="E7" s="902">
        <v>13402</v>
      </c>
      <c r="F7" s="902">
        <v>82729.297739999995</v>
      </c>
      <c r="G7" s="53"/>
    </row>
    <row r="8" spans="1:8" ht="22.5">
      <c r="A8" s="91">
        <v>2</v>
      </c>
      <c r="B8" s="92" t="s">
        <v>516</v>
      </c>
      <c r="C8" s="902">
        <v>595084</v>
      </c>
      <c r="D8" s="902">
        <v>725490.35880999989</v>
      </c>
      <c r="E8" s="902">
        <v>5199034</v>
      </c>
      <c r="F8" s="902">
        <v>379241.26207999996</v>
      </c>
      <c r="G8" s="53"/>
    </row>
    <row r="9" spans="1:8" ht="22.5">
      <c r="A9" s="91">
        <v>3</v>
      </c>
      <c r="B9" s="92" t="s">
        <v>515</v>
      </c>
      <c r="C9" s="902">
        <v>701975</v>
      </c>
      <c r="D9" s="902">
        <v>1459894.09623</v>
      </c>
      <c r="E9" s="902">
        <v>104689</v>
      </c>
      <c r="F9" s="902">
        <v>814102.2095</v>
      </c>
      <c r="G9" s="53"/>
    </row>
    <row r="10" spans="1:8" ht="22.5">
      <c r="A10" s="91">
        <v>4</v>
      </c>
      <c r="B10" s="92" t="s">
        <v>517</v>
      </c>
      <c r="C10" s="902">
        <v>77</v>
      </c>
      <c r="D10" s="902">
        <v>4774.66543</v>
      </c>
      <c r="E10" s="902">
        <v>149</v>
      </c>
      <c r="F10" s="902">
        <v>1438.0701100000001</v>
      </c>
    </row>
    <row r="11" spans="1:8" ht="22.5">
      <c r="A11" s="91">
        <v>5</v>
      </c>
      <c r="B11" s="92" t="s">
        <v>518</v>
      </c>
      <c r="C11" s="902">
        <v>206</v>
      </c>
      <c r="D11" s="902">
        <v>19366.697980000001</v>
      </c>
      <c r="E11" s="902">
        <v>8</v>
      </c>
      <c r="F11" s="188">
        <v>1530.7497900000001</v>
      </c>
    </row>
    <row r="12" spans="1:8" ht="22.5">
      <c r="A12" s="91">
        <v>6</v>
      </c>
      <c r="B12" s="92" t="s">
        <v>519</v>
      </c>
      <c r="C12" s="902">
        <v>25662</v>
      </c>
      <c r="D12" s="902">
        <v>228768.61084000001</v>
      </c>
      <c r="E12" s="902">
        <v>1465</v>
      </c>
      <c r="F12" s="902">
        <v>112278.56134999999</v>
      </c>
    </row>
    <row r="13" spans="1:8" ht="22.5">
      <c r="A13" s="91">
        <v>7</v>
      </c>
      <c r="B13" s="92" t="s">
        <v>520</v>
      </c>
      <c r="C13" s="902">
        <v>13485</v>
      </c>
      <c r="D13" s="902">
        <v>42346.548729999995</v>
      </c>
      <c r="E13" s="902">
        <v>2533</v>
      </c>
      <c r="F13" s="902">
        <v>11747.37176</v>
      </c>
    </row>
    <row r="14" spans="1:8" ht="22.5">
      <c r="A14" s="91">
        <v>8</v>
      </c>
      <c r="B14" s="92" t="s">
        <v>521</v>
      </c>
      <c r="C14" s="902">
        <v>722865</v>
      </c>
      <c r="D14" s="902">
        <v>808087.97366999998</v>
      </c>
      <c r="E14" s="902">
        <v>27185</v>
      </c>
      <c r="F14" s="902">
        <v>315797.27570999996</v>
      </c>
      <c r="H14" s="265"/>
    </row>
    <row r="15" spans="1:8" ht="22.5">
      <c r="A15" s="91">
        <v>9</v>
      </c>
      <c r="B15" s="92" t="s">
        <v>522</v>
      </c>
      <c r="C15" s="902">
        <v>756397</v>
      </c>
      <c r="D15" s="902">
        <v>1016323.0509800001</v>
      </c>
      <c r="E15" s="902">
        <v>69441</v>
      </c>
      <c r="F15" s="902">
        <v>541014.48197000008</v>
      </c>
    </row>
    <row r="16" spans="1:8" ht="22.5">
      <c r="A16" s="91">
        <v>10</v>
      </c>
      <c r="B16" s="92" t="s">
        <v>523</v>
      </c>
      <c r="C16" s="902">
        <v>3210875</v>
      </c>
      <c r="D16" s="902">
        <v>2965339.42393</v>
      </c>
      <c r="E16" s="902">
        <v>103048</v>
      </c>
      <c r="F16" s="902">
        <v>1553347.23706</v>
      </c>
    </row>
    <row r="17" spans="1:6" ht="22.5">
      <c r="A17" s="91">
        <v>11</v>
      </c>
      <c r="B17" s="92" t="s">
        <v>524</v>
      </c>
      <c r="C17" s="902">
        <v>1909</v>
      </c>
      <c r="D17" s="902">
        <v>8235.8223200000011</v>
      </c>
      <c r="E17" s="902">
        <v>1</v>
      </c>
      <c r="F17" s="902">
        <v>362.06321999999994</v>
      </c>
    </row>
    <row r="18" spans="1:6" ht="22.5">
      <c r="A18" s="91">
        <v>12</v>
      </c>
      <c r="B18" s="92" t="s">
        <v>525</v>
      </c>
      <c r="C18" s="902">
        <v>66441</v>
      </c>
      <c r="D18" s="902">
        <v>43978.233209999999</v>
      </c>
      <c r="E18" s="902">
        <v>336</v>
      </c>
      <c r="F18" s="902">
        <v>7854.5662999999995</v>
      </c>
    </row>
    <row r="19" spans="1:6" ht="22.5">
      <c r="A19" s="91">
        <v>13</v>
      </c>
      <c r="B19" s="92" t="s">
        <v>526</v>
      </c>
      <c r="C19" s="902">
        <v>291824</v>
      </c>
      <c r="D19" s="902">
        <v>482749.45491000003</v>
      </c>
      <c r="E19" s="902">
        <v>11734</v>
      </c>
      <c r="F19" s="902">
        <v>190744.54618999999</v>
      </c>
    </row>
    <row r="20" spans="1:6" ht="22.5">
      <c r="A20" s="91">
        <v>14</v>
      </c>
      <c r="B20" s="92" t="s">
        <v>527</v>
      </c>
      <c r="C20" s="902">
        <v>94374</v>
      </c>
      <c r="D20" s="902">
        <v>422371.61142999999</v>
      </c>
      <c r="E20" s="902">
        <v>1905</v>
      </c>
      <c r="F20" s="902">
        <v>-21945.4064</v>
      </c>
    </row>
    <row r="21" spans="1:6" ht="22.5">
      <c r="A21" s="91">
        <v>15</v>
      </c>
      <c r="B21" s="92" t="s">
        <v>528</v>
      </c>
      <c r="C21" s="902">
        <v>3379</v>
      </c>
      <c r="D21" s="902">
        <v>11052.75144</v>
      </c>
      <c r="E21" s="902">
        <v>612</v>
      </c>
      <c r="F21" s="902">
        <v>3370.7627299999999</v>
      </c>
    </row>
    <row r="22" spans="1:6" ht="22.5">
      <c r="A22" s="91">
        <v>16</v>
      </c>
      <c r="B22" s="92" t="s">
        <v>529</v>
      </c>
      <c r="C22" s="902">
        <v>323680</v>
      </c>
      <c r="D22" s="902">
        <v>187749.73497999998</v>
      </c>
      <c r="E22" s="902">
        <v>5122</v>
      </c>
      <c r="F22" s="902">
        <v>37501.317080000001</v>
      </c>
    </row>
    <row r="23" spans="1:6" ht="22.5">
      <c r="A23" s="91">
        <v>17</v>
      </c>
      <c r="B23" s="92" t="s">
        <v>530</v>
      </c>
      <c r="C23" s="902">
        <v>15587</v>
      </c>
      <c r="D23" s="902">
        <v>3044.2493100000002</v>
      </c>
      <c r="E23" s="902">
        <v>14</v>
      </c>
      <c r="F23" s="902">
        <v>174.46337</v>
      </c>
    </row>
    <row r="24" spans="1:6" ht="22.5">
      <c r="A24" s="91">
        <v>18</v>
      </c>
      <c r="B24" s="92" t="s">
        <v>531</v>
      </c>
      <c r="C24" s="902">
        <v>925858</v>
      </c>
      <c r="D24" s="902">
        <v>139327.72466000001</v>
      </c>
      <c r="E24" s="902">
        <v>351359</v>
      </c>
      <c r="F24" s="902">
        <v>57251.132159999994</v>
      </c>
    </row>
    <row r="25" spans="1:6" ht="22.5">
      <c r="A25" s="91">
        <v>19</v>
      </c>
      <c r="B25" s="92" t="s">
        <v>532</v>
      </c>
      <c r="C25" s="902">
        <v>659521</v>
      </c>
      <c r="D25" s="902">
        <v>1938688.0333399998</v>
      </c>
      <c r="E25" s="902">
        <v>49586</v>
      </c>
      <c r="F25" s="902">
        <v>2320244.7008000002</v>
      </c>
    </row>
    <row r="26" spans="1:6" ht="22.5">
      <c r="A26" s="91">
        <v>20</v>
      </c>
      <c r="B26" s="92" t="s">
        <v>533</v>
      </c>
      <c r="C26" s="902">
        <v>3402</v>
      </c>
      <c r="D26" s="902">
        <v>13294.9506</v>
      </c>
      <c r="E26" s="902">
        <v>2614</v>
      </c>
      <c r="F26" s="902">
        <v>20655.033620000002</v>
      </c>
    </row>
    <row r="27" spans="1:6" ht="33.75">
      <c r="A27" s="91">
        <v>21</v>
      </c>
      <c r="B27" s="92" t="s">
        <v>534</v>
      </c>
      <c r="C27" s="902">
        <v>566703</v>
      </c>
      <c r="D27" s="902">
        <v>108896.34544</v>
      </c>
      <c r="E27" s="902">
        <v>1931</v>
      </c>
      <c r="F27" s="902">
        <v>12180.348910000001</v>
      </c>
    </row>
    <row r="28" spans="1:6" ht="22.5">
      <c r="A28" s="91">
        <v>22</v>
      </c>
      <c r="B28" s="92" t="s">
        <v>535</v>
      </c>
      <c r="C28" s="902">
        <v>1818</v>
      </c>
      <c r="D28" s="902">
        <v>2772.2367100000001</v>
      </c>
      <c r="E28" s="902">
        <v>211</v>
      </c>
      <c r="F28" s="902">
        <v>8814.4294700000009</v>
      </c>
    </row>
    <row r="29" spans="1:6" ht="45">
      <c r="A29" s="91">
        <v>23</v>
      </c>
      <c r="B29" s="92" t="s">
        <v>536</v>
      </c>
      <c r="C29" s="902">
        <v>76031</v>
      </c>
      <c r="D29" s="902">
        <v>481576.29264999996</v>
      </c>
      <c r="E29" s="902">
        <v>8928</v>
      </c>
      <c r="F29" s="902">
        <v>533943.96158999996</v>
      </c>
    </row>
    <row r="30" spans="1:6" ht="22.5">
      <c r="A30" s="91">
        <v>24</v>
      </c>
      <c r="B30" s="92" t="s">
        <v>537</v>
      </c>
      <c r="C30" s="902">
        <v>0</v>
      </c>
      <c r="D30" s="902">
        <v>0</v>
      </c>
      <c r="E30" s="902">
        <v>0</v>
      </c>
      <c r="F30" s="902">
        <v>0</v>
      </c>
    </row>
    <row r="31" spans="1:6" ht="22.5">
      <c r="A31" s="91">
        <v>25</v>
      </c>
      <c r="B31" s="92" t="s">
        <v>538</v>
      </c>
      <c r="C31" s="902">
        <v>0</v>
      </c>
      <c r="D31" s="902">
        <v>0</v>
      </c>
      <c r="E31" s="902">
        <v>0</v>
      </c>
      <c r="F31" s="902">
        <v>0</v>
      </c>
    </row>
    <row r="32" spans="1:6" ht="22.5">
      <c r="A32" s="404"/>
      <c r="B32" s="405" t="s">
        <v>539</v>
      </c>
      <c r="C32" s="903">
        <v>10499957</v>
      </c>
      <c r="D32" s="903">
        <v>9035980.9336299989</v>
      </c>
      <c r="E32" s="903">
        <v>5892037</v>
      </c>
      <c r="F32" s="903">
        <v>4088539.9617099999</v>
      </c>
    </row>
    <row r="33" spans="1:7" ht="22.5">
      <c r="A33" s="404"/>
      <c r="B33" s="405" t="s">
        <v>540</v>
      </c>
      <c r="C33" s="903">
        <v>1307475</v>
      </c>
      <c r="D33" s="903">
        <v>2545227.8587399996</v>
      </c>
      <c r="E33" s="903">
        <v>63270</v>
      </c>
      <c r="F33" s="903">
        <v>2895838.4743400002</v>
      </c>
    </row>
    <row r="34" spans="1:7">
      <c r="A34" s="402"/>
      <c r="B34" s="403" t="s">
        <v>285</v>
      </c>
      <c r="C34" s="904">
        <v>11807432</v>
      </c>
      <c r="D34" s="904">
        <v>11581208.792370001</v>
      </c>
      <c r="E34" s="904">
        <v>5955307</v>
      </c>
      <c r="F34" s="904">
        <v>6984378.4360500006</v>
      </c>
    </row>
    <row r="35" spans="1:7" ht="12.75" customHeight="1">
      <c r="A35" s="34" t="s">
        <v>506</v>
      </c>
      <c r="F35" s="265"/>
    </row>
    <row r="36" spans="1:7" ht="12.75" customHeight="1">
      <c r="G36" s="77"/>
    </row>
    <row r="37" spans="1:7" ht="12.75" customHeight="1">
      <c r="A37" s="622" t="s">
        <v>81</v>
      </c>
    </row>
    <row r="38" spans="1:7" ht="12.75" customHeight="1">
      <c r="F38" s="35" t="s">
        <v>1112</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607" t="s">
        <v>89</v>
      </c>
      <c r="B1" s="201"/>
      <c r="C1" s="201"/>
      <c r="D1" s="201"/>
      <c r="E1" s="201"/>
      <c r="F1" s="201"/>
      <c r="G1" s="201"/>
    </row>
    <row r="2" spans="1:7">
      <c r="A2" s="608" t="s">
        <v>90</v>
      </c>
      <c r="B2" s="201"/>
      <c r="C2" s="201"/>
      <c r="D2" s="201"/>
      <c r="E2" s="201"/>
      <c r="F2" s="201"/>
      <c r="G2" s="201"/>
    </row>
    <row r="3" spans="1:7" s="265" customFormat="1">
      <c r="A3" s="551"/>
      <c r="B3" s="201"/>
      <c r="C3" s="201"/>
      <c r="D3" s="201"/>
      <c r="E3" s="201"/>
      <c r="F3" s="201"/>
      <c r="G3" s="201"/>
    </row>
    <row r="4" spans="1:7" ht="12.75" customHeight="1">
      <c r="A4" s="24" t="s">
        <v>691</v>
      </c>
    </row>
    <row r="5" spans="1:7" ht="12.75" customHeight="1">
      <c r="A5" s="533" t="s">
        <v>692</v>
      </c>
      <c r="B5" s="201"/>
    </row>
    <row r="6" spans="1:7" ht="53.25" customHeight="1">
      <c r="A6" s="823" t="s">
        <v>874</v>
      </c>
      <c r="B6" s="1147" t="s">
        <v>486</v>
      </c>
      <c r="C6" s="1148"/>
      <c r="D6" s="1149"/>
      <c r="E6" s="1147" t="s">
        <v>879</v>
      </c>
      <c r="F6" s="1148"/>
      <c r="G6" s="1149"/>
    </row>
    <row r="7" spans="1:7" s="265" customFormat="1">
      <c r="A7" s="1143" t="s">
        <v>890</v>
      </c>
      <c r="B7" s="413" t="str">
        <f>Naslovnica!A20</f>
        <v>Studeni 2022.</v>
      </c>
      <c r="C7" s="1150" t="s">
        <v>891</v>
      </c>
      <c r="D7" s="1151" t="s">
        <v>886</v>
      </c>
      <c r="E7" s="413" t="str">
        <f>$B$7</f>
        <v>Studeni 2022.</v>
      </c>
      <c r="F7" s="1150" t="s">
        <v>891</v>
      </c>
      <c r="G7" s="1151" t="s">
        <v>886</v>
      </c>
    </row>
    <row r="8" spans="1:7" s="265" customFormat="1">
      <c r="A8" s="1143"/>
      <c r="B8" s="807" t="str">
        <f>Naslovnica!A24</f>
        <v>November 2022</v>
      </c>
      <c r="C8" s="1142"/>
      <c r="D8" s="1143"/>
      <c r="E8" s="807" t="str">
        <f>$B$8</f>
        <v>November 2022</v>
      </c>
      <c r="F8" s="1142"/>
      <c r="G8" s="1143"/>
    </row>
    <row r="9" spans="1:7" ht="25.5">
      <c r="A9" s="245" t="s">
        <v>492</v>
      </c>
      <c r="B9" s="253">
        <v>147236390.63000003</v>
      </c>
      <c r="C9" s="249">
        <v>1747982113.4299998</v>
      </c>
      <c r="D9" s="256">
        <v>0.25768232516414047</v>
      </c>
      <c r="E9" s="253">
        <v>264820</v>
      </c>
      <c r="F9" s="248">
        <v>1519064</v>
      </c>
      <c r="G9" s="259">
        <v>56.011840688912812</v>
      </c>
    </row>
    <row r="10" spans="1:7">
      <c r="A10" s="93" t="s">
        <v>494</v>
      </c>
      <c r="B10" s="254">
        <v>106255694.01000001</v>
      </c>
      <c r="C10" s="193">
        <v>1603701007.8099997</v>
      </c>
      <c r="D10" s="257">
        <v>7.7318663447067948E-4</v>
      </c>
      <c r="E10" s="254">
        <v>264820</v>
      </c>
      <c r="F10" s="194">
        <v>1519064</v>
      </c>
      <c r="G10" s="257">
        <v>56.011840688912812</v>
      </c>
    </row>
    <row r="11" spans="1:7">
      <c r="A11" s="93" t="s">
        <v>493</v>
      </c>
      <c r="B11" s="254">
        <v>35261109.82</v>
      </c>
      <c r="C11" s="193">
        <v>71591968.140000001</v>
      </c>
      <c r="D11" s="257">
        <v>34.444998472073117</v>
      </c>
      <c r="E11" s="254" t="s">
        <v>140</v>
      </c>
      <c r="F11" s="194" t="s">
        <v>140</v>
      </c>
      <c r="G11" s="257" t="s">
        <v>140</v>
      </c>
    </row>
    <row r="12" spans="1:7">
      <c r="A12" s="93" t="s">
        <v>495</v>
      </c>
      <c r="B12" s="254" t="s">
        <v>140</v>
      </c>
      <c r="C12" s="194" t="s">
        <v>140</v>
      </c>
      <c r="D12" s="258" t="s">
        <v>140</v>
      </c>
      <c r="E12" s="254" t="s">
        <v>140</v>
      </c>
      <c r="F12" s="194" t="s">
        <v>140</v>
      </c>
      <c r="G12" s="257" t="s">
        <v>140</v>
      </c>
    </row>
    <row r="13" spans="1:7">
      <c r="A13" s="93" t="s">
        <v>880</v>
      </c>
      <c r="B13" s="254" t="s">
        <v>140</v>
      </c>
      <c r="C13" s="194" t="s">
        <v>140</v>
      </c>
      <c r="D13" s="258" t="s">
        <v>140</v>
      </c>
      <c r="E13" s="254" t="s">
        <v>140</v>
      </c>
      <c r="F13" s="194" t="s">
        <v>140</v>
      </c>
      <c r="G13" s="257" t="s">
        <v>140</v>
      </c>
    </row>
    <row r="14" spans="1:7">
      <c r="A14" s="93" t="s">
        <v>496</v>
      </c>
      <c r="B14" s="254" t="s">
        <v>140</v>
      </c>
      <c r="C14" s="194" t="s">
        <v>140</v>
      </c>
      <c r="D14" s="258" t="s">
        <v>140</v>
      </c>
      <c r="E14" s="254" t="s">
        <v>140</v>
      </c>
      <c r="F14" s="194" t="s">
        <v>140</v>
      </c>
      <c r="G14" s="257" t="s">
        <v>140</v>
      </c>
    </row>
    <row r="15" spans="1:7" s="265" customFormat="1">
      <c r="A15" s="93" t="s">
        <v>1084</v>
      </c>
      <c r="B15" s="254">
        <v>5719586.7999999998</v>
      </c>
      <c r="C15" s="194">
        <v>72689137.480000004</v>
      </c>
      <c r="D15" s="258">
        <v>-0.42233427143463853</v>
      </c>
      <c r="E15" s="254" t="s">
        <v>140</v>
      </c>
      <c r="F15" s="194" t="s">
        <v>140</v>
      </c>
      <c r="G15" s="257" t="s">
        <v>140</v>
      </c>
    </row>
    <row r="16" spans="1:7">
      <c r="A16" s="905" t="s">
        <v>1080</v>
      </c>
      <c r="B16" s="906">
        <v>76857819</v>
      </c>
      <c r="C16" s="907">
        <v>996787887.36000001</v>
      </c>
      <c r="D16" s="908">
        <v>-0.66463832547096025</v>
      </c>
      <c r="E16" s="254" t="s">
        <v>140</v>
      </c>
      <c r="F16" s="194" t="s">
        <v>140</v>
      </c>
      <c r="G16" s="257" t="s">
        <v>140</v>
      </c>
    </row>
    <row r="17" spans="1:10">
      <c r="A17" s="905" t="s">
        <v>1081</v>
      </c>
      <c r="B17" s="906" t="s">
        <v>140</v>
      </c>
      <c r="C17" s="907" t="s">
        <v>140</v>
      </c>
      <c r="D17" s="908" t="s">
        <v>140</v>
      </c>
      <c r="E17" s="254" t="s">
        <v>140</v>
      </c>
      <c r="F17" s="194" t="s">
        <v>140</v>
      </c>
      <c r="G17" s="257" t="s">
        <v>140</v>
      </c>
    </row>
    <row r="18" spans="1:10" ht="18.75" customHeight="1">
      <c r="A18" s="406" t="s">
        <v>497</v>
      </c>
      <c r="B18" s="407">
        <v>224094209.63000003</v>
      </c>
      <c r="C18" s="408">
        <v>2744770000.79</v>
      </c>
      <c r="D18" s="409">
        <v>-0.35279373447829088</v>
      </c>
      <c r="E18" s="407">
        <v>264820</v>
      </c>
      <c r="F18" s="777">
        <v>1519064</v>
      </c>
      <c r="G18" s="409">
        <v>56.011840688912812</v>
      </c>
      <c r="J18" s="77"/>
    </row>
    <row r="19" spans="1:10" ht="15" customHeight="1">
      <c r="A19" s="1146" t="s">
        <v>889</v>
      </c>
      <c r="B19" s="410" t="str">
        <f>B7</f>
        <v>Studeni 2022.</v>
      </c>
      <c r="C19" s="1142" t="s">
        <v>891</v>
      </c>
      <c r="D19" s="1143" t="s">
        <v>886</v>
      </c>
      <c r="E19" s="808" t="str">
        <f>E7</f>
        <v>Studeni 2022.</v>
      </c>
      <c r="F19" s="1142" t="s">
        <v>891</v>
      </c>
      <c r="G19" s="1143" t="s">
        <v>886</v>
      </c>
    </row>
    <row r="20" spans="1:10" s="265" customFormat="1">
      <c r="A20" s="1146"/>
      <c r="B20" s="807" t="str">
        <f>B8</f>
        <v>November 2022</v>
      </c>
      <c r="C20" s="1142"/>
      <c r="D20" s="1143"/>
      <c r="E20" s="810" t="str">
        <f>E8</f>
        <v>November 2022</v>
      </c>
      <c r="F20" s="1142"/>
      <c r="G20" s="1143"/>
    </row>
    <row r="21" spans="1:10" ht="25.5">
      <c r="A21" s="246" t="s">
        <v>498</v>
      </c>
      <c r="B21" s="253">
        <v>35874126</v>
      </c>
      <c r="C21" s="248">
        <v>82730957</v>
      </c>
      <c r="D21" s="259">
        <v>13.126318947960327</v>
      </c>
      <c r="E21" s="253">
        <v>363</v>
      </c>
      <c r="F21" s="248">
        <v>3169</v>
      </c>
      <c r="G21" s="259">
        <v>59.5</v>
      </c>
    </row>
    <row r="22" spans="1:10">
      <c r="A22" s="93" t="s">
        <v>494</v>
      </c>
      <c r="B22" s="254">
        <v>778243</v>
      </c>
      <c r="C22" s="194">
        <v>19691655</v>
      </c>
      <c r="D22" s="257">
        <v>-0.25366219483308061</v>
      </c>
      <c r="E22" s="254">
        <v>363</v>
      </c>
      <c r="F22" s="194">
        <v>3169</v>
      </c>
      <c r="G22" s="257">
        <v>59.5</v>
      </c>
    </row>
    <row r="23" spans="1:10">
      <c r="A23" s="93" t="s">
        <v>493</v>
      </c>
      <c r="B23" s="254">
        <v>35052000</v>
      </c>
      <c r="C23" s="194">
        <v>62496681</v>
      </c>
      <c r="D23" s="257">
        <v>23.789250353606789</v>
      </c>
      <c r="E23" s="254" t="s">
        <v>140</v>
      </c>
      <c r="F23" s="194" t="s">
        <v>140</v>
      </c>
      <c r="G23" s="257" t="s">
        <v>140</v>
      </c>
    </row>
    <row r="24" spans="1:10">
      <c r="A24" s="93" t="s">
        <v>495</v>
      </c>
      <c r="B24" s="254" t="s">
        <v>140</v>
      </c>
      <c r="C24" s="194" t="s">
        <v>140</v>
      </c>
      <c r="D24" s="258" t="s">
        <v>140</v>
      </c>
      <c r="E24" s="254" t="s">
        <v>140</v>
      </c>
      <c r="F24" s="194" t="s">
        <v>140</v>
      </c>
      <c r="G24" s="257" t="s">
        <v>140</v>
      </c>
    </row>
    <row r="25" spans="1:10">
      <c r="A25" s="93" t="s">
        <v>880</v>
      </c>
      <c r="B25" s="254" t="s">
        <v>140</v>
      </c>
      <c r="C25" s="194" t="s">
        <v>140</v>
      </c>
      <c r="D25" s="258" t="s">
        <v>140</v>
      </c>
      <c r="E25" s="254" t="s">
        <v>140</v>
      </c>
      <c r="F25" s="194" t="s">
        <v>140</v>
      </c>
      <c r="G25" s="257" t="s">
        <v>140</v>
      </c>
    </row>
    <row r="26" spans="1:10">
      <c r="A26" s="93" t="s">
        <v>496</v>
      </c>
      <c r="B26" s="254" t="s">
        <v>140</v>
      </c>
      <c r="C26" s="194" t="s">
        <v>140</v>
      </c>
      <c r="D26" s="258" t="s">
        <v>140</v>
      </c>
      <c r="E26" s="254" t="s">
        <v>140</v>
      </c>
      <c r="F26" s="194" t="s">
        <v>140</v>
      </c>
      <c r="G26" s="257" t="s">
        <v>140</v>
      </c>
    </row>
    <row r="27" spans="1:10" s="265" customFormat="1">
      <c r="A27" s="93" t="s">
        <v>1084</v>
      </c>
      <c r="B27" s="254">
        <v>43883</v>
      </c>
      <c r="C27" s="194">
        <v>542621</v>
      </c>
      <c r="D27" s="258">
        <v>-0.46985200845665964</v>
      </c>
      <c r="E27" s="254" t="s">
        <v>140</v>
      </c>
      <c r="F27" s="194" t="s">
        <v>140</v>
      </c>
      <c r="G27" s="257" t="s">
        <v>140</v>
      </c>
    </row>
    <row r="28" spans="1:10">
      <c r="A28" s="905" t="s">
        <v>1082</v>
      </c>
      <c r="B28" s="906">
        <v>434874</v>
      </c>
      <c r="C28" s="907">
        <v>9020278</v>
      </c>
      <c r="D28" s="988">
        <v>-0.61669879397011496</v>
      </c>
      <c r="E28" s="254" t="s">
        <v>140</v>
      </c>
      <c r="F28" s="194" t="s">
        <v>140</v>
      </c>
      <c r="G28" s="257" t="s">
        <v>140</v>
      </c>
    </row>
    <row r="29" spans="1:10">
      <c r="A29" s="905" t="s">
        <v>1083</v>
      </c>
      <c r="B29" s="906" t="s">
        <v>140</v>
      </c>
      <c r="C29" s="907" t="s">
        <v>140</v>
      </c>
      <c r="D29" s="908" t="s">
        <v>140</v>
      </c>
      <c r="E29" s="254" t="s">
        <v>140</v>
      </c>
      <c r="F29" s="194" t="s">
        <v>140</v>
      </c>
      <c r="G29" s="257" t="s">
        <v>140</v>
      </c>
    </row>
    <row r="30" spans="1:10" ht="18.75" customHeight="1">
      <c r="A30" s="406" t="s">
        <v>499</v>
      </c>
      <c r="B30" s="407">
        <v>36309000</v>
      </c>
      <c r="C30" s="411">
        <v>91751235</v>
      </c>
      <c r="D30" s="409">
        <v>8.882492808390035</v>
      </c>
      <c r="E30" s="407">
        <v>363</v>
      </c>
      <c r="F30" s="411">
        <v>3169</v>
      </c>
      <c r="G30" s="409">
        <v>59.5</v>
      </c>
    </row>
    <row r="31" spans="1:10" ht="18.75" customHeight="1">
      <c r="A31" s="414" t="s">
        <v>500</v>
      </c>
      <c r="B31" s="253">
        <v>4565</v>
      </c>
      <c r="C31" s="415">
        <v>77095</v>
      </c>
      <c r="D31" s="416">
        <v>-2.4364180380423206E-2</v>
      </c>
      <c r="E31" s="253">
        <v>22</v>
      </c>
      <c r="F31" s="415">
        <v>159</v>
      </c>
      <c r="G31" s="416">
        <v>10</v>
      </c>
    </row>
    <row r="32" spans="1:10" ht="15" customHeight="1">
      <c r="A32" s="1146" t="s">
        <v>888</v>
      </c>
      <c r="B32" s="410" t="str">
        <f>B7</f>
        <v>Studeni 2022.</v>
      </c>
      <c r="C32" s="1142" t="s">
        <v>891</v>
      </c>
      <c r="D32" s="1143" t="s">
        <v>886</v>
      </c>
      <c r="E32" s="410" t="str">
        <f>E7</f>
        <v>Studeni 2022.</v>
      </c>
      <c r="F32" s="1142" t="s">
        <v>891</v>
      </c>
      <c r="G32" s="1143" t="s">
        <v>886</v>
      </c>
    </row>
    <row r="33" spans="1:7" s="265" customFormat="1">
      <c r="A33" s="1146"/>
      <c r="B33" s="807" t="str">
        <f>B8</f>
        <v>November 2022</v>
      </c>
      <c r="C33" s="1142"/>
      <c r="D33" s="1143"/>
      <c r="E33" s="807" t="str">
        <f>E8</f>
        <v>November 2022</v>
      </c>
      <c r="F33" s="1142"/>
      <c r="G33" s="1143"/>
    </row>
    <row r="34" spans="1:7" ht="17.25" customHeight="1">
      <c r="A34" s="247" t="s">
        <v>501</v>
      </c>
      <c r="B34" s="254">
        <v>912514788.53999996</v>
      </c>
      <c r="C34" s="194">
        <v>6536566397.0999994</v>
      </c>
      <c r="D34" s="257">
        <v>0.75487920116672069</v>
      </c>
      <c r="E34" s="254" t="s">
        <v>140</v>
      </c>
      <c r="F34" s="194" t="s">
        <v>140</v>
      </c>
      <c r="G34" s="257" t="s">
        <v>140</v>
      </c>
    </row>
    <row r="35" spans="1:7" ht="17.25" customHeight="1">
      <c r="A35" s="247" t="s">
        <v>502</v>
      </c>
      <c r="B35" s="254">
        <v>845433112</v>
      </c>
      <c r="C35" s="263">
        <v>4500885900</v>
      </c>
      <c r="D35" s="257">
        <v>0.95692844652641584</v>
      </c>
      <c r="E35" s="254" t="s">
        <v>140</v>
      </c>
      <c r="F35" s="194" t="s">
        <v>140</v>
      </c>
      <c r="G35" s="257" t="s">
        <v>140</v>
      </c>
    </row>
    <row r="36" spans="1:7">
      <c r="A36" s="1146" t="s">
        <v>884</v>
      </c>
      <c r="B36" s="809" t="str">
        <f>B7</f>
        <v>Studeni 2022.</v>
      </c>
      <c r="C36" s="1144" t="s">
        <v>885</v>
      </c>
      <c r="D36" s="1143" t="s">
        <v>886</v>
      </c>
      <c r="E36" s="412"/>
      <c r="F36" s="1144"/>
      <c r="G36" s="1143"/>
    </row>
    <row r="37" spans="1:7" s="265" customFormat="1" ht="21" customHeight="1">
      <c r="A37" s="1146"/>
      <c r="B37" s="807" t="str">
        <f>B8</f>
        <v>November 2022</v>
      </c>
      <c r="C37" s="1144"/>
      <c r="D37" s="1143"/>
      <c r="E37" s="412"/>
      <c r="F37" s="1144"/>
      <c r="G37" s="1143"/>
    </row>
    <row r="38" spans="1:7">
      <c r="A38" s="195" t="s">
        <v>62</v>
      </c>
      <c r="B38" s="255">
        <v>1898.6</v>
      </c>
      <c r="C38" s="94">
        <v>-8.6926202899944682E-2</v>
      </c>
      <c r="D38" s="257">
        <v>-1.5713537697456204E-2</v>
      </c>
      <c r="E38" s="255"/>
      <c r="F38" s="94"/>
      <c r="G38" s="257"/>
    </row>
    <row r="39" spans="1:7">
      <c r="A39" s="95" t="s">
        <v>111</v>
      </c>
      <c r="B39" s="255">
        <v>1358.14</v>
      </c>
      <c r="C39" s="94">
        <v>-5.7534436695464986E-2</v>
      </c>
      <c r="D39" s="257">
        <v>-1.563372012959241E-2</v>
      </c>
      <c r="E39" s="255"/>
      <c r="F39" s="94"/>
      <c r="G39" s="257"/>
    </row>
    <row r="40" spans="1:7">
      <c r="A40" s="95" t="s">
        <v>63</v>
      </c>
      <c r="B40" s="255">
        <v>1121.29</v>
      </c>
      <c r="C40" s="94">
        <v>-0.11171582257923962</v>
      </c>
      <c r="D40" s="257">
        <v>-1.7205413175332307E-2</v>
      </c>
      <c r="E40" s="255"/>
      <c r="F40" s="94"/>
      <c r="G40" s="257"/>
    </row>
    <row r="41" spans="1:7" s="265" customFormat="1">
      <c r="A41" s="95" t="s">
        <v>1069</v>
      </c>
      <c r="B41" s="255">
        <v>1185.75</v>
      </c>
      <c r="C41" s="94">
        <v>-8.3180626754192577E-2</v>
      </c>
      <c r="D41" s="257">
        <v>-1.7100747691440543E-2</v>
      </c>
      <c r="E41" s="255"/>
      <c r="F41" s="94"/>
      <c r="G41" s="257"/>
    </row>
    <row r="42" spans="1:7">
      <c r="A42" s="95" t="s">
        <v>845</v>
      </c>
      <c r="B42" s="255">
        <v>1113.8800000000001</v>
      </c>
      <c r="C42" s="94">
        <v>-8.7200583467864079E-2</v>
      </c>
      <c r="D42" s="257">
        <v>-1.8218677008505435E-2</v>
      </c>
      <c r="E42" s="255"/>
      <c r="F42" s="94"/>
      <c r="G42" s="257"/>
    </row>
    <row r="43" spans="1:7" s="265" customFormat="1">
      <c r="A43" s="95" t="s">
        <v>91</v>
      </c>
      <c r="B43" s="255">
        <v>1299.8900000000001</v>
      </c>
      <c r="C43" s="94">
        <v>5.6494741461987408E-2</v>
      </c>
      <c r="D43" s="257">
        <v>-2.0156335979135132E-2</v>
      </c>
      <c r="E43" s="255"/>
      <c r="F43" s="94"/>
      <c r="G43" s="257"/>
    </row>
    <row r="44" spans="1:7">
      <c r="A44" s="95" t="s">
        <v>92</v>
      </c>
      <c r="B44" s="255">
        <v>1017.68</v>
      </c>
      <c r="C44" s="94">
        <v>-9.2895980033871228E-2</v>
      </c>
      <c r="D44" s="257">
        <v>-1.5849990813001091E-2</v>
      </c>
      <c r="E44" s="255"/>
      <c r="F44" s="94"/>
      <c r="G44" s="257"/>
    </row>
    <row r="45" spans="1:7">
      <c r="A45" s="95" t="s">
        <v>93</v>
      </c>
      <c r="B45" s="255">
        <v>487.31</v>
      </c>
      <c r="C45" s="94">
        <v>1.7667327973269309E-2</v>
      </c>
      <c r="D45" s="257">
        <v>-1.4878605939313116E-2</v>
      </c>
      <c r="E45" s="255"/>
      <c r="F45" s="94"/>
      <c r="G45" s="257"/>
    </row>
    <row r="46" spans="1:7">
      <c r="A46" s="95" t="s">
        <v>94</v>
      </c>
      <c r="B46" s="255">
        <v>705.59</v>
      </c>
      <c r="C46" s="94">
        <v>-8.8090468497576735E-2</v>
      </c>
      <c r="D46" s="257">
        <v>-1.5144324716654611E-2</v>
      </c>
      <c r="E46" s="255"/>
      <c r="F46" s="94"/>
      <c r="G46" s="257"/>
    </row>
    <row r="47" spans="1:7">
      <c r="A47" s="95" t="s">
        <v>95</v>
      </c>
      <c r="B47" s="255">
        <v>1194.81</v>
      </c>
      <c r="C47" s="94">
        <v>0.47600340955416365</v>
      </c>
      <c r="D47" s="257">
        <v>-5.226461489648615E-2</v>
      </c>
      <c r="E47" s="255"/>
      <c r="F47" s="94"/>
      <c r="G47" s="257"/>
    </row>
    <row r="48" spans="1:7">
      <c r="A48" s="95" t="s">
        <v>96</v>
      </c>
      <c r="B48" s="255">
        <v>3289.93</v>
      </c>
      <c r="C48" s="94">
        <v>-8.3840155945419159E-2</v>
      </c>
      <c r="D48" s="257">
        <v>-2.2866596176921439E-2</v>
      </c>
      <c r="E48" s="255"/>
      <c r="F48" s="94"/>
      <c r="G48" s="257"/>
    </row>
    <row r="49" spans="1:7">
      <c r="A49" s="195" t="s">
        <v>64</v>
      </c>
      <c r="B49" s="255">
        <v>96.447400000000002</v>
      </c>
      <c r="C49" s="94">
        <v>-0.12761969886917657</v>
      </c>
      <c r="D49" s="257">
        <v>2.2462988386330762E-2</v>
      </c>
      <c r="E49" s="255"/>
      <c r="F49" s="94"/>
      <c r="G49" s="257"/>
    </row>
    <row r="50" spans="1:7">
      <c r="A50" s="195" t="s">
        <v>82</v>
      </c>
      <c r="B50" s="255">
        <v>167.8587</v>
      </c>
      <c r="C50" s="94">
        <v>-0.10818530295423212</v>
      </c>
      <c r="D50" s="257">
        <v>2.4230006278689542E-2</v>
      </c>
      <c r="E50" s="255"/>
      <c r="F50" s="94"/>
      <c r="G50" s="257"/>
    </row>
    <row r="51" spans="1:7" ht="15" customHeight="1">
      <c r="A51" s="1146" t="s">
        <v>887</v>
      </c>
      <c r="B51" s="410" t="str">
        <f>B7</f>
        <v>Studeni 2022.</v>
      </c>
      <c r="C51" s="1145"/>
      <c r="D51" s="1143" t="s">
        <v>886</v>
      </c>
      <c r="E51" s="410" t="str">
        <f>E7</f>
        <v>Studeni 2022.</v>
      </c>
      <c r="F51" s="1145"/>
      <c r="G51" s="1143" t="s">
        <v>886</v>
      </c>
    </row>
    <row r="52" spans="1:7" s="265" customFormat="1">
      <c r="A52" s="1146"/>
      <c r="B52" s="807" t="str">
        <f>B8</f>
        <v>November 2022</v>
      </c>
      <c r="C52" s="1145"/>
      <c r="D52" s="1143"/>
      <c r="E52" s="807" t="str">
        <f>E8</f>
        <v>November 2022</v>
      </c>
      <c r="F52" s="1145"/>
      <c r="G52" s="1143"/>
    </row>
    <row r="53" spans="1:7">
      <c r="A53" s="93" t="s">
        <v>494</v>
      </c>
      <c r="B53" s="254">
        <v>133781.90431176001</v>
      </c>
      <c r="C53" s="194"/>
      <c r="D53" s="257">
        <v>-2.0863960675335802E-3</v>
      </c>
      <c r="E53" s="254">
        <v>309.12263999999999</v>
      </c>
      <c r="F53" s="194"/>
      <c r="G53" s="257">
        <v>6.2438341158575605E-2</v>
      </c>
    </row>
    <row r="54" spans="1:7">
      <c r="A54" s="93" t="s">
        <v>493</v>
      </c>
      <c r="B54" s="254">
        <v>123023.92058410001</v>
      </c>
      <c r="C54" s="194"/>
      <c r="D54" s="257">
        <v>1.9270307157214006E-2</v>
      </c>
      <c r="E54" s="254" t="s">
        <v>140</v>
      </c>
      <c r="F54" s="194"/>
      <c r="G54" s="257" t="s">
        <v>140</v>
      </c>
    </row>
    <row r="55" spans="1:7">
      <c r="A55" s="93" t="s">
        <v>495</v>
      </c>
      <c r="B55" s="254" t="s">
        <v>140</v>
      </c>
      <c r="C55" s="194"/>
      <c r="D55" s="258" t="s">
        <v>140</v>
      </c>
      <c r="E55" s="254" t="s">
        <v>140</v>
      </c>
      <c r="F55" s="194"/>
      <c r="G55" s="257" t="s">
        <v>140</v>
      </c>
    </row>
    <row r="56" spans="1:7">
      <c r="A56" s="93" t="s">
        <v>503</v>
      </c>
      <c r="B56" s="254" t="s">
        <v>140</v>
      </c>
      <c r="C56" s="194"/>
      <c r="D56" s="258" t="s">
        <v>140</v>
      </c>
      <c r="E56" s="254" t="s">
        <v>140</v>
      </c>
      <c r="F56" s="194"/>
      <c r="G56" s="257" t="s">
        <v>140</v>
      </c>
    </row>
    <row r="57" spans="1:7" s="265" customFormat="1">
      <c r="A57" s="93" t="s">
        <v>1084</v>
      </c>
      <c r="B57" s="254">
        <v>55.974404399999997</v>
      </c>
      <c r="C57" s="194"/>
      <c r="D57" s="257">
        <v>5.4864117209541874E-2</v>
      </c>
      <c r="E57" s="254" t="s">
        <v>140</v>
      </c>
      <c r="F57" s="194"/>
      <c r="G57" s="257" t="s">
        <v>140</v>
      </c>
    </row>
    <row r="58" spans="1:7" ht="18.75" customHeight="1">
      <c r="A58" s="406" t="s">
        <v>504</v>
      </c>
      <c r="B58" s="407">
        <v>256861.79930026003</v>
      </c>
      <c r="C58" s="411"/>
      <c r="D58" s="409">
        <v>8.0415684171466495E-3</v>
      </c>
      <c r="E58" s="407">
        <v>309.12263999999999</v>
      </c>
      <c r="F58" s="411"/>
      <c r="G58" s="409">
        <v>6.2438341158575605E-2</v>
      </c>
    </row>
    <row r="59" spans="1:7" s="201" customFormat="1">
      <c r="A59" s="20" t="s">
        <v>505</v>
      </c>
      <c r="B59" s="260"/>
      <c r="C59" s="241"/>
      <c r="D59" s="241"/>
    </row>
    <row r="60" spans="1:7" s="201" customFormat="1">
      <c r="A60" s="293"/>
      <c r="B60" s="261"/>
      <c r="C60" s="243"/>
      <c r="D60" s="244"/>
    </row>
    <row r="61" spans="1:7" s="201" customFormat="1">
      <c r="B61" s="242"/>
      <c r="C61" s="243"/>
      <c r="D61" s="244"/>
    </row>
    <row r="62" spans="1:7" s="201" customFormat="1">
      <c r="A62" s="622" t="s">
        <v>81</v>
      </c>
      <c r="B62" s="242"/>
      <c r="C62" s="243"/>
      <c r="D62" s="244"/>
    </row>
    <row r="63" spans="1:7" ht="12.75" customHeight="1">
      <c r="B63" s="36"/>
      <c r="C63" s="36"/>
      <c r="D63" s="36"/>
    </row>
    <row r="64" spans="1:7" ht="12.75" customHeight="1">
      <c r="B64" s="52"/>
      <c r="C64" s="52"/>
      <c r="G64" s="14" t="s">
        <v>1113</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52"/>
    </row>
    <row r="118" spans="1:1">
      <c r="A118" s="653"/>
    </row>
    <row r="120" spans="1:1">
      <c r="A120" s="653"/>
    </row>
    <row r="122" spans="1:1">
      <c r="A122" s="653"/>
    </row>
    <row r="124" spans="1:1">
      <c r="A124" s="653"/>
    </row>
    <row r="126" spans="1:1">
      <c r="A126" s="653"/>
    </row>
    <row r="128" spans="1:1">
      <c r="A128" s="653"/>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1" t="s">
        <v>693</v>
      </c>
      <c r="E1" s="139" t="str">
        <f>Naslovnica!A20</f>
        <v>Studeni 2022.</v>
      </c>
      <c r="G1" s="141" t="s">
        <v>928</v>
      </c>
      <c r="H1" s="265"/>
      <c r="I1" s="265"/>
      <c r="J1" s="265"/>
      <c r="K1" s="139" t="str">
        <f>E1</f>
        <v>Studeni 2022.</v>
      </c>
    </row>
    <row r="2" spans="1:18" ht="12.75" customHeight="1">
      <c r="A2" s="539" t="s">
        <v>694</v>
      </c>
      <c r="E2" s="549" t="str">
        <f>Naslovnica!A24</f>
        <v>November 2022</v>
      </c>
      <c r="G2" s="539" t="s">
        <v>929</v>
      </c>
      <c r="H2" s="265"/>
      <c r="I2" s="265"/>
      <c r="J2" s="265"/>
      <c r="K2" s="537" t="str">
        <f>E2</f>
        <v>November 2022</v>
      </c>
    </row>
    <row r="3" spans="1:18" ht="12.75" customHeight="1">
      <c r="A3" s="39" t="s">
        <v>470</v>
      </c>
      <c r="G3" s="39" t="s">
        <v>479</v>
      </c>
      <c r="H3" s="265"/>
      <c r="I3" s="265"/>
      <c r="J3" s="265"/>
      <c r="K3" s="265"/>
    </row>
    <row r="4" spans="1:18" ht="45" customHeight="1">
      <c r="A4" s="417" t="s">
        <v>471</v>
      </c>
      <c r="B4" s="417" t="s">
        <v>472</v>
      </c>
      <c r="C4" s="417" t="s">
        <v>473</v>
      </c>
      <c r="D4" s="417" t="s">
        <v>474</v>
      </c>
      <c r="E4" s="417" t="s">
        <v>475</v>
      </c>
      <c r="G4" s="417" t="s">
        <v>471</v>
      </c>
      <c r="H4" s="417" t="s">
        <v>472</v>
      </c>
      <c r="I4" s="417" t="s">
        <v>473</v>
      </c>
      <c r="J4" s="417" t="s">
        <v>474</v>
      </c>
      <c r="K4" s="417" t="s">
        <v>480</v>
      </c>
    </row>
    <row r="5" spans="1:18" ht="12.75" customHeight="1">
      <c r="A5" s="96" t="s">
        <v>1568</v>
      </c>
      <c r="B5" s="97">
        <v>24185068</v>
      </c>
      <c r="C5" s="98">
        <v>0.22761197153089868</v>
      </c>
      <c r="D5" s="99">
        <v>632</v>
      </c>
      <c r="E5" s="250">
        <v>3.27</v>
      </c>
      <c r="F5" s="53"/>
      <c r="G5" s="96" t="s">
        <v>1588</v>
      </c>
      <c r="H5" s="97">
        <v>172400</v>
      </c>
      <c r="I5" s="98">
        <v>0.65100823200664604</v>
      </c>
      <c r="J5" s="99">
        <v>16400</v>
      </c>
      <c r="K5" s="250">
        <v>5.13</v>
      </c>
      <c r="P5" s="77"/>
      <c r="R5" s="806"/>
    </row>
    <row r="6" spans="1:18" ht="12.75" customHeight="1">
      <c r="A6" s="96" t="s">
        <v>1569</v>
      </c>
      <c r="B6" s="97">
        <v>10188555</v>
      </c>
      <c r="C6" s="98">
        <v>9.5887143695481666E-2</v>
      </c>
      <c r="D6" s="99">
        <v>173.5</v>
      </c>
      <c r="E6" s="250">
        <v>-1.9800000000000002</v>
      </c>
      <c r="F6" s="53"/>
      <c r="G6" s="96" t="s">
        <v>1589</v>
      </c>
      <c r="H6" s="97">
        <v>92420</v>
      </c>
      <c r="I6" s="98">
        <v>0.34899176799335396</v>
      </c>
      <c r="J6" s="99">
        <v>266</v>
      </c>
      <c r="K6" s="250">
        <v>19.82</v>
      </c>
      <c r="P6" s="77"/>
      <c r="R6" s="806"/>
    </row>
    <row r="7" spans="1:18" ht="12.75" customHeight="1">
      <c r="A7" s="96" t="s">
        <v>1570</v>
      </c>
      <c r="B7" s="97">
        <v>8935592</v>
      </c>
      <c r="C7" s="98">
        <v>8.4095182693541576E-2</v>
      </c>
      <c r="D7" s="99">
        <v>324</v>
      </c>
      <c r="E7" s="250">
        <v>-6.36</v>
      </c>
      <c r="F7" s="53"/>
      <c r="G7" s="96"/>
      <c r="H7" s="97"/>
      <c r="I7" s="98"/>
      <c r="J7" s="99"/>
      <c r="K7" s="97"/>
      <c r="P7" s="77"/>
      <c r="R7" s="806"/>
    </row>
    <row r="8" spans="1:18" ht="12.75" customHeight="1">
      <c r="A8" s="96" t="s">
        <v>1571</v>
      </c>
      <c r="B8" s="97">
        <v>8112260.5999999996</v>
      </c>
      <c r="C8" s="98">
        <v>7.6346596533796426E-2</v>
      </c>
      <c r="D8" s="99">
        <v>28.1</v>
      </c>
      <c r="E8" s="250">
        <v>-4.1000000000000005</v>
      </c>
      <c r="G8" s="96"/>
      <c r="H8" s="97"/>
      <c r="I8" s="98"/>
      <c r="J8" s="99"/>
      <c r="K8" s="250"/>
      <c r="P8" s="77"/>
      <c r="R8" s="806"/>
    </row>
    <row r="9" spans="1:18" ht="12.75" customHeight="1">
      <c r="A9" s="96" t="s">
        <v>1572</v>
      </c>
      <c r="B9" s="97">
        <v>7338981</v>
      </c>
      <c r="C9" s="98">
        <v>6.9069060894838358E-2</v>
      </c>
      <c r="D9" s="99">
        <v>366</v>
      </c>
      <c r="E9" s="250">
        <v>-1.8800000000000001</v>
      </c>
      <c r="G9" s="96"/>
      <c r="H9" s="97"/>
      <c r="I9" s="98"/>
      <c r="J9" s="99"/>
      <c r="K9" s="250"/>
      <c r="P9" s="77"/>
      <c r="R9" s="806"/>
    </row>
    <row r="10" spans="1:18" ht="12.75" customHeight="1">
      <c r="A10" s="96" t="s">
        <v>1573</v>
      </c>
      <c r="B10" s="97">
        <v>5033155</v>
      </c>
      <c r="C10" s="98">
        <v>4.7368332086996832E-2</v>
      </c>
      <c r="D10" s="99">
        <v>243</v>
      </c>
      <c r="E10" s="251">
        <v>-3.19</v>
      </c>
      <c r="G10" s="96"/>
      <c r="H10" s="97"/>
      <c r="I10" s="98"/>
      <c r="J10" s="99"/>
      <c r="K10" s="251"/>
    </row>
    <row r="11" spans="1:18" ht="12.75" customHeight="1">
      <c r="A11" s="96" t="s">
        <v>1574</v>
      </c>
      <c r="B11" s="97">
        <v>4836720</v>
      </c>
      <c r="C11" s="98">
        <v>4.5519631160140975E-2</v>
      </c>
      <c r="D11" s="99">
        <v>1820</v>
      </c>
      <c r="E11" s="250">
        <v>9.64</v>
      </c>
      <c r="G11" s="96"/>
      <c r="H11" s="97"/>
      <c r="I11" s="98"/>
      <c r="J11" s="99"/>
      <c r="K11" s="250"/>
    </row>
    <row r="12" spans="1:18" ht="12.75" customHeight="1">
      <c r="A12" s="96" t="s">
        <v>1575</v>
      </c>
      <c r="B12" s="97">
        <v>4752601.2</v>
      </c>
      <c r="C12" s="98">
        <v>4.4727967233009848E-2</v>
      </c>
      <c r="D12" s="99">
        <v>64</v>
      </c>
      <c r="E12" s="250">
        <v>2.56</v>
      </c>
      <c r="G12" s="96"/>
      <c r="H12" s="97"/>
      <c r="I12" s="98"/>
      <c r="J12" s="99"/>
      <c r="K12" s="250"/>
    </row>
    <row r="13" spans="1:18" ht="12.75" customHeight="1">
      <c r="A13" s="96" t="s">
        <v>1576</v>
      </c>
      <c r="B13" s="97">
        <v>3846849</v>
      </c>
      <c r="C13" s="98">
        <v>3.6203697466207913E-2</v>
      </c>
      <c r="D13" s="99">
        <v>387</v>
      </c>
      <c r="E13" s="250">
        <v>0.26</v>
      </c>
      <c r="G13" s="96"/>
      <c r="H13" s="97"/>
      <c r="I13" s="98"/>
      <c r="J13" s="99"/>
      <c r="K13" s="250"/>
    </row>
    <row r="14" spans="1:18" ht="12.75" customHeight="1">
      <c r="A14" s="96" t="s">
        <v>1577</v>
      </c>
      <c r="B14" s="97">
        <v>3831295</v>
      </c>
      <c r="C14" s="98">
        <v>3.6057314722723728E-2</v>
      </c>
      <c r="D14" s="99">
        <v>1565</v>
      </c>
      <c r="E14" s="250">
        <v>0.32</v>
      </c>
      <c r="G14" s="96"/>
      <c r="H14" s="97"/>
      <c r="I14" s="98"/>
      <c r="J14" s="99"/>
      <c r="K14" s="250"/>
    </row>
    <row r="15" spans="1:18" ht="12.75" customHeight="1">
      <c r="A15" s="96" t="s">
        <v>476</v>
      </c>
      <c r="B15" s="97">
        <v>25194617.210000008</v>
      </c>
      <c r="C15" s="98">
        <v>0.23711310198236413</v>
      </c>
      <c r="D15" s="100"/>
      <c r="E15" s="252"/>
      <c r="G15" s="96" t="s">
        <v>481</v>
      </c>
      <c r="H15" s="97"/>
      <c r="I15" s="98"/>
      <c r="J15" s="100"/>
      <c r="K15" s="252"/>
    </row>
    <row r="16" spans="1:18" ht="15.75" customHeight="1">
      <c r="A16" s="419" t="s">
        <v>477</v>
      </c>
      <c r="B16" s="420">
        <f>SUM(B5:B15)</f>
        <v>106255694.01000001</v>
      </c>
      <c r="C16" s="421"/>
      <c r="D16" s="422"/>
      <c r="E16" s="422"/>
      <c r="G16" s="419" t="s">
        <v>477</v>
      </c>
      <c r="H16" s="420">
        <f>SUM(H5:H15)</f>
        <v>264820</v>
      </c>
      <c r="I16" s="421"/>
      <c r="J16" s="422"/>
      <c r="K16" s="422"/>
    </row>
    <row r="17" spans="1:11" ht="12.75" customHeight="1">
      <c r="A17" s="38" t="s">
        <v>478</v>
      </c>
      <c r="G17" s="38" t="s">
        <v>478</v>
      </c>
      <c r="H17" s="265"/>
      <c r="I17" s="265"/>
      <c r="J17" s="265"/>
      <c r="K17" s="265"/>
    </row>
    <row r="18" spans="1:11" ht="12.75" customHeight="1"/>
    <row r="19" spans="1:11" ht="12.75" customHeight="1">
      <c r="A19" s="141" t="s">
        <v>930</v>
      </c>
    </row>
    <row r="20" spans="1:11" ht="12.75" customHeight="1">
      <c r="A20" s="539" t="s">
        <v>931</v>
      </c>
    </row>
    <row r="21" spans="1:11" ht="12.75" customHeight="1">
      <c r="A21" s="39" t="s">
        <v>482</v>
      </c>
    </row>
    <row r="22" spans="1:11" ht="43.5">
      <c r="A22" s="417" t="s">
        <v>483</v>
      </c>
      <c r="B22" s="417" t="s">
        <v>472</v>
      </c>
      <c r="C22" s="417" t="s">
        <v>473</v>
      </c>
      <c r="D22" s="417" t="s">
        <v>484</v>
      </c>
    </row>
    <row r="23" spans="1:11" ht="15" customHeight="1">
      <c r="A23" s="102" t="s">
        <v>1578</v>
      </c>
      <c r="B23" s="97">
        <v>29946000</v>
      </c>
      <c r="C23" s="103">
        <v>0.84926425041263776</v>
      </c>
      <c r="D23" s="136">
        <v>99.82</v>
      </c>
      <c r="E23" s="53"/>
      <c r="F23" s="53"/>
      <c r="H23" s="45"/>
    </row>
    <row r="24" spans="1:11" ht="12.75" customHeight="1">
      <c r="A24" s="102" t="s">
        <v>1579</v>
      </c>
      <c r="B24" s="97">
        <v>4950000</v>
      </c>
      <c r="C24" s="103">
        <v>0.14038128763582972</v>
      </c>
      <c r="D24" s="136">
        <v>99</v>
      </c>
      <c r="E24" s="53"/>
      <c r="F24" s="53"/>
    </row>
    <row r="25" spans="1:11" ht="12.75" customHeight="1">
      <c r="A25" s="102" t="s">
        <v>1580</v>
      </c>
      <c r="B25" s="97">
        <v>365109.82</v>
      </c>
      <c r="C25" s="103">
        <v>1.0354461951532529E-2</v>
      </c>
      <c r="D25" s="136">
        <v>93.25</v>
      </c>
      <c r="E25" s="53"/>
      <c r="F25" s="53"/>
    </row>
    <row r="26" spans="1:11" ht="12.75" customHeight="1">
      <c r="A26" s="102"/>
      <c r="B26" s="97"/>
      <c r="C26" s="103"/>
      <c r="D26" s="136"/>
      <c r="E26" s="53"/>
    </row>
    <row r="27" spans="1:11" ht="12.75" customHeight="1">
      <c r="A27" s="102"/>
      <c r="B27" s="97"/>
      <c r="C27" s="103"/>
      <c r="D27" s="136"/>
    </row>
    <row r="28" spans="1:11" ht="12.75" customHeight="1">
      <c r="A28" s="102"/>
      <c r="B28" s="97"/>
      <c r="C28" s="103"/>
      <c r="D28" s="136"/>
    </row>
    <row r="29" spans="1:11" ht="12.75" customHeight="1">
      <c r="A29" s="102"/>
      <c r="B29" s="97"/>
      <c r="C29" s="103"/>
      <c r="D29" s="137"/>
    </row>
    <row r="30" spans="1:11" ht="12.75" customHeight="1">
      <c r="A30" s="102"/>
      <c r="B30" s="97"/>
      <c r="C30" s="103"/>
      <c r="D30" s="136"/>
    </row>
    <row r="31" spans="1:11" ht="12.75" customHeight="1">
      <c r="A31" s="102"/>
      <c r="B31" s="97"/>
      <c r="C31" s="103"/>
      <c r="D31" s="136"/>
    </row>
    <row r="32" spans="1:11" ht="12.75" customHeight="1">
      <c r="A32" s="102"/>
      <c r="B32" s="97"/>
      <c r="C32" s="103"/>
      <c r="D32" s="136"/>
    </row>
    <row r="33" spans="1:10" ht="15" customHeight="1">
      <c r="A33" s="96" t="s">
        <v>481</v>
      </c>
      <c r="B33" s="269">
        <v>0</v>
      </c>
      <c r="C33" s="103"/>
      <c r="D33" s="104"/>
    </row>
    <row r="34" spans="1:10" ht="15" customHeight="1">
      <c r="A34" s="427" t="s">
        <v>477</v>
      </c>
      <c r="B34" s="428">
        <f>SUM(B23:B33)</f>
        <v>35261109.82</v>
      </c>
      <c r="C34" s="429"/>
      <c r="D34" s="430"/>
    </row>
    <row r="35" spans="1:10" ht="15" customHeight="1">
      <c r="A35" s="101" t="s">
        <v>485</v>
      </c>
      <c r="B35" s="97"/>
      <c r="C35" s="103"/>
      <c r="D35" s="104"/>
    </row>
    <row r="36" spans="1:10" ht="12.75" customHeight="1">
      <c r="A36" s="190"/>
      <c r="B36" s="269"/>
      <c r="C36" s="103"/>
      <c r="D36" s="104"/>
    </row>
    <row r="37" spans="1:10" ht="12.75" customHeight="1">
      <c r="A37" s="96" t="s">
        <v>481</v>
      </c>
      <c r="B37" s="270">
        <v>0</v>
      </c>
      <c r="C37" s="103"/>
      <c r="D37" s="104"/>
    </row>
    <row r="38" spans="1:10" ht="15" customHeight="1">
      <c r="A38" s="105" t="s">
        <v>477</v>
      </c>
      <c r="B38" s="97"/>
      <c r="C38" s="103"/>
      <c r="D38" s="104"/>
    </row>
    <row r="39" spans="1:10" ht="26.25" customHeight="1">
      <c r="A39" s="423" t="s">
        <v>486</v>
      </c>
      <c r="B39" s="424">
        <f>B34+B38</f>
        <v>35261109.82</v>
      </c>
      <c r="C39" s="425"/>
      <c r="D39" s="426"/>
    </row>
    <row r="40" spans="1:10" ht="12.75" customHeight="1"/>
    <row r="41" spans="1:10" ht="12.75" customHeight="1">
      <c r="A41" s="141" t="s">
        <v>932</v>
      </c>
      <c r="G41" s="146"/>
      <c r="H41" s="201"/>
      <c r="I41" s="201"/>
      <c r="J41" s="201"/>
    </row>
    <row r="42" spans="1:10" ht="12.75" customHeight="1">
      <c r="A42" s="539" t="s">
        <v>933</v>
      </c>
      <c r="B42" s="45"/>
      <c r="G42" s="165"/>
      <c r="H42" s="201"/>
      <c r="I42" s="201"/>
      <c r="J42" s="201"/>
    </row>
    <row r="43" spans="1:10" ht="12.75" customHeight="1">
      <c r="A43" s="39" t="s">
        <v>482</v>
      </c>
      <c r="G43" s="214"/>
      <c r="H43" s="201"/>
      <c r="I43" s="201"/>
      <c r="J43" s="201"/>
    </row>
    <row r="44" spans="1:10" ht="43.5">
      <c r="A44" s="417" t="s">
        <v>982</v>
      </c>
      <c r="B44" s="417" t="s">
        <v>472</v>
      </c>
      <c r="C44" s="417" t="s">
        <v>473</v>
      </c>
      <c r="D44" s="204"/>
      <c r="G44" s="204"/>
      <c r="H44" s="215"/>
      <c r="I44" s="204"/>
      <c r="J44" s="204"/>
    </row>
    <row r="45" spans="1:10" ht="12.75" customHeight="1">
      <c r="A45" s="102" t="s">
        <v>1581</v>
      </c>
      <c r="B45" s="97">
        <v>314890529.44</v>
      </c>
      <c r="C45" s="103">
        <v>0.34507991913623304</v>
      </c>
      <c r="D45" s="206"/>
      <c r="E45" s="53"/>
      <c r="F45" s="53"/>
      <c r="G45" s="203"/>
      <c r="H45" s="200"/>
      <c r="I45" s="205"/>
      <c r="J45" s="206"/>
    </row>
    <row r="46" spans="1:10" ht="12.75" customHeight="1">
      <c r="A46" s="102" t="s">
        <v>1578</v>
      </c>
      <c r="B46" s="97">
        <v>163806929</v>
      </c>
      <c r="C46" s="103">
        <v>0.17951153346466509</v>
      </c>
      <c r="D46" s="206"/>
      <c r="E46" s="53"/>
      <c r="F46" s="53"/>
      <c r="G46" s="211"/>
      <c r="H46" s="212"/>
      <c r="I46" s="205"/>
      <c r="J46" s="206"/>
    </row>
    <row r="47" spans="1:10" ht="12.75" customHeight="1">
      <c r="A47" s="102" t="s">
        <v>1579</v>
      </c>
      <c r="B47" s="97">
        <v>95239600</v>
      </c>
      <c r="C47" s="103">
        <v>0.10437047289105406</v>
      </c>
      <c r="D47" s="206"/>
      <c r="E47" s="53"/>
      <c r="G47" s="211"/>
      <c r="H47" s="212"/>
      <c r="I47" s="205"/>
      <c r="J47" s="206"/>
    </row>
    <row r="48" spans="1:10" ht="12.75" customHeight="1">
      <c r="A48" s="102" t="s">
        <v>1582</v>
      </c>
      <c r="B48" s="97">
        <v>92768081.799999997</v>
      </c>
      <c r="C48" s="103">
        <v>0.10166200369029253</v>
      </c>
      <c r="D48" s="206"/>
      <c r="G48" s="211"/>
      <c r="H48" s="212"/>
      <c r="I48" s="205"/>
      <c r="J48" s="206"/>
    </row>
    <row r="49" spans="1:10" ht="12.75" customHeight="1">
      <c r="A49" s="102" t="s">
        <v>1580</v>
      </c>
      <c r="B49" s="97">
        <v>80540632.840000004</v>
      </c>
      <c r="C49" s="103">
        <v>8.8262276788810101E-2</v>
      </c>
      <c r="D49" s="206"/>
      <c r="G49" s="211"/>
      <c r="H49" s="212"/>
      <c r="I49" s="205"/>
      <c r="J49" s="206"/>
    </row>
    <row r="50" spans="1:10" ht="12.75" customHeight="1">
      <c r="A50" s="102" t="s">
        <v>1583</v>
      </c>
      <c r="B50" s="97">
        <v>57356902.43</v>
      </c>
      <c r="C50" s="103">
        <v>6.2855860694345081E-2</v>
      </c>
      <c r="D50" s="207"/>
      <c r="G50" s="211"/>
      <c r="H50" s="212"/>
      <c r="I50" s="205"/>
      <c r="J50" s="207"/>
    </row>
    <row r="51" spans="1:10" ht="12.75" customHeight="1">
      <c r="A51" s="102" t="s">
        <v>1584</v>
      </c>
      <c r="B51" s="97">
        <v>19893120</v>
      </c>
      <c r="C51" s="103">
        <v>2.1800326142471044E-2</v>
      </c>
      <c r="D51" s="206"/>
      <c r="G51" s="211"/>
      <c r="H51" s="212"/>
      <c r="I51" s="205"/>
      <c r="J51" s="206"/>
    </row>
    <row r="52" spans="1:10" ht="12.75" customHeight="1">
      <c r="A52" s="102" t="s">
        <v>1585</v>
      </c>
      <c r="B52" s="97">
        <v>15127747.82</v>
      </c>
      <c r="C52" s="103">
        <v>1.6578085100630538E-2</v>
      </c>
      <c r="D52" s="206"/>
      <c r="G52" s="211"/>
      <c r="H52" s="212"/>
      <c r="I52" s="205"/>
      <c r="J52" s="206"/>
    </row>
    <row r="53" spans="1:10" ht="12.75" customHeight="1">
      <c r="A53" s="102" t="s">
        <v>1586</v>
      </c>
      <c r="B53" s="97">
        <v>13605800.67</v>
      </c>
      <c r="C53" s="103">
        <v>1.4910224843335335E-2</v>
      </c>
      <c r="D53" s="206"/>
      <c r="G53" s="211"/>
      <c r="H53" s="212"/>
      <c r="I53" s="205"/>
      <c r="J53" s="206"/>
    </row>
    <row r="54" spans="1:10" ht="12.75" customHeight="1">
      <c r="A54" s="106" t="s">
        <v>1587</v>
      </c>
      <c r="B54" s="97">
        <v>10713450</v>
      </c>
      <c r="C54" s="103">
        <v>1.174057684822976E-2</v>
      </c>
      <c r="D54" s="206"/>
      <c r="G54" s="211"/>
      <c r="H54" s="212"/>
      <c r="I54" s="205"/>
      <c r="J54" s="206"/>
    </row>
    <row r="55" spans="1:10" ht="24">
      <c r="A55" s="107" t="s">
        <v>487</v>
      </c>
      <c r="B55" s="97"/>
      <c r="C55" s="103"/>
      <c r="D55" s="208"/>
      <c r="G55" s="213"/>
      <c r="H55" s="212"/>
      <c r="I55" s="205"/>
      <c r="J55" s="208"/>
    </row>
    <row r="56" spans="1:10" ht="26.25" customHeight="1">
      <c r="A56" s="423" t="s">
        <v>488</v>
      </c>
      <c r="B56" s="424">
        <f>SUM(B45:B55)</f>
        <v>863942794</v>
      </c>
      <c r="C56" s="425"/>
      <c r="D56" s="210"/>
      <c r="G56" s="203"/>
      <c r="H56" s="200"/>
      <c r="I56" s="209"/>
      <c r="J56" s="210"/>
    </row>
    <row r="57" spans="1:10" ht="12.75" customHeight="1">
      <c r="G57" s="201"/>
      <c r="H57" s="201"/>
      <c r="I57" s="201"/>
      <c r="J57" s="201"/>
    </row>
    <row r="58" spans="1:10" ht="12.75" customHeight="1">
      <c r="A58" s="142" t="s">
        <v>934</v>
      </c>
      <c r="G58" s="216"/>
      <c r="H58" s="201"/>
      <c r="I58" s="201"/>
      <c r="J58" s="201"/>
    </row>
    <row r="59" spans="1:10" ht="12.75" customHeight="1">
      <c r="A59" s="550" t="s">
        <v>935</v>
      </c>
      <c r="G59" s="217"/>
      <c r="H59" s="201"/>
      <c r="I59" s="201"/>
      <c r="J59" s="201"/>
    </row>
    <row r="60" spans="1:10" ht="12.75" customHeight="1">
      <c r="A60" s="39" t="s">
        <v>489</v>
      </c>
      <c r="G60" s="214"/>
      <c r="H60" s="201"/>
      <c r="I60" s="201"/>
      <c r="J60" s="201"/>
    </row>
    <row r="61" spans="1:10" ht="12.75" customHeight="1">
      <c r="A61" s="418"/>
      <c r="B61" s="909" t="s">
        <v>65</v>
      </c>
      <c r="C61" s="909" t="s">
        <v>66</v>
      </c>
      <c r="D61" s="909" t="s">
        <v>67</v>
      </c>
      <c r="E61" s="909" t="s">
        <v>68</v>
      </c>
      <c r="F61" s="909" t="s">
        <v>69</v>
      </c>
      <c r="G61" s="218"/>
      <c r="H61" s="198"/>
      <c r="I61" s="198"/>
      <c r="J61" s="198"/>
    </row>
    <row r="62" spans="1:10" ht="12.75" customHeight="1">
      <c r="A62" s="418"/>
      <c r="B62" s="910" t="s">
        <v>70</v>
      </c>
      <c r="C62" s="910" t="s">
        <v>71</v>
      </c>
      <c r="D62" s="910" t="s">
        <v>200</v>
      </c>
      <c r="E62" s="910" t="s">
        <v>72</v>
      </c>
      <c r="F62" s="910" t="s">
        <v>73</v>
      </c>
      <c r="G62" s="218"/>
      <c r="H62" s="199"/>
      <c r="I62" s="199"/>
      <c r="J62" s="199"/>
    </row>
    <row r="63" spans="1:10" ht="12.75" customHeight="1">
      <c r="A63" s="108" t="s">
        <v>140</v>
      </c>
      <c r="B63" s="109" t="s">
        <v>140</v>
      </c>
      <c r="C63" s="109" t="s">
        <v>140</v>
      </c>
      <c r="D63" s="109" t="s">
        <v>140</v>
      </c>
      <c r="E63" s="110" t="s">
        <v>140</v>
      </c>
      <c r="F63" s="110" t="s">
        <v>140</v>
      </c>
      <c r="G63" s="203"/>
      <c r="H63" s="200"/>
      <c r="I63" s="200"/>
      <c r="J63" s="202"/>
    </row>
    <row r="64" spans="1:10" ht="15" customHeight="1">
      <c r="A64" s="419" t="s">
        <v>477</v>
      </c>
      <c r="B64" s="431"/>
      <c r="C64" s="431"/>
      <c r="D64" s="431"/>
      <c r="E64" s="432" t="str">
        <f>IF(SUM(E63:E63)=0,"",SUM(E63:E63))</f>
        <v/>
      </c>
      <c r="F64" s="432" t="str">
        <f>IF(SUM(F63:F63)=0,"",SUM(F63:F63))</f>
        <v/>
      </c>
      <c r="G64" s="203"/>
      <c r="H64" s="200"/>
      <c r="I64" s="200"/>
      <c r="J64" s="202"/>
    </row>
    <row r="65" spans="1:7" ht="12.75" customHeight="1"/>
    <row r="66" spans="1:7" ht="12.75" customHeight="1">
      <c r="A66" s="142" t="s">
        <v>936</v>
      </c>
    </row>
    <row r="67" spans="1:7" ht="12.75" customHeight="1">
      <c r="A67" s="550" t="s">
        <v>937</v>
      </c>
    </row>
    <row r="68" spans="1:7" ht="12.75" customHeight="1">
      <c r="A68" s="39" t="s">
        <v>490</v>
      </c>
    </row>
    <row r="69" spans="1:7" ht="12.75" customHeight="1">
      <c r="A69" s="418"/>
      <c r="B69" s="909" t="s">
        <v>65</v>
      </c>
      <c r="C69" s="909" t="s">
        <v>66</v>
      </c>
      <c r="D69" s="909" t="s">
        <v>67</v>
      </c>
      <c r="E69" s="909" t="s">
        <v>68</v>
      </c>
      <c r="F69" s="909" t="s">
        <v>69</v>
      </c>
    </row>
    <row r="70" spans="1:7" ht="12.75" customHeight="1">
      <c r="A70" s="418"/>
      <c r="B70" s="910" t="s">
        <v>70</v>
      </c>
      <c r="C70" s="910" t="s">
        <v>71</v>
      </c>
      <c r="D70" s="910" t="s">
        <v>200</v>
      </c>
      <c r="E70" s="910" t="s">
        <v>72</v>
      </c>
      <c r="F70" s="910" t="s">
        <v>73</v>
      </c>
    </row>
    <row r="71" spans="1:7" ht="12.75" customHeight="1">
      <c r="A71" s="108" t="s">
        <v>140</v>
      </c>
      <c r="B71" s="111" t="s">
        <v>140</v>
      </c>
      <c r="C71" s="111" t="s">
        <v>140</v>
      </c>
      <c r="D71" s="111" t="s">
        <v>140</v>
      </c>
      <c r="E71" s="112" t="s">
        <v>140</v>
      </c>
      <c r="F71" s="112" t="s">
        <v>140</v>
      </c>
      <c r="G71" s="53"/>
    </row>
    <row r="72" spans="1:7" ht="15" customHeight="1">
      <c r="A72" s="419" t="s">
        <v>477</v>
      </c>
      <c r="B72" s="433"/>
      <c r="C72" s="433"/>
      <c r="D72" s="433"/>
      <c r="E72" s="432" t="str">
        <f>IF(SUM(E71)=0,"",SUM(E71))</f>
        <v/>
      </c>
      <c r="F72" s="432" t="str">
        <f>IF(SUM(F71)=0,"",SUM(F71))</f>
        <v/>
      </c>
    </row>
    <row r="73" spans="1:7" ht="12.75" customHeight="1">
      <c r="A73" s="17"/>
    </row>
    <row r="74" spans="1:7" s="265" customFormat="1" ht="12.75" customHeight="1">
      <c r="A74" s="142" t="s">
        <v>1086</v>
      </c>
    </row>
    <row r="75" spans="1:7" s="265" customFormat="1" ht="12.75" customHeight="1">
      <c r="A75" s="550" t="s">
        <v>1087</v>
      </c>
    </row>
    <row r="76" spans="1:7" ht="12.75" customHeight="1">
      <c r="A76" s="39" t="s">
        <v>490</v>
      </c>
    </row>
    <row r="77" spans="1:7" ht="43.5">
      <c r="A77" s="417" t="s">
        <v>1085</v>
      </c>
      <c r="B77" s="417" t="s">
        <v>472</v>
      </c>
      <c r="C77" s="417" t="s">
        <v>473</v>
      </c>
      <c r="D77" s="417" t="s">
        <v>474</v>
      </c>
      <c r="E77" s="417" t="s">
        <v>475</v>
      </c>
    </row>
    <row r="78" spans="1:7" ht="12.75" customHeight="1">
      <c r="A78" s="96" t="s">
        <v>1169</v>
      </c>
      <c r="B78" s="97">
        <v>4701369.5999999996</v>
      </c>
      <c r="C78" s="98">
        <v>0.82197714002696831</v>
      </c>
      <c r="D78" s="99">
        <v>140.1</v>
      </c>
      <c r="E78" s="250">
        <v>4.93</v>
      </c>
    </row>
    <row r="79" spans="1:7" ht="12.75" customHeight="1">
      <c r="A79" s="96" t="s">
        <v>1078</v>
      </c>
      <c r="B79" s="97">
        <v>1018217.2</v>
      </c>
      <c r="C79" s="98">
        <v>0.17802285997303161</v>
      </c>
      <c r="D79" s="99">
        <v>111.3</v>
      </c>
      <c r="E79" s="250">
        <v>-1.4200000000000002</v>
      </c>
    </row>
    <row r="80" spans="1:7" ht="12.75" customHeight="1">
      <c r="A80" s="419" t="s">
        <v>477</v>
      </c>
      <c r="B80" s="420">
        <f>SUM(B78:B79)</f>
        <v>5719586.7999999998</v>
      </c>
      <c r="C80" s="421"/>
      <c r="D80" s="422"/>
      <c r="E80" s="422"/>
    </row>
    <row r="81" spans="1:11" ht="12.75" customHeight="1">
      <c r="A81" s="17" t="s">
        <v>491</v>
      </c>
      <c r="B81" s="265"/>
      <c r="C81" s="265"/>
      <c r="D81" s="265"/>
      <c r="E81" s="265"/>
    </row>
    <row r="82" spans="1:11" ht="12.75" customHeight="1">
      <c r="A82" s="265"/>
      <c r="B82" s="265"/>
      <c r="C82" s="265"/>
      <c r="D82" s="265"/>
      <c r="E82" s="265"/>
    </row>
    <row r="83" spans="1:11" ht="12.75" customHeight="1">
      <c r="A83" s="622" t="s">
        <v>81</v>
      </c>
      <c r="K83" s="35" t="s">
        <v>1114</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18"/>
    <col min="2" max="2" width="13.42578125" style="318" customWidth="1"/>
    <col min="3" max="4" width="14.85546875" style="318" bestFit="1" customWidth="1"/>
    <col min="5" max="5" width="14.42578125" style="318" bestFit="1" customWidth="1"/>
    <col min="6" max="6" width="10.5703125" style="318" bestFit="1" customWidth="1"/>
    <col min="7" max="7" width="11.140625" style="318" bestFit="1" customWidth="1"/>
    <col min="8" max="8" width="13.5703125" style="318" customWidth="1"/>
    <col min="9" max="9" width="12.7109375" style="318" bestFit="1" customWidth="1"/>
    <col min="10" max="10" width="12.85546875" style="318" bestFit="1" customWidth="1"/>
    <col min="11" max="11" width="10.7109375" style="318" bestFit="1" customWidth="1"/>
    <col min="12" max="16384" width="9.140625" style="318"/>
  </cols>
  <sheetData>
    <row r="1" spans="1:7" ht="15">
      <c r="A1" s="727" t="s">
        <v>695</v>
      </c>
      <c r="B1" s="726"/>
      <c r="C1" s="726"/>
      <c r="D1" s="726"/>
    </row>
    <row r="2" spans="1:7">
      <c r="A2" s="728" t="s">
        <v>696</v>
      </c>
      <c r="B2" s="726"/>
      <c r="C2" s="726"/>
      <c r="D2" s="726"/>
    </row>
    <row r="3" spans="1:7">
      <c r="A3" s="42" t="s">
        <v>881</v>
      </c>
    </row>
    <row r="4" spans="1:7">
      <c r="A4" s="1152"/>
      <c r="B4" s="1152"/>
      <c r="C4" s="1152"/>
      <c r="D4" s="1152"/>
      <c r="E4" s="1152"/>
      <c r="F4" s="1152"/>
      <c r="G4" s="1152"/>
    </row>
    <row r="5" spans="1:7">
      <c r="A5" s="150" t="s">
        <v>698</v>
      </c>
    </row>
    <row r="6" spans="1:7" s="730" customFormat="1">
      <c r="A6" s="729" t="s">
        <v>699</v>
      </c>
    </row>
    <row r="8" spans="1:7" ht="63.75">
      <c r="A8" s="751" t="s">
        <v>697</v>
      </c>
      <c r="B8" s="733" t="s">
        <v>652</v>
      </c>
      <c r="C8" s="733" t="s">
        <v>653</v>
      </c>
      <c r="D8" s="733" t="s">
        <v>654</v>
      </c>
      <c r="E8" s="725"/>
    </row>
    <row r="9" spans="1:7">
      <c r="A9" s="734" t="s">
        <v>1075</v>
      </c>
      <c r="B9" s="735">
        <v>7</v>
      </c>
      <c r="C9" s="735">
        <v>13</v>
      </c>
      <c r="D9" s="735">
        <v>7</v>
      </c>
    </row>
    <row r="10" spans="1:7">
      <c r="A10" s="734" t="s">
        <v>1170</v>
      </c>
      <c r="B10" s="735">
        <v>7</v>
      </c>
      <c r="C10" s="735">
        <v>13</v>
      </c>
      <c r="D10" s="735">
        <v>7</v>
      </c>
    </row>
    <row r="11" spans="1:7">
      <c r="A11" s="734" t="s">
        <v>1198</v>
      </c>
      <c r="B11" s="735">
        <v>7</v>
      </c>
      <c r="C11" s="735">
        <v>13</v>
      </c>
      <c r="D11" s="735">
        <v>6</v>
      </c>
    </row>
    <row r="12" spans="1:7">
      <c r="A12" s="734" t="s">
        <v>1402</v>
      </c>
      <c r="B12" s="735">
        <v>7</v>
      </c>
      <c r="C12" s="735">
        <v>13</v>
      </c>
      <c r="D12" s="735">
        <v>6</v>
      </c>
    </row>
    <row r="13" spans="1:7">
      <c r="A13" s="734" t="s">
        <v>1423</v>
      </c>
      <c r="B13" s="735">
        <v>7</v>
      </c>
      <c r="C13" s="735">
        <v>13</v>
      </c>
      <c r="D13" s="735">
        <v>6</v>
      </c>
    </row>
    <row r="14" spans="1:7">
      <c r="A14" s="734" t="s">
        <v>1484</v>
      </c>
      <c r="B14" s="735">
        <v>6</v>
      </c>
      <c r="C14" s="735">
        <v>13</v>
      </c>
      <c r="D14" s="735">
        <v>6</v>
      </c>
    </row>
    <row r="15" spans="1:7">
      <c r="A15" s="734" t="s">
        <v>1492</v>
      </c>
      <c r="B15" s="735">
        <v>6</v>
      </c>
      <c r="C15" s="735">
        <v>13</v>
      </c>
      <c r="D15" s="735">
        <v>6</v>
      </c>
    </row>
    <row r="16" spans="1:7">
      <c r="A16" s="318" t="s">
        <v>1528</v>
      </c>
      <c r="B16" s="318">
        <v>5</v>
      </c>
      <c r="C16" s="318">
        <v>12</v>
      </c>
      <c r="D16" s="318">
        <v>6</v>
      </c>
    </row>
    <row r="17" spans="1:8">
      <c r="A17" s="822" t="s">
        <v>1554</v>
      </c>
      <c r="B17" s="318">
        <v>5</v>
      </c>
      <c r="C17" s="318">
        <v>12</v>
      </c>
      <c r="D17" s="318">
        <v>6</v>
      </c>
    </row>
    <row r="18" spans="1:8">
      <c r="A18" s="34" t="s">
        <v>506</v>
      </c>
    </row>
    <row r="19" spans="1:8">
      <c r="A19" s="34"/>
    </row>
    <row r="20" spans="1:8">
      <c r="A20" s="150" t="s">
        <v>700</v>
      </c>
    </row>
    <row r="21" spans="1:8" s="730" customFormat="1">
      <c r="A21" s="729" t="s">
        <v>701</v>
      </c>
    </row>
    <row r="23" spans="1:8" s="731" customFormat="1">
      <c r="D23" s="139" t="s">
        <v>651</v>
      </c>
    </row>
    <row r="24" spans="1:8" s="731" customFormat="1" ht="63.75">
      <c r="A24" s="751" t="s">
        <v>697</v>
      </c>
      <c r="B24" s="733" t="s">
        <v>652</v>
      </c>
      <c r="C24" s="733" t="s">
        <v>653</v>
      </c>
      <c r="D24" s="733" t="s">
        <v>654</v>
      </c>
      <c r="H24" s="623"/>
    </row>
    <row r="25" spans="1:8">
      <c r="A25" s="734" t="s">
        <v>1075</v>
      </c>
      <c r="B25" s="736">
        <v>24967072.579999998</v>
      </c>
      <c r="C25" s="736">
        <v>476551769.30000001</v>
      </c>
      <c r="D25" s="736">
        <v>4788638479.9700003</v>
      </c>
      <c r="H25" s="624"/>
    </row>
    <row r="26" spans="1:8">
      <c r="A26" s="734" t="s">
        <v>1170</v>
      </c>
      <c r="B26" s="736">
        <v>26311748.579999998</v>
      </c>
      <c r="C26" s="736">
        <v>495411108.20999998</v>
      </c>
      <c r="D26" s="736">
        <v>4848513273.4499998</v>
      </c>
    </row>
    <row r="27" spans="1:8">
      <c r="A27" s="734" t="s">
        <v>1198</v>
      </c>
      <c r="B27" s="736">
        <v>20389558.68</v>
      </c>
      <c r="C27" s="736">
        <v>506920029.89999998</v>
      </c>
      <c r="D27" s="736">
        <v>4853211758.4700003</v>
      </c>
    </row>
    <row r="28" spans="1:8">
      <c r="A28" s="734" t="s">
        <v>1402</v>
      </c>
      <c r="B28" s="736">
        <v>29839912.25</v>
      </c>
      <c r="C28" s="736">
        <v>494742404.03999996</v>
      </c>
      <c r="D28" s="736">
        <v>4698968245.6599998</v>
      </c>
    </row>
    <row r="29" spans="1:8">
      <c r="A29" s="734" t="s">
        <v>1423</v>
      </c>
      <c r="B29" s="736">
        <v>30142383.050000001</v>
      </c>
      <c r="C29" s="736">
        <v>516442651.60999995</v>
      </c>
      <c r="D29" s="736">
        <v>4869458568.3299999</v>
      </c>
      <c r="E29" s="996"/>
      <c r="F29" s="996"/>
      <c r="G29" s="996"/>
    </row>
    <row r="30" spans="1:8">
      <c r="A30" s="734" t="s">
        <v>1484</v>
      </c>
      <c r="B30" s="736">
        <v>33059923.469999999</v>
      </c>
      <c r="C30" s="736">
        <v>500314872.61000001</v>
      </c>
      <c r="D30" s="736">
        <v>4769833979.6399994</v>
      </c>
    </row>
    <row r="31" spans="1:8">
      <c r="A31" s="734" t="s">
        <v>1492</v>
      </c>
      <c r="B31" s="736">
        <v>33215522.059999999</v>
      </c>
      <c r="C31" s="736">
        <v>454620004.53000003</v>
      </c>
      <c r="D31" s="736">
        <v>4537358092.9499998</v>
      </c>
    </row>
    <row r="32" spans="1:8">
      <c r="A32" s="318" t="s">
        <v>1528</v>
      </c>
      <c r="B32" s="736">
        <v>31025312</v>
      </c>
      <c r="C32" s="736">
        <v>415167364</v>
      </c>
      <c r="D32" s="736">
        <v>4210366821</v>
      </c>
    </row>
    <row r="33" spans="1:11">
      <c r="A33" s="822" t="s">
        <v>1554</v>
      </c>
      <c r="B33" s="736">
        <v>30783474</v>
      </c>
      <c r="C33" s="736">
        <v>388652394</v>
      </c>
      <c r="D33" s="736">
        <v>4164478417</v>
      </c>
      <c r="E33" s="736"/>
      <c r="F33" s="736"/>
      <c r="G33" s="736"/>
      <c r="I33" s="811"/>
      <c r="J33" s="811"/>
      <c r="K33" s="811"/>
    </row>
    <row r="34" spans="1:11">
      <c r="A34" s="34" t="s">
        <v>506</v>
      </c>
      <c r="E34" s="996"/>
      <c r="F34" s="996"/>
      <c r="G34" s="996"/>
      <c r="I34" s="996"/>
      <c r="J34" s="996"/>
      <c r="K34" s="996"/>
    </row>
    <row r="35" spans="1:11">
      <c r="A35" s="564"/>
    </row>
    <row r="36" spans="1:11" s="730" customFormat="1">
      <c r="A36" s="150" t="s">
        <v>702</v>
      </c>
      <c r="B36" s="318"/>
      <c r="C36" s="318"/>
      <c r="D36" s="318"/>
      <c r="E36" s="318"/>
      <c r="F36" s="318"/>
      <c r="G36" s="318"/>
      <c r="H36" s="318"/>
      <c r="I36" s="318"/>
      <c r="J36" s="318"/>
    </row>
    <row r="37" spans="1:11">
      <c r="A37" s="729" t="s">
        <v>703</v>
      </c>
      <c r="B37" s="730"/>
      <c r="C37" s="730"/>
      <c r="D37" s="730"/>
      <c r="E37" s="730"/>
      <c r="F37" s="730"/>
      <c r="G37" s="730"/>
      <c r="H37" s="730"/>
      <c r="I37" s="730"/>
      <c r="J37" s="730"/>
    </row>
    <row r="38" spans="1:11" s="731" customFormat="1">
      <c r="A38" s="318"/>
      <c r="B38" s="318"/>
      <c r="C38" s="318"/>
      <c r="D38" s="318"/>
      <c r="E38" s="318"/>
      <c r="F38" s="318"/>
      <c r="G38" s="318"/>
      <c r="H38" s="318"/>
      <c r="I38" s="318"/>
      <c r="J38" s="318"/>
    </row>
    <row r="39" spans="1:11" s="731" customFormat="1">
      <c r="C39" s="139" t="s">
        <v>651</v>
      </c>
    </row>
    <row r="40" spans="1:11" ht="51">
      <c r="A40" s="751" t="s">
        <v>697</v>
      </c>
      <c r="B40" s="733" t="s">
        <v>652</v>
      </c>
      <c r="C40" s="733" t="s">
        <v>653</v>
      </c>
      <c r="D40" s="731"/>
      <c r="E40" s="731"/>
      <c r="F40" s="731"/>
      <c r="G40" s="731"/>
      <c r="H40" s="731"/>
      <c r="I40" s="731"/>
      <c r="J40" s="731"/>
    </row>
    <row r="41" spans="1:11">
      <c r="A41" s="734" t="s">
        <v>1075</v>
      </c>
      <c r="B41" s="736">
        <v>1576542951.0999999</v>
      </c>
      <c r="C41" s="736">
        <v>74376441449.460007</v>
      </c>
    </row>
    <row r="42" spans="1:11">
      <c r="A42" s="734" t="s">
        <v>1170</v>
      </c>
      <c r="B42" s="736">
        <v>1822577372.0999999</v>
      </c>
      <c r="C42" s="736">
        <v>68389725441.550003</v>
      </c>
    </row>
    <row r="43" spans="1:11">
      <c r="A43" s="734" t="s">
        <v>1198</v>
      </c>
      <c r="B43" s="736">
        <v>2838499516.8299999</v>
      </c>
      <c r="C43" s="736">
        <v>73847968479.62999</v>
      </c>
    </row>
    <row r="44" spans="1:11">
      <c r="A44" s="734" t="s">
        <v>1402</v>
      </c>
      <c r="B44" s="736">
        <v>2923885266.8499999</v>
      </c>
      <c r="C44" s="736">
        <v>83705869911.970001</v>
      </c>
      <c r="D44" s="722"/>
      <c r="E44" s="722"/>
      <c r="F44" s="722"/>
      <c r="G44" s="722"/>
      <c r="H44" s="722"/>
      <c r="I44" s="722"/>
      <c r="J44" s="722"/>
    </row>
    <row r="45" spans="1:11">
      <c r="A45" s="734" t="s">
        <v>1423</v>
      </c>
      <c r="B45" s="736">
        <v>3334927210.27</v>
      </c>
      <c r="C45" s="736">
        <v>82464919501.729996</v>
      </c>
      <c r="H45" s="624"/>
    </row>
    <row r="46" spans="1:11">
      <c r="A46" s="734" t="s">
        <v>1484</v>
      </c>
      <c r="B46" s="736">
        <v>4378444518.3999996</v>
      </c>
      <c r="C46" s="736">
        <v>82452811126.809998</v>
      </c>
    </row>
    <row r="47" spans="1:11">
      <c r="A47" s="734" t="s">
        <v>1492</v>
      </c>
      <c r="B47" s="736">
        <v>4538405158.2000008</v>
      </c>
      <c r="C47" s="736">
        <v>82336255258.059998</v>
      </c>
    </row>
    <row r="48" spans="1:11">
      <c r="A48" s="318" t="s">
        <v>1528</v>
      </c>
      <c r="B48" s="736">
        <v>4965256969</v>
      </c>
      <c r="C48" s="736">
        <v>78805788468</v>
      </c>
    </row>
    <row r="49" spans="1:10">
      <c r="A49" s="822" t="s">
        <v>1554</v>
      </c>
      <c r="B49" s="736">
        <v>4338642904</v>
      </c>
      <c r="C49" s="736">
        <v>73820854333</v>
      </c>
    </row>
    <row r="50" spans="1:10">
      <c r="A50" s="281" t="s">
        <v>859</v>
      </c>
    </row>
    <row r="51" spans="1:10">
      <c r="A51" s="781" t="s">
        <v>860</v>
      </c>
    </row>
    <row r="52" spans="1:10">
      <c r="A52" s="34" t="s">
        <v>506</v>
      </c>
    </row>
    <row r="53" spans="1:10">
      <c r="A53" s="34"/>
    </row>
    <row r="54" spans="1:10">
      <c r="A54" s="150" t="s">
        <v>903</v>
      </c>
    </row>
    <row r="55" spans="1:10" ht="15" customHeight="1">
      <c r="A55" s="729" t="s">
        <v>904</v>
      </c>
    </row>
    <row r="56" spans="1:10" ht="15" customHeight="1">
      <c r="J56" s="139" t="s">
        <v>651</v>
      </c>
    </row>
    <row r="57" spans="1:10" ht="15">
      <c r="A57" s="726"/>
      <c r="B57" s="1153" t="s">
        <v>918</v>
      </c>
      <c r="C57" s="1153"/>
      <c r="D57" s="1153"/>
      <c r="E57" s="1153"/>
      <c r="F57" s="1153"/>
      <c r="G57" s="1153"/>
      <c r="H57" s="1153"/>
      <c r="I57" s="1153"/>
      <c r="J57" s="1153"/>
    </row>
    <row r="58" spans="1:10" ht="84">
      <c r="A58" s="751" t="s">
        <v>697</v>
      </c>
      <c r="B58" s="813" t="s">
        <v>919</v>
      </c>
      <c r="C58" s="813" t="s">
        <v>920</v>
      </c>
      <c r="D58" s="813" t="s">
        <v>921</v>
      </c>
      <c r="E58" s="813" t="s">
        <v>922</v>
      </c>
      <c r="F58" s="813" t="s">
        <v>923</v>
      </c>
      <c r="G58" s="813" t="s">
        <v>924</v>
      </c>
      <c r="H58" s="821" t="s">
        <v>925</v>
      </c>
      <c r="I58" s="821" t="s">
        <v>926</v>
      </c>
      <c r="J58" s="813" t="s">
        <v>905</v>
      </c>
    </row>
    <row r="59" spans="1:10">
      <c r="A59" s="822" t="s">
        <v>1075</v>
      </c>
      <c r="B59" s="811">
        <v>1226025283.1185656</v>
      </c>
      <c r="C59" s="811">
        <v>782433.43800000008</v>
      </c>
      <c r="D59" s="811">
        <v>0</v>
      </c>
      <c r="E59" s="811">
        <v>0</v>
      </c>
      <c r="F59" s="811">
        <v>0</v>
      </c>
      <c r="G59" s="811">
        <v>1830368.923</v>
      </c>
      <c r="H59" s="811">
        <v>0</v>
      </c>
      <c r="I59" s="811">
        <v>6640210.54</v>
      </c>
      <c r="J59" s="811">
        <v>1235278296.0195656</v>
      </c>
    </row>
    <row r="60" spans="1:10">
      <c r="A60" s="822" t="s">
        <v>1170</v>
      </c>
      <c r="B60" s="811">
        <v>1217931277.6589918</v>
      </c>
      <c r="C60" s="811">
        <v>36587646.544</v>
      </c>
      <c r="D60" s="811">
        <v>48306405.590000004</v>
      </c>
      <c r="E60" s="811">
        <v>0</v>
      </c>
      <c r="F60" s="811">
        <v>0</v>
      </c>
      <c r="G60" s="811">
        <v>112100238.66600001</v>
      </c>
      <c r="H60" s="811">
        <v>0</v>
      </c>
      <c r="I60" s="811">
        <v>6456466.4500000002</v>
      </c>
      <c r="J60" s="811">
        <v>1421382034.9089916</v>
      </c>
    </row>
    <row r="61" spans="1:10">
      <c r="A61" s="822" t="s">
        <v>1198</v>
      </c>
      <c r="B61" s="811">
        <v>1730100207.7345986</v>
      </c>
      <c r="C61" s="811">
        <v>22980291.312305998</v>
      </c>
      <c r="D61" s="811">
        <v>98418138.030000001</v>
      </c>
      <c r="E61" s="811">
        <v>0</v>
      </c>
      <c r="F61" s="811">
        <v>0</v>
      </c>
      <c r="G61" s="811">
        <v>43116686.745338805</v>
      </c>
      <c r="H61" s="811">
        <v>0</v>
      </c>
      <c r="I61" s="811">
        <v>42807156.219999999</v>
      </c>
      <c r="J61" s="811">
        <v>1937422480.0422435</v>
      </c>
    </row>
    <row r="62" spans="1:10">
      <c r="A62" s="822" t="s">
        <v>1402</v>
      </c>
      <c r="B62" s="811">
        <v>1773020765.1849144</v>
      </c>
      <c r="C62" s="811">
        <v>52789384.563280001</v>
      </c>
      <c r="D62" s="811">
        <v>0</v>
      </c>
      <c r="E62" s="811">
        <v>0</v>
      </c>
      <c r="F62" s="811">
        <v>0</v>
      </c>
      <c r="G62" s="811">
        <v>122361249.82817401</v>
      </c>
      <c r="H62" s="811">
        <v>0</v>
      </c>
      <c r="I62" s="811">
        <v>24110251.68</v>
      </c>
      <c r="J62" s="811">
        <v>1972281651.2563686</v>
      </c>
    </row>
    <row r="63" spans="1:10">
      <c r="A63" s="822" t="s">
        <v>1423</v>
      </c>
      <c r="B63" s="811">
        <v>1931779269.3241148</v>
      </c>
      <c r="C63" s="811">
        <v>27816611.439200003</v>
      </c>
      <c r="D63" s="811">
        <v>0</v>
      </c>
      <c r="E63" s="811">
        <v>0</v>
      </c>
      <c r="F63" s="811">
        <v>0</v>
      </c>
      <c r="G63" s="811">
        <v>40708441.464000002</v>
      </c>
      <c r="H63" s="811">
        <v>0</v>
      </c>
      <c r="I63" s="811">
        <v>2146355.9500000002</v>
      </c>
      <c r="J63" s="811">
        <v>2002450678.1773148</v>
      </c>
    </row>
    <row r="64" spans="1:10">
      <c r="A64" s="822" t="s">
        <v>1484</v>
      </c>
      <c r="B64" s="811">
        <v>1749662827</v>
      </c>
      <c r="C64" s="811">
        <v>41502792</v>
      </c>
      <c r="D64" s="811">
        <v>0</v>
      </c>
      <c r="E64" s="811">
        <v>0</v>
      </c>
      <c r="F64" s="811">
        <v>0</v>
      </c>
      <c r="G64" s="811">
        <v>190087394</v>
      </c>
      <c r="H64" s="811">
        <v>0</v>
      </c>
      <c r="I64" s="811">
        <v>29403051</v>
      </c>
      <c r="J64" s="811">
        <v>2010656064</v>
      </c>
    </row>
    <row r="65" spans="1:10">
      <c r="A65" s="822" t="s">
        <v>1492</v>
      </c>
      <c r="B65" s="811">
        <v>1889738817.1753395</v>
      </c>
      <c r="C65" s="811">
        <v>64196256.069802508</v>
      </c>
      <c r="D65" s="811">
        <v>0</v>
      </c>
      <c r="E65" s="811">
        <v>0</v>
      </c>
      <c r="F65" s="811">
        <v>0</v>
      </c>
      <c r="G65" s="811">
        <v>147474532.48049998</v>
      </c>
      <c r="H65" s="811">
        <v>0</v>
      </c>
      <c r="I65" s="811">
        <v>60921041.719999999</v>
      </c>
      <c r="J65" s="811">
        <v>2162330647.445642</v>
      </c>
    </row>
    <row r="66" spans="1:10">
      <c r="A66" s="822" t="s">
        <v>1528</v>
      </c>
      <c r="B66" s="811">
        <v>1081179967</v>
      </c>
      <c r="C66" s="811">
        <v>10889659</v>
      </c>
      <c r="D66" s="811">
        <v>1370000000</v>
      </c>
      <c r="E66" s="811">
        <v>0</v>
      </c>
      <c r="F66" s="811">
        <v>0</v>
      </c>
      <c r="G66" s="811">
        <v>190584274.06999999</v>
      </c>
      <c r="H66" s="811">
        <v>0</v>
      </c>
      <c r="I66" s="811">
        <v>61238658</v>
      </c>
      <c r="J66" s="811">
        <v>2713892558.0700002</v>
      </c>
    </row>
    <row r="67" spans="1:10">
      <c r="A67" s="822" t="s">
        <v>1554</v>
      </c>
      <c r="B67" s="811">
        <v>1305401713</v>
      </c>
      <c r="C67" s="811">
        <v>14912455</v>
      </c>
      <c r="D67" s="811">
        <v>0</v>
      </c>
      <c r="E67" s="811">
        <v>0</v>
      </c>
      <c r="F67" s="811">
        <v>0</v>
      </c>
      <c r="G67" s="811">
        <v>62686855</v>
      </c>
      <c r="H67" s="811">
        <v>0</v>
      </c>
      <c r="I67" s="811">
        <v>28535308</v>
      </c>
      <c r="J67" s="811">
        <v>1411536331</v>
      </c>
    </row>
    <row r="68" spans="1:10">
      <c r="A68" s="34" t="s">
        <v>506</v>
      </c>
    </row>
    <row r="70" spans="1:10">
      <c r="A70" s="622" t="s">
        <v>81</v>
      </c>
    </row>
    <row r="75" spans="1:10">
      <c r="J75" s="35" t="s">
        <v>1115</v>
      </c>
    </row>
    <row r="106" spans="2:2">
      <c r="B106" s="732"/>
    </row>
    <row r="107" spans="2:2">
      <c r="B107" s="737"/>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23"/>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5"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09" t="s">
        <v>704</v>
      </c>
      <c r="B1" s="545"/>
      <c r="C1" s="545"/>
      <c r="D1" s="545"/>
      <c r="E1" s="546"/>
      <c r="F1" s="546"/>
      <c r="G1" s="546"/>
      <c r="H1" s="546"/>
      <c r="I1" s="546"/>
      <c r="J1" s="546"/>
      <c r="K1" s="546"/>
      <c r="L1" s="546"/>
    </row>
    <row r="2" spans="1:19" ht="15" customHeight="1">
      <c r="A2" s="610" t="s">
        <v>705</v>
      </c>
      <c r="B2" s="548"/>
      <c r="C2" s="548"/>
      <c r="D2" s="548"/>
      <c r="E2" s="548"/>
      <c r="F2" s="548"/>
      <c r="G2" s="548"/>
      <c r="H2" s="548"/>
      <c r="I2" s="548"/>
      <c r="J2" s="546"/>
      <c r="K2" s="546"/>
      <c r="L2" s="546"/>
    </row>
    <row r="3" spans="1:19" s="265" customFormat="1">
      <c r="A3" s="547"/>
      <c r="B3" s="548"/>
      <c r="C3" s="548"/>
      <c r="D3" s="548"/>
      <c r="E3" s="548"/>
      <c r="F3" s="548"/>
      <c r="G3" s="548"/>
      <c r="H3" s="548"/>
      <c r="I3" s="548"/>
      <c r="J3" s="546"/>
      <c r="K3" s="546"/>
      <c r="L3" s="546"/>
    </row>
    <row r="4" spans="1:19" ht="12.75" customHeight="1">
      <c r="A4" s="141" t="s">
        <v>706</v>
      </c>
    </row>
    <row r="5" spans="1:19" ht="12.75" customHeight="1">
      <c r="A5" s="539" t="s">
        <v>707</v>
      </c>
      <c r="H5" s="265"/>
      <c r="I5" s="265"/>
    </row>
    <row r="6" spans="1:19" ht="12.75" customHeight="1">
      <c r="F6" s="139"/>
      <c r="G6" s="139"/>
      <c r="H6" s="1155" t="str">
        <f>Naslovnica!A20</f>
        <v>Studeni 2022.</v>
      </c>
      <c r="I6" s="1155"/>
    </row>
    <row r="7" spans="1:19" ht="12.75" customHeight="1">
      <c r="F7" s="287"/>
      <c r="G7" s="287"/>
      <c r="H7" s="1156" t="str">
        <f>Naslovnica!A24</f>
        <v>November 2022</v>
      </c>
      <c r="I7" s="1156"/>
    </row>
    <row r="8" spans="1:19" ht="15" customHeight="1">
      <c r="A8" s="568"/>
      <c r="B8" s="569"/>
      <c r="C8" s="569"/>
      <c r="D8" s="569"/>
      <c r="E8" s="569"/>
      <c r="F8" s="569"/>
      <c r="G8" s="569"/>
      <c r="H8" s="756"/>
      <c r="I8" s="756"/>
      <c r="J8" s="570"/>
      <c r="K8" s="1154" t="s">
        <v>1165</v>
      </c>
      <c r="L8" s="1154"/>
    </row>
    <row r="9" spans="1:19" ht="33.75">
      <c r="A9" s="571" t="s">
        <v>74</v>
      </c>
      <c r="B9" s="572" t="s">
        <v>166</v>
      </c>
      <c r="C9" s="572" t="s">
        <v>167</v>
      </c>
      <c r="D9" s="573" t="s">
        <v>75</v>
      </c>
      <c r="E9" s="572" t="s">
        <v>104</v>
      </c>
      <c r="F9" s="572" t="s">
        <v>142</v>
      </c>
      <c r="G9" s="572" t="s">
        <v>661</v>
      </c>
      <c r="H9" s="572" t="s">
        <v>807</v>
      </c>
      <c r="I9" s="572" t="s">
        <v>1410</v>
      </c>
      <c r="J9" s="572" t="s">
        <v>657</v>
      </c>
      <c r="K9" s="572" t="s">
        <v>659</v>
      </c>
      <c r="L9" s="572" t="s">
        <v>59</v>
      </c>
    </row>
    <row r="10" spans="1:19" ht="31.5">
      <c r="A10" s="574" t="s">
        <v>201</v>
      </c>
      <c r="B10" s="575" t="s">
        <v>169</v>
      </c>
      <c r="C10" s="575" t="s">
        <v>168</v>
      </c>
      <c r="D10" s="576" t="s">
        <v>76</v>
      </c>
      <c r="E10" s="575" t="s">
        <v>465</v>
      </c>
      <c r="F10" s="575" t="s">
        <v>143</v>
      </c>
      <c r="G10" s="577" t="s">
        <v>662</v>
      </c>
      <c r="H10" s="577" t="s">
        <v>808</v>
      </c>
      <c r="I10" s="577" t="s">
        <v>809</v>
      </c>
      <c r="J10" s="577" t="s">
        <v>802</v>
      </c>
      <c r="K10" s="577" t="s">
        <v>246</v>
      </c>
      <c r="L10" s="577" t="s">
        <v>247</v>
      </c>
    </row>
    <row r="11" spans="1:19" ht="12.75" customHeight="1">
      <c r="A11" s="135" t="s">
        <v>1204</v>
      </c>
      <c r="B11" s="192">
        <v>28508707379</v>
      </c>
      <c r="C11" s="434" t="s">
        <v>1205</v>
      </c>
      <c r="D11" s="434" t="s">
        <v>1206</v>
      </c>
      <c r="E11" s="435" t="s">
        <v>1207</v>
      </c>
      <c r="F11" s="435" t="s">
        <v>1203</v>
      </c>
      <c r="G11" s="435" t="s">
        <v>1208</v>
      </c>
      <c r="H11" s="436">
        <v>29473030.390000001</v>
      </c>
      <c r="I11" s="437">
        <v>1475.3345738051239</v>
      </c>
      <c r="J11" s="438">
        <v>4.9470831241007485E-3</v>
      </c>
      <c r="K11" s="438">
        <v>3.5380800558870718E-3</v>
      </c>
      <c r="L11" s="438">
        <v>-7.0526262852726229E-2</v>
      </c>
      <c r="M11" s="294"/>
      <c r="N11" s="294"/>
      <c r="O11" s="294"/>
      <c r="P11" s="166"/>
      <c r="Q11" s="197"/>
      <c r="R11" s="77"/>
      <c r="S11" s="77"/>
    </row>
    <row r="12" spans="1:19" ht="12.75" customHeight="1">
      <c r="A12" s="135" t="s">
        <v>1209</v>
      </c>
      <c r="B12" s="192">
        <v>26655747081</v>
      </c>
      <c r="C12" s="434" t="s">
        <v>1210</v>
      </c>
      <c r="D12" s="434" t="s">
        <v>1206</v>
      </c>
      <c r="E12" s="435" t="s">
        <v>1211</v>
      </c>
      <c r="F12" s="435" t="s">
        <v>1203</v>
      </c>
      <c r="G12" s="435" t="s">
        <v>1212</v>
      </c>
      <c r="H12" s="436">
        <v>98563405.299999997</v>
      </c>
      <c r="I12" s="437">
        <v>177.10273473913242</v>
      </c>
      <c r="J12" s="438">
        <v>9.3917489679622435E-3</v>
      </c>
      <c r="K12" s="438">
        <v>1.4950518516941402E-2</v>
      </c>
      <c r="L12" s="438">
        <v>-9.2518065897184365E-2</v>
      </c>
      <c r="M12" s="294"/>
      <c r="N12" s="294"/>
      <c r="O12" s="294"/>
      <c r="P12" s="166"/>
      <c r="Q12" s="197"/>
      <c r="R12" s="77"/>
      <c r="S12" s="77"/>
    </row>
    <row r="13" spans="1:19" ht="12.75" customHeight="1">
      <c r="A13" s="135" t="s">
        <v>1213</v>
      </c>
      <c r="B13" s="192">
        <v>12916294683</v>
      </c>
      <c r="C13" s="434" t="s">
        <v>1214</v>
      </c>
      <c r="D13" s="434" t="s">
        <v>1206</v>
      </c>
      <c r="E13" s="114" t="s">
        <v>1215</v>
      </c>
      <c r="F13" s="114" t="s">
        <v>1203</v>
      </c>
      <c r="G13" s="114" t="s">
        <v>1212</v>
      </c>
      <c r="H13" s="436">
        <v>172708589.38</v>
      </c>
      <c r="I13" s="437">
        <v>119.57113463892387</v>
      </c>
      <c r="J13" s="438">
        <v>9.8051972853102409E-2</v>
      </c>
      <c r="K13" s="438">
        <v>2.6992169431152568E-3</v>
      </c>
      <c r="L13" s="438">
        <v>-5.2943358796327944E-3</v>
      </c>
      <c r="M13" s="294"/>
      <c r="N13" s="294"/>
      <c r="O13" s="294"/>
      <c r="P13" s="166"/>
      <c r="Q13" s="197"/>
      <c r="R13" s="77"/>
      <c r="S13" s="77"/>
    </row>
    <row r="14" spans="1:19" s="265" customFormat="1" ht="12.75" customHeight="1">
      <c r="A14" s="135" t="s">
        <v>1216</v>
      </c>
      <c r="B14" s="192">
        <v>37695515978</v>
      </c>
      <c r="C14" s="434" t="s">
        <v>1217</v>
      </c>
      <c r="D14" s="434" t="s">
        <v>77</v>
      </c>
      <c r="E14" s="114" t="s">
        <v>1207</v>
      </c>
      <c r="F14" s="114" t="s">
        <v>1203</v>
      </c>
      <c r="G14" s="114" t="s">
        <v>1212</v>
      </c>
      <c r="H14" s="436">
        <v>6662571.7400000002</v>
      </c>
      <c r="I14" s="437">
        <v>77.06037705804971</v>
      </c>
      <c r="J14" s="438">
        <v>-4.4375695798188897E-3</v>
      </c>
      <c r="K14" s="438">
        <v>-4.9063869526444481E-4</v>
      </c>
      <c r="L14" s="438">
        <v>-0.12876549285039218</v>
      </c>
      <c r="M14" s="294"/>
      <c r="N14" s="294"/>
      <c r="O14" s="294"/>
      <c r="P14" s="166"/>
      <c r="Q14" s="197"/>
      <c r="R14" s="77"/>
      <c r="S14" s="77"/>
    </row>
    <row r="15" spans="1:19" s="265" customFormat="1" ht="12.75" customHeight="1">
      <c r="A15" s="135" t="s">
        <v>1218</v>
      </c>
      <c r="B15" s="192">
        <v>56499633647</v>
      </c>
      <c r="C15" s="434" t="s">
        <v>1219</v>
      </c>
      <c r="D15" s="434" t="s">
        <v>103</v>
      </c>
      <c r="E15" s="114" t="s">
        <v>1215</v>
      </c>
      <c r="F15" s="114" t="s">
        <v>1203</v>
      </c>
      <c r="G15" s="114" t="s">
        <v>1208</v>
      </c>
      <c r="H15" s="436">
        <v>780517792.51999998</v>
      </c>
      <c r="I15" s="437">
        <v>806.55287182772076</v>
      </c>
      <c r="J15" s="438">
        <v>1.1996729660746386E-2</v>
      </c>
      <c r="K15" s="438">
        <v>2.4935302492359979E-2</v>
      </c>
      <c r="L15" s="438">
        <v>-0.15465654664148509</v>
      </c>
      <c r="M15" s="294"/>
      <c r="N15" s="294"/>
      <c r="O15" s="294"/>
      <c r="P15" s="166"/>
      <c r="Q15" s="197"/>
      <c r="R15" s="77"/>
      <c r="S15" s="77"/>
    </row>
    <row r="16" spans="1:19" s="265" customFormat="1" ht="12.75" customHeight="1">
      <c r="A16" s="135" t="s">
        <v>1220</v>
      </c>
      <c r="B16" s="192">
        <v>29300390100</v>
      </c>
      <c r="C16" s="434" t="s">
        <v>1221</v>
      </c>
      <c r="D16" s="434" t="s">
        <v>103</v>
      </c>
      <c r="E16" s="114" t="s">
        <v>1207</v>
      </c>
      <c r="F16" s="114" t="s">
        <v>1203</v>
      </c>
      <c r="G16" s="114" t="s">
        <v>1208</v>
      </c>
      <c r="H16" s="436">
        <v>118617418.91</v>
      </c>
      <c r="I16" s="437">
        <v>660.31751259662803</v>
      </c>
      <c r="J16" s="438">
        <v>2.0460571179237386E-2</v>
      </c>
      <c r="K16" s="438">
        <v>1.775239124086303E-2</v>
      </c>
      <c r="L16" s="438">
        <v>-0.1113132029972892</v>
      </c>
      <c r="M16" s="294"/>
      <c r="N16" s="294"/>
      <c r="O16" s="294"/>
      <c r="P16" s="166"/>
      <c r="Q16" s="197"/>
      <c r="R16" s="77"/>
      <c r="S16" s="77"/>
    </row>
    <row r="17" spans="1:19" s="265" customFormat="1" ht="12.75" customHeight="1">
      <c r="A17" s="135" t="s">
        <v>1222</v>
      </c>
      <c r="B17" s="192" t="s">
        <v>1223</v>
      </c>
      <c r="C17" s="434" t="s">
        <v>1224</v>
      </c>
      <c r="D17" s="434" t="s">
        <v>103</v>
      </c>
      <c r="E17" s="114" t="s">
        <v>1225</v>
      </c>
      <c r="F17" s="114" t="s">
        <v>1203</v>
      </c>
      <c r="G17" s="114" t="s">
        <v>1208</v>
      </c>
      <c r="H17" s="436">
        <v>158737278.27000001</v>
      </c>
      <c r="I17" s="437">
        <v>674.80302279358239</v>
      </c>
      <c r="J17" s="438">
        <v>2.9722719399274622E-2</v>
      </c>
      <c r="K17" s="438">
        <v>2.9077038847750591E-2</v>
      </c>
      <c r="L17" s="438">
        <v>-0.12371891624776721</v>
      </c>
      <c r="M17" s="294"/>
      <c r="N17" s="294"/>
      <c r="O17" s="294"/>
      <c r="P17" s="166"/>
      <c r="Q17" s="197"/>
      <c r="R17" s="77"/>
      <c r="S17" s="77"/>
    </row>
    <row r="18" spans="1:19" s="265" customFormat="1" ht="12.75" customHeight="1">
      <c r="A18" s="135" t="s">
        <v>1226</v>
      </c>
      <c r="B18" s="192">
        <v>15448763136</v>
      </c>
      <c r="C18" s="434" t="s">
        <v>1227</v>
      </c>
      <c r="D18" s="434" t="s">
        <v>103</v>
      </c>
      <c r="E18" s="114" t="s">
        <v>1215</v>
      </c>
      <c r="F18" s="114" t="s">
        <v>1203</v>
      </c>
      <c r="G18" s="114" t="s">
        <v>1208</v>
      </c>
      <c r="H18" s="436">
        <v>388184727.44</v>
      </c>
      <c r="I18" s="437">
        <v>837.7273560239197</v>
      </c>
      <c r="J18" s="438">
        <v>-0.21013215028604959</v>
      </c>
      <c r="K18" s="438">
        <v>1.458008784461895E-2</v>
      </c>
      <c r="L18" s="438">
        <v>-6.6128162540028401E-2</v>
      </c>
      <c r="M18" s="294"/>
      <c r="N18" s="294"/>
      <c r="O18" s="294"/>
      <c r="P18" s="166"/>
      <c r="Q18" s="197"/>
      <c r="R18" s="77"/>
      <c r="S18" s="77"/>
    </row>
    <row r="19" spans="1:19" s="265" customFormat="1" ht="12.75" customHeight="1">
      <c r="A19" s="135" t="s">
        <v>1477</v>
      </c>
      <c r="B19" s="192" t="s">
        <v>1478</v>
      </c>
      <c r="C19" s="434" t="s">
        <v>1479</v>
      </c>
      <c r="D19" s="434" t="s">
        <v>103</v>
      </c>
      <c r="E19" s="114" t="s">
        <v>1229</v>
      </c>
      <c r="F19" s="114" t="s">
        <v>1203</v>
      </c>
      <c r="G19" s="114" t="s">
        <v>1208</v>
      </c>
      <c r="H19" s="436">
        <v>11038370.109999999</v>
      </c>
      <c r="I19" s="437">
        <v>661.97428175215123</v>
      </c>
      <c r="J19" s="438">
        <v>0.10643651388386965</v>
      </c>
      <c r="K19" s="438">
        <v>4.8148359917520311E-2</v>
      </c>
      <c r="L19" s="438" t="s">
        <v>1203</v>
      </c>
      <c r="M19" s="294"/>
      <c r="N19" s="294"/>
      <c r="O19" s="294"/>
      <c r="P19" s="166"/>
      <c r="Q19" s="197"/>
      <c r="R19" s="77"/>
      <c r="S19" s="77"/>
    </row>
    <row r="20" spans="1:19" s="265" customFormat="1" ht="12.75" customHeight="1">
      <c r="A20" s="135" t="s">
        <v>1228</v>
      </c>
      <c r="B20" s="192" t="s">
        <v>1395</v>
      </c>
      <c r="C20" s="434" t="s">
        <v>1396</v>
      </c>
      <c r="D20" s="434" t="s">
        <v>103</v>
      </c>
      <c r="E20" s="114" t="s">
        <v>1229</v>
      </c>
      <c r="F20" s="114" t="s">
        <v>1203</v>
      </c>
      <c r="G20" s="114" t="s">
        <v>1208</v>
      </c>
      <c r="H20" s="436">
        <v>61028846.469999999</v>
      </c>
      <c r="I20" s="437">
        <v>713.51252254747442</v>
      </c>
      <c r="J20" s="438">
        <v>3.8651731096198239E-2</v>
      </c>
      <c r="K20" s="438">
        <v>4.4878874158456261E-2</v>
      </c>
      <c r="L20" s="438">
        <v>-0.10589265148547855</v>
      </c>
      <c r="M20" s="294"/>
      <c r="N20" s="294"/>
      <c r="O20" s="294"/>
      <c r="P20" s="166"/>
      <c r="Q20" s="197"/>
      <c r="R20" s="77"/>
      <c r="S20" s="77"/>
    </row>
    <row r="21" spans="1:19" s="265" customFormat="1" ht="12.75" customHeight="1">
      <c r="A21" s="135" t="s">
        <v>1480</v>
      </c>
      <c r="B21" s="192" t="s">
        <v>1481</v>
      </c>
      <c r="C21" s="434" t="s">
        <v>1482</v>
      </c>
      <c r="D21" s="434" t="s">
        <v>103</v>
      </c>
      <c r="E21" s="114" t="s">
        <v>1229</v>
      </c>
      <c r="F21" s="114" t="s">
        <v>1203</v>
      </c>
      <c r="G21" s="114" t="s">
        <v>1208</v>
      </c>
      <c r="H21" s="436">
        <v>22435161.07</v>
      </c>
      <c r="I21" s="437">
        <v>726.83805178619309</v>
      </c>
      <c r="J21" s="438">
        <v>6.5451258019299852E-2</v>
      </c>
      <c r="K21" s="438">
        <v>3.5755225781396671E-2</v>
      </c>
      <c r="L21" s="438" t="s">
        <v>1203</v>
      </c>
      <c r="M21" s="294"/>
      <c r="N21" s="294"/>
      <c r="O21" s="294"/>
      <c r="P21" s="166"/>
      <c r="Q21" s="197"/>
      <c r="R21" s="77"/>
      <c r="S21" s="77"/>
    </row>
    <row r="22" spans="1:19" s="265" customFormat="1" ht="12.75" customHeight="1">
      <c r="A22" s="135" t="s">
        <v>1230</v>
      </c>
      <c r="B22" s="192" t="s">
        <v>1397</v>
      </c>
      <c r="C22" s="434" t="s">
        <v>1398</v>
      </c>
      <c r="D22" s="434" t="s">
        <v>103</v>
      </c>
      <c r="E22" s="114" t="s">
        <v>1229</v>
      </c>
      <c r="F22" s="114" t="s">
        <v>1203</v>
      </c>
      <c r="G22" s="114" t="s">
        <v>1208</v>
      </c>
      <c r="H22" s="436">
        <v>62581868.689999998</v>
      </c>
      <c r="I22" s="437">
        <v>816.00720351943903</v>
      </c>
      <c r="J22" s="438">
        <v>2.0473842833926392E-2</v>
      </c>
      <c r="K22" s="438">
        <v>4.8744150080515247E-4</v>
      </c>
      <c r="L22" s="438">
        <v>-0.1115142348281658</v>
      </c>
      <c r="M22" s="294"/>
      <c r="N22" s="294"/>
      <c r="O22" s="294"/>
      <c r="P22" s="166"/>
      <c r="Q22" s="197"/>
      <c r="R22" s="77"/>
      <c r="S22" s="77"/>
    </row>
    <row r="23" spans="1:19" s="265" customFormat="1" ht="12.75" customHeight="1">
      <c r="A23" s="135" t="s">
        <v>1533</v>
      </c>
      <c r="B23" s="192" t="s">
        <v>1203</v>
      </c>
      <c r="C23" s="434" t="s">
        <v>1203</v>
      </c>
      <c r="D23" s="434" t="s">
        <v>1463</v>
      </c>
      <c r="E23" s="114" t="s">
        <v>1225</v>
      </c>
      <c r="F23" s="114" t="s">
        <v>1203</v>
      </c>
      <c r="G23" s="114" t="s">
        <v>1208</v>
      </c>
      <c r="H23" s="436">
        <v>96201200.079999998</v>
      </c>
      <c r="I23" s="437">
        <v>720.12914781747759</v>
      </c>
      <c r="J23" s="438">
        <v>9.3677216134060437E-3</v>
      </c>
      <c r="K23" s="438">
        <v>6.7570069558366974E-3</v>
      </c>
      <c r="L23" s="438" t="s">
        <v>1203</v>
      </c>
      <c r="M23" s="294"/>
      <c r="N23" s="294"/>
      <c r="O23" s="294"/>
      <c r="P23" s="166"/>
      <c r="Q23" s="197"/>
      <c r="R23" s="77"/>
      <c r="S23" s="77"/>
    </row>
    <row r="24" spans="1:19" s="265" customFormat="1" ht="12.75" customHeight="1">
      <c r="A24" s="135" t="s">
        <v>1501</v>
      </c>
      <c r="B24" s="192" t="s">
        <v>1502</v>
      </c>
      <c r="C24" s="434" t="s">
        <v>1503</v>
      </c>
      <c r="D24" s="434" t="s">
        <v>1463</v>
      </c>
      <c r="E24" s="114" t="s">
        <v>1225</v>
      </c>
      <c r="F24" s="114" t="s">
        <v>1203</v>
      </c>
      <c r="G24" s="114" t="s">
        <v>1208</v>
      </c>
      <c r="H24" s="436">
        <v>66912279.590000004</v>
      </c>
      <c r="I24" s="437">
        <v>735.82160826994311</v>
      </c>
      <c r="J24" s="438">
        <v>1.855512174873275E-2</v>
      </c>
      <c r="K24" s="438">
        <v>2.0426339390601234E-2</v>
      </c>
      <c r="L24" s="438" t="s">
        <v>1203</v>
      </c>
      <c r="M24" s="294"/>
      <c r="N24" s="294"/>
      <c r="O24" s="294"/>
      <c r="P24" s="166"/>
      <c r="Q24" s="197"/>
      <c r="R24" s="77"/>
      <c r="S24" s="77"/>
    </row>
    <row r="25" spans="1:19" s="265" customFormat="1" ht="12.75" customHeight="1">
      <c r="A25" s="135" t="s">
        <v>1462</v>
      </c>
      <c r="B25" s="192" t="s">
        <v>1314</v>
      </c>
      <c r="C25" s="434" t="s">
        <v>1315</v>
      </c>
      <c r="D25" s="434" t="s">
        <v>1463</v>
      </c>
      <c r="E25" s="114" t="s">
        <v>1215</v>
      </c>
      <c r="F25" s="114" t="s">
        <v>1203</v>
      </c>
      <c r="G25" s="114" t="s">
        <v>1208</v>
      </c>
      <c r="H25" s="436">
        <v>483014356.76999998</v>
      </c>
      <c r="I25" s="437">
        <v>935.30770153000788</v>
      </c>
      <c r="J25" s="438">
        <v>4.1947161368132146E-3</v>
      </c>
      <c r="K25" s="438">
        <v>2.2568279443714756E-2</v>
      </c>
      <c r="L25" s="438">
        <v>-0.11306324573448967</v>
      </c>
      <c r="M25" s="294"/>
      <c r="N25" s="294"/>
      <c r="O25" s="294"/>
      <c r="P25" s="166"/>
      <c r="Q25" s="197"/>
      <c r="R25" s="77"/>
      <c r="S25" s="77"/>
    </row>
    <row r="26" spans="1:19" s="265" customFormat="1" ht="12.75" customHeight="1">
      <c r="A26" s="135" t="s">
        <v>1464</v>
      </c>
      <c r="B26" s="192">
        <v>97407922886</v>
      </c>
      <c r="C26" s="434" t="s">
        <v>1316</v>
      </c>
      <c r="D26" s="434" t="s">
        <v>1463</v>
      </c>
      <c r="E26" s="114" t="s">
        <v>1215</v>
      </c>
      <c r="F26" s="114" t="s">
        <v>1203</v>
      </c>
      <c r="G26" s="114" t="s">
        <v>1208</v>
      </c>
      <c r="H26" s="436">
        <v>438314555.79000002</v>
      </c>
      <c r="I26" s="437">
        <v>829.83975102750401</v>
      </c>
      <c r="J26" s="438">
        <v>4.9026106326164332E-3</v>
      </c>
      <c r="K26" s="438">
        <v>1.4480391449215535E-2</v>
      </c>
      <c r="L26" s="438">
        <v>-0.10044635159166548</v>
      </c>
      <c r="M26" s="294"/>
      <c r="N26" s="294"/>
      <c r="O26" s="294"/>
      <c r="P26" s="166"/>
      <c r="Q26" s="197"/>
      <c r="R26" s="77"/>
      <c r="S26" s="77"/>
    </row>
    <row r="27" spans="1:19" s="265" customFormat="1" ht="12.75" customHeight="1">
      <c r="A27" s="135" t="s">
        <v>1552</v>
      </c>
      <c r="B27" s="192" t="s">
        <v>1203</v>
      </c>
      <c r="C27" s="434" t="s">
        <v>1203</v>
      </c>
      <c r="D27" s="434" t="s">
        <v>1463</v>
      </c>
      <c r="E27" s="114" t="s">
        <v>1225</v>
      </c>
      <c r="F27" s="114" t="s">
        <v>1203</v>
      </c>
      <c r="G27" s="114" t="s">
        <v>1253</v>
      </c>
      <c r="H27" s="436">
        <v>82155323.909999996</v>
      </c>
      <c r="I27" s="437">
        <v>736.10955180437747</v>
      </c>
      <c r="J27" s="438">
        <v>-2.7513613791591118E-2</v>
      </c>
      <c r="K27" s="438">
        <v>1.1964878553597291E-2</v>
      </c>
      <c r="L27" s="438" t="s">
        <v>1203</v>
      </c>
      <c r="M27" s="294"/>
      <c r="N27" s="294"/>
      <c r="O27" s="294"/>
      <c r="P27" s="166"/>
      <c r="Q27" s="197"/>
      <c r="R27" s="77"/>
      <c r="S27" s="77"/>
    </row>
    <row r="28" spans="1:19" ht="12.75" customHeight="1">
      <c r="A28" s="135" t="s">
        <v>1465</v>
      </c>
      <c r="B28" s="192" t="s">
        <v>1317</v>
      </c>
      <c r="C28" s="434" t="s">
        <v>1318</v>
      </c>
      <c r="D28" s="434" t="s">
        <v>1463</v>
      </c>
      <c r="E28" s="435" t="s">
        <v>1225</v>
      </c>
      <c r="F28" s="435" t="s">
        <v>1203</v>
      </c>
      <c r="G28" s="435" t="s">
        <v>1253</v>
      </c>
      <c r="H28" s="436">
        <v>37562678.640000001</v>
      </c>
      <c r="I28" s="437">
        <v>668.14281143200549</v>
      </c>
      <c r="J28" s="438">
        <v>-2.4191279797380894E-2</v>
      </c>
      <c r="K28" s="438">
        <v>1.373760741814678E-2</v>
      </c>
      <c r="L28" s="438">
        <v>-7.7579996280653152E-2</v>
      </c>
      <c r="M28" s="294"/>
      <c r="N28" s="294"/>
      <c r="O28" s="294"/>
      <c r="P28" s="166"/>
      <c r="Q28" s="197"/>
      <c r="R28" s="77"/>
      <c r="S28" s="77"/>
    </row>
    <row r="29" spans="1:19" s="265" customFormat="1" ht="12.75" customHeight="1">
      <c r="A29" s="135" t="s">
        <v>1466</v>
      </c>
      <c r="B29" s="192">
        <v>30096106301</v>
      </c>
      <c r="C29" s="434" t="s">
        <v>1319</v>
      </c>
      <c r="D29" s="434" t="s">
        <v>1463</v>
      </c>
      <c r="E29" s="435" t="s">
        <v>1215</v>
      </c>
      <c r="F29" s="435" t="s">
        <v>1203</v>
      </c>
      <c r="G29" s="435" t="s">
        <v>1253</v>
      </c>
      <c r="H29" s="436">
        <v>283308434.92000002</v>
      </c>
      <c r="I29" s="437">
        <v>1008.1355103420253</v>
      </c>
      <c r="J29" s="438">
        <v>-3.6558837707201253E-2</v>
      </c>
      <c r="K29" s="438">
        <v>5.4587575296041191E-3</v>
      </c>
      <c r="L29" s="438">
        <v>-1.3243402731137777E-2</v>
      </c>
      <c r="M29" s="294"/>
      <c r="N29" s="294"/>
      <c r="O29" s="294"/>
      <c r="P29" s="166"/>
      <c r="Q29" s="197"/>
      <c r="R29" s="77"/>
      <c r="S29" s="77"/>
    </row>
    <row r="30" spans="1:19" s="265" customFormat="1" ht="12.75" customHeight="1">
      <c r="A30" s="135" t="s">
        <v>1467</v>
      </c>
      <c r="B30" s="192">
        <v>18911840764</v>
      </c>
      <c r="C30" s="434" t="s">
        <v>1320</v>
      </c>
      <c r="D30" s="434" t="s">
        <v>1463</v>
      </c>
      <c r="E30" s="435" t="s">
        <v>1207</v>
      </c>
      <c r="F30" s="435" t="s">
        <v>1203</v>
      </c>
      <c r="G30" s="435" t="s">
        <v>1208</v>
      </c>
      <c r="H30" s="436">
        <v>316756490</v>
      </c>
      <c r="I30" s="437">
        <v>105.76814892052485</v>
      </c>
      <c r="J30" s="438">
        <v>1.8998409238001335E-2</v>
      </c>
      <c r="K30" s="438">
        <v>1.1507795255953024E-2</v>
      </c>
      <c r="L30" s="438">
        <v>-7.787865563014007E-2</v>
      </c>
      <c r="M30" s="294"/>
      <c r="N30" s="294"/>
      <c r="O30" s="294"/>
      <c r="P30" s="166"/>
      <c r="Q30" s="197"/>
      <c r="R30" s="77"/>
      <c r="S30" s="77"/>
    </row>
    <row r="31" spans="1:19" s="265" customFormat="1" ht="12.75" customHeight="1">
      <c r="A31" s="135" t="s">
        <v>1468</v>
      </c>
      <c r="B31" s="192" t="s">
        <v>1408</v>
      </c>
      <c r="C31" s="434" t="s">
        <v>1409</v>
      </c>
      <c r="D31" s="434" t="s">
        <v>1463</v>
      </c>
      <c r="E31" s="435" t="s">
        <v>1225</v>
      </c>
      <c r="F31" s="435" t="s">
        <v>1203</v>
      </c>
      <c r="G31" s="435" t="s">
        <v>1208</v>
      </c>
      <c r="H31" s="436">
        <v>70568337.260000005</v>
      </c>
      <c r="I31" s="437">
        <v>729.02447259138887</v>
      </c>
      <c r="J31" s="438">
        <v>1.7704137726066493E-2</v>
      </c>
      <c r="K31" s="438">
        <v>1.171958749345281E-2</v>
      </c>
      <c r="L31" s="438">
        <v>-9.4203387686816797E-2</v>
      </c>
      <c r="M31" s="294"/>
      <c r="N31" s="294"/>
      <c r="O31" s="294"/>
      <c r="P31" s="166"/>
      <c r="Q31" s="197"/>
      <c r="R31" s="77"/>
      <c r="S31" s="77"/>
    </row>
    <row r="32" spans="1:19" s="265" customFormat="1" ht="12.75" customHeight="1">
      <c r="A32" s="135" t="s">
        <v>1469</v>
      </c>
      <c r="B32" s="192" t="s">
        <v>1321</v>
      </c>
      <c r="C32" s="434" t="s">
        <v>1322</v>
      </c>
      <c r="D32" s="434" t="s">
        <v>1463</v>
      </c>
      <c r="E32" s="435" t="s">
        <v>1215</v>
      </c>
      <c r="F32" s="435" t="s">
        <v>1203</v>
      </c>
      <c r="G32" s="435" t="s">
        <v>1208</v>
      </c>
      <c r="H32" s="436">
        <v>179279246.69999999</v>
      </c>
      <c r="I32" s="437">
        <v>732.39720052494567</v>
      </c>
      <c r="J32" s="438">
        <v>4.1458323801932817E-3</v>
      </c>
      <c r="K32" s="438">
        <v>1.1842763067217543E-2</v>
      </c>
      <c r="L32" s="438">
        <v>-4.2169339076538637E-2</v>
      </c>
      <c r="M32" s="294"/>
      <c r="N32" s="294"/>
      <c r="O32" s="294"/>
      <c r="P32" s="166"/>
      <c r="Q32" s="197"/>
      <c r="R32" s="77"/>
      <c r="S32" s="77"/>
    </row>
    <row r="33" spans="1:19" s="265" customFormat="1" ht="12.75" customHeight="1">
      <c r="A33" s="135" t="s">
        <v>1470</v>
      </c>
      <c r="B33" s="192">
        <v>62937824927</v>
      </c>
      <c r="C33" s="434" t="s">
        <v>1323</v>
      </c>
      <c r="D33" s="434" t="s">
        <v>1463</v>
      </c>
      <c r="E33" s="435" t="s">
        <v>1225</v>
      </c>
      <c r="F33" s="435" t="s">
        <v>1203</v>
      </c>
      <c r="G33" s="435" t="s">
        <v>1208</v>
      </c>
      <c r="H33" s="436">
        <v>161317445.27000001</v>
      </c>
      <c r="I33" s="437">
        <v>786.01442321595482</v>
      </c>
      <c r="J33" s="438">
        <v>1.9462456661302419E-2</v>
      </c>
      <c r="K33" s="438">
        <v>2.198099852287605E-2</v>
      </c>
      <c r="L33" s="438">
        <v>-8.2140825682289975E-2</v>
      </c>
      <c r="M33" s="294"/>
      <c r="N33" s="294"/>
      <c r="O33" s="294"/>
      <c r="P33" s="166"/>
      <c r="Q33" s="197"/>
      <c r="R33" s="77"/>
      <c r="S33" s="77"/>
    </row>
    <row r="34" spans="1:19" ht="12.75" customHeight="1">
      <c r="A34" s="113" t="s">
        <v>1471</v>
      </c>
      <c r="B34" s="439">
        <v>52772437018</v>
      </c>
      <c r="C34" s="440" t="s">
        <v>1324</v>
      </c>
      <c r="D34" s="440" t="s">
        <v>1463</v>
      </c>
      <c r="E34" s="114" t="s">
        <v>1211</v>
      </c>
      <c r="F34" s="114" t="s">
        <v>1203</v>
      </c>
      <c r="G34" s="114" t="s">
        <v>1208</v>
      </c>
      <c r="H34" s="436">
        <v>419099305.88</v>
      </c>
      <c r="I34" s="437">
        <v>135.01729027581982</v>
      </c>
      <c r="J34" s="438">
        <v>2.5593768304691844E-2</v>
      </c>
      <c r="K34" s="438">
        <v>1.9174295528267438E-2</v>
      </c>
      <c r="L34" s="438">
        <v>-9.5617735663775738E-2</v>
      </c>
      <c r="M34" s="294"/>
      <c r="N34" s="294"/>
      <c r="O34" s="294"/>
      <c r="P34" s="166"/>
      <c r="Q34" s="197"/>
      <c r="R34" s="77"/>
      <c r="S34" s="77"/>
    </row>
    <row r="35" spans="1:19" s="265" customFormat="1" ht="12.75" customHeight="1">
      <c r="A35" s="113" t="s">
        <v>1472</v>
      </c>
      <c r="B35" s="439" t="s">
        <v>1325</v>
      </c>
      <c r="C35" s="440" t="s">
        <v>1326</v>
      </c>
      <c r="D35" s="440" t="s">
        <v>1463</v>
      </c>
      <c r="E35" s="114" t="s">
        <v>1225</v>
      </c>
      <c r="F35" s="114" t="s">
        <v>1203</v>
      </c>
      <c r="G35" s="114" t="s">
        <v>1208</v>
      </c>
      <c r="H35" s="436">
        <v>26014987.129999999</v>
      </c>
      <c r="I35" s="437">
        <v>706.45336109507684</v>
      </c>
      <c r="J35" s="438">
        <v>1.3617957962996918E-2</v>
      </c>
      <c r="K35" s="438">
        <v>1.8964870731775108E-2</v>
      </c>
      <c r="L35" s="438">
        <v>-8.3245774032150166E-2</v>
      </c>
      <c r="M35" s="294"/>
      <c r="N35" s="294"/>
      <c r="O35" s="294"/>
      <c r="P35" s="166"/>
      <c r="Q35" s="197"/>
      <c r="R35" s="77"/>
      <c r="S35" s="77"/>
    </row>
    <row r="36" spans="1:19" s="265" customFormat="1" ht="12.75" customHeight="1">
      <c r="A36" s="113" t="s">
        <v>1473</v>
      </c>
      <c r="B36" s="439" t="s">
        <v>1327</v>
      </c>
      <c r="C36" s="440" t="s">
        <v>1328</v>
      </c>
      <c r="D36" s="440" t="s">
        <v>1463</v>
      </c>
      <c r="E36" s="114" t="s">
        <v>1225</v>
      </c>
      <c r="F36" s="114" t="s">
        <v>1203</v>
      </c>
      <c r="G36" s="114" t="s">
        <v>1208</v>
      </c>
      <c r="H36" s="436">
        <v>27343455.760000002</v>
      </c>
      <c r="I36" s="437">
        <v>693.99150756673794</v>
      </c>
      <c r="J36" s="438">
        <v>2.8785750287885437E-2</v>
      </c>
      <c r="K36" s="438">
        <v>2.9069768892359349E-2</v>
      </c>
      <c r="L36" s="438">
        <v>-0.10297425542730665</v>
      </c>
      <c r="M36" s="294"/>
      <c r="N36" s="294"/>
      <c r="O36" s="294"/>
      <c r="P36" s="166"/>
      <c r="Q36" s="197"/>
      <c r="R36" s="77"/>
      <c r="S36" s="77"/>
    </row>
    <row r="37" spans="1:19" s="265" customFormat="1" ht="12.75" customHeight="1">
      <c r="A37" s="447" t="s">
        <v>1474</v>
      </c>
      <c r="B37" s="439">
        <v>31076456551</v>
      </c>
      <c r="C37" s="440" t="s">
        <v>1329</v>
      </c>
      <c r="D37" s="440" t="s">
        <v>1463</v>
      </c>
      <c r="E37" s="114" t="s">
        <v>1215</v>
      </c>
      <c r="F37" s="114" t="s">
        <v>1203</v>
      </c>
      <c r="G37" s="114" t="s">
        <v>1212</v>
      </c>
      <c r="H37" s="436">
        <v>228692410.78</v>
      </c>
      <c r="I37" s="437">
        <v>102.27766555816747</v>
      </c>
      <c r="J37" s="438">
        <v>-6.107302332372333E-3</v>
      </c>
      <c r="K37" s="438">
        <v>6.1178184310963779E-3</v>
      </c>
      <c r="L37" s="438">
        <v>-3.5744834061365416E-2</v>
      </c>
      <c r="M37" s="294"/>
      <c r="N37" s="294"/>
      <c r="O37" s="294"/>
      <c r="P37" s="166"/>
      <c r="Q37" s="197"/>
      <c r="R37" s="77"/>
      <c r="S37" s="77"/>
    </row>
    <row r="38" spans="1:19" s="265" customFormat="1" ht="12.75" customHeight="1">
      <c r="A38" s="447" t="s">
        <v>1475</v>
      </c>
      <c r="B38" s="439">
        <v>66324185184</v>
      </c>
      <c r="C38" s="440" t="s">
        <v>1330</v>
      </c>
      <c r="D38" s="440" t="s">
        <v>1463</v>
      </c>
      <c r="E38" s="114" t="s">
        <v>1215</v>
      </c>
      <c r="F38" s="114" t="s">
        <v>1203</v>
      </c>
      <c r="G38" s="114" t="s">
        <v>1212</v>
      </c>
      <c r="H38" s="436">
        <v>370734168.69</v>
      </c>
      <c r="I38" s="437">
        <v>140.35215560052774</v>
      </c>
      <c r="J38" s="438">
        <v>-1.6116296211677539E-2</v>
      </c>
      <c r="K38" s="438">
        <v>3.8037004610613767E-3</v>
      </c>
      <c r="L38" s="438">
        <v>-2.8399593644059973E-2</v>
      </c>
      <c r="M38" s="294"/>
      <c r="N38" s="294"/>
      <c r="O38" s="294"/>
      <c r="P38" s="166"/>
      <c r="Q38" s="197"/>
      <c r="R38" s="77"/>
      <c r="S38" s="77"/>
    </row>
    <row r="39" spans="1:19" s="265" customFormat="1" ht="12.75" customHeight="1">
      <c r="A39" s="447" t="s">
        <v>1590</v>
      </c>
      <c r="B39" s="439" t="s">
        <v>1203</v>
      </c>
      <c r="C39" s="440" t="s">
        <v>1203</v>
      </c>
      <c r="D39" s="440" t="s">
        <v>1463</v>
      </c>
      <c r="E39" s="114" t="s">
        <v>1225</v>
      </c>
      <c r="F39" s="114" t="s">
        <v>1203</v>
      </c>
      <c r="G39" s="114" t="s">
        <v>1208</v>
      </c>
      <c r="H39" s="436">
        <v>137262490.88</v>
      </c>
      <c r="I39" s="437">
        <v>753.88684919890602</v>
      </c>
      <c r="J39" s="438" t="s">
        <v>1203</v>
      </c>
      <c r="K39" s="438" t="s">
        <v>1203</v>
      </c>
      <c r="L39" s="438" t="s">
        <v>1203</v>
      </c>
      <c r="M39" s="294"/>
      <c r="N39" s="294"/>
      <c r="O39" s="294"/>
      <c r="P39" s="166"/>
      <c r="Q39" s="197"/>
      <c r="R39" s="77"/>
      <c r="S39" s="77"/>
    </row>
    <row r="40" spans="1:19" s="265" customFormat="1" ht="12.75" customHeight="1">
      <c r="A40" s="447" t="s">
        <v>1546</v>
      </c>
      <c r="B40" s="439" t="s">
        <v>1203</v>
      </c>
      <c r="C40" s="440" t="s">
        <v>1203</v>
      </c>
      <c r="D40" s="440" t="s">
        <v>1463</v>
      </c>
      <c r="E40" s="114" t="s">
        <v>1225</v>
      </c>
      <c r="F40" s="114" t="s">
        <v>1203</v>
      </c>
      <c r="G40" s="114" t="s">
        <v>1208</v>
      </c>
      <c r="H40" s="436">
        <v>136722105.71000001</v>
      </c>
      <c r="I40" s="437">
        <v>755.34237352741832</v>
      </c>
      <c r="J40" s="438">
        <v>1.9532480578707601E-2</v>
      </c>
      <c r="K40" s="438">
        <v>1.9051975829705414E-2</v>
      </c>
      <c r="L40" s="438" t="s">
        <v>1203</v>
      </c>
      <c r="M40" s="294"/>
      <c r="N40" s="294"/>
      <c r="O40" s="294"/>
      <c r="P40" s="166"/>
      <c r="Q40" s="197"/>
      <c r="R40" s="77"/>
      <c r="S40" s="77"/>
    </row>
    <row r="41" spans="1:19" s="265" customFormat="1" ht="12.75" customHeight="1">
      <c r="A41" s="447" t="s">
        <v>1553</v>
      </c>
      <c r="B41" s="439" t="s">
        <v>1203</v>
      </c>
      <c r="C41" s="440" t="s">
        <v>1203</v>
      </c>
      <c r="D41" s="440" t="s">
        <v>1463</v>
      </c>
      <c r="E41" s="114" t="s">
        <v>1225</v>
      </c>
      <c r="F41" s="114" t="s">
        <v>1203</v>
      </c>
      <c r="G41" s="114" t="s">
        <v>1208</v>
      </c>
      <c r="H41" s="436">
        <v>52087788.670000002</v>
      </c>
      <c r="I41" s="437">
        <v>772.4291711770818</v>
      </c>
      <c r="J41" s="438">
        <v>1.2743522554381714E-2</v>
      </c>
      <c r="K41" s="438">
        <v>1.8063214213127843E-2</v>
      </c>
      <c r="L41" s="438" t="s">
        <v>1203</v>
      </c>
      <c r="M41" s="294"/>
      <c r="N41" s="294"/>
      <c r="O41" s="294"/>
      <c r="P41" s="166"/>
      <c r="Q41" s="197"/>
      <c r="R41" s="77"/>
      <c r="S41" s="77"/>
    </row>
    <row r="42" spans="1:19" s="265" customFormat="1" ht="12.75" customHeight="1">
      <c r="A42" s="447" t="s">
        <v>1525</v>
      </c>
      <c r="B42" s="439" t="s">
        <v>1526</v>
      </c>
      <c r="C42" s="440" t="s">
        <v>1527</v>
      </c>
      <c r="D42" s="440" t="s">
        <v>1463</v>
      </c>
      <c r="E42" s="114" t="s">
        <v>1225</v>
      </c>
      <c r="F42" s="114" t="s">
        <v>1203</v>
      </c>
      <c r="G42" s="114" t="s">
        <v>1208</v>
      </c>
      <c r="H42" s="436">
        <v>163461042.99000001</v>
      </c>
      <c r="I42" s="437">
        <v>737.33939828904226</v>
      </c>
      <c r="J42" s="438">
        <v>1.9388669929807145E-2</v>
      </c>
      <c r="K42" s="438">
        <v>1.6752036237883683E-2</v>
      </c>
      <c r="L42" s="438" t="s">
        <v>1203</v>
      </c>
      <c r="M42" s="294"/>
      <c r="N42" s="294"/>
      <c r="O42" s="294"/>
      <c r="P42" s="166"/>
      <c r="Q42" s="197"/>
      <c r="R42" s="77"/>
      <c r="S42" s="77"/>
    </row>
    <row r="43" spans="1:19" s="265" customFormat="1" ht="12.75" customHeight="1">
      <c r="A43" s="447" t="s">
        <v>1231</v>
      </c>
      <c r="B43" s="439">
        <v>66973781540</v>
      </c>
      <c r="C43" s="440" t="s">
        <v>1232</v>
      </c>
      <c r="D43" s="440" t="s">
        <v>878</v>
      </c>
      <c r="E43" s="114" t="s">
        <v>1211</v>
      </c>
      <c r="F43" s="114" t="s">
        <v>1203</v>
      </c>
      <c r="G43" s="114" t="s">
        <v>1212</v>
      </c>
      <c r="H43" s="436">
        <v>8066046.1129999999</v>
      </c>
      <c r="I43" s="437">
        <v>136.01294766048841</v>
      </c>
      <c r="J43" s="438">
        <v>1.6775621272376862E-2</v>
      </c>
      <c r="K43" s="438">
        <v>1.4627094329648482E-2</v>
      </c>
      <c r="L43" s="438">
        <v>-4.6684875492588152E-2</v>
      </c>
      <c r="M43" s="294"/>
      <c r="N43" s="294"/>
      <c r="O43" s="294"/>
      <c r="P43" s="166"/>
      <c r="Q43" s="197"/>
      <c r="R43" s="77"/>
      <c r="S43" s="77"/>
    </row>
    <row r="44" spans="1:19" s="265" customFormat="1" ht="12.75" customHeight="1">
      <c r="A44" s="447" t="s">
        <v>1233</v>
      </c>
      <c r="B44" s="439">
        <v>16642777540</v>
      </c>
      <c r="C44" s="440" t="s">
        <v>1234</v>
      </c>
      <c r="D44" s="440" t="s">
        <v>878</v>
      </c>
      <c r="E44" s="114" t="s">
        <v>1207</v>
      </c>
      <c r="F44" s="114" t="s">
        <v>1203</v>
      </c>
      <c r="G44" s="114" t="s">
        <v>1208</v>
      </c>
      <c r="H44" s="436">
        <v>4632447.26</v>
      </c>
      <c r="I44" s="437">
        <v>611.15132127274751</v>
      </c>
      <c r="J44" s="438">
        <v>0.15884819059711242</v>
      </c>
      <c r="K44" s="438">
        <v>0.15622441580711244</v>
      </c>
      <c r="L44" s="438">
        <v>-0.13890179218721388</v>
      </c>
      <c r="M44" s="294"/>
      <c r="N44" s="294"/>
      <c r="O44" s="294"/>
      <c r="P44" s="166"/>
      <c r="Q44" s="197"/>
      <c r="R44" s="77"/>
      <c r="S44" s="77"/>
    </row>
    <row r="45" spans="1:19" s="265" customFormat="1" ht="12.75" customHeight="1">
      <c r="A45" s="447" t="s">
        <v>1235</v>
      </c>
      <c r="B45" s="439">
        <v>30082084002</v>
      </c>
      <c r="C45" s="440" t="s">
        <v>1236</v>
      </c>
      <c r="D45" s="440" t="s">
        <v>878</v>
      </c>
      <c r="E45" s="114" t="s">
        <v>1225</v>
      </c>
      <c r="F45" s="114" t="s">
        <v>1203</v>
      </c>
      <c r="G45" s="114" t="s">
        <v>1212</v>
      </c>
      <c r="H45" s="436">
        <v>20354702.16</v>
      </c>
      <c r="I45" s="437">
        <v>12.560715153810941</v>
      </c>
      <c r="J45" s="438">
        <v>4.4696238860822968E-2</v>
      </c>
      <c r="K45" s="438">
        <v>3.0174460550349114E-2</v>
      </c>
      <c r="L45" s="438">
        <v>0.25289631768265819</v>
      </c>
      <c r="M45" s="294"/>
      <c r="N45" s="294"/>
      <c r="O45" s="294"/>
      <c r="P45" s="166"/>
      <c r="Q45" s="197"/>
      <c r="R45" s="77"/>
      <c r="S45" s="77"/>
    </row>
    <row r="46" spans="1:19" s="265" customFormat="1" ht="12.75" customHeight="1">
      <c r="A46" s="447" t="s">
        <v>1237</v>
      </c>
      <c r="B46" s="439">
        <v>44832307529</v>
      </c>
      <c r="C46" s="440" t="s">
        <v>1238</v>
      </c>
      <c r="D46" s="440" t="s">
        <v>878</v>
      </c>
      <c r="E46" s="114" t="s">
        <v>1207</v>
      </c>
      <c r="F46" s="114" t="s">
        <v>1203</v>
      </c>
      <c r="G46" s="114" t="s">
        <v>1208</v>
      </c>
      <c r="H46" s="436">
        <v>17766106.199999999</v>
      </c>
      <c r="I46" s="437">
        <v>1017.7237368138153</v>
      </c>
      <c r="J46" s="438">
        <v>8.879771646543988E-2</v>
      </c>
      <c r="K46" s="438">
        <v>8.8160978387050726E-2</v>
      </c>
      <c r="L46" s="438">
        <v>-5.1061316992567995E-2</v>
      </c>
      <c r="M46" s="294"/>
      <c r="N46" s="294"/>
      <c r="O46" s="294"/>
      <c r="P46" s="166"/>
      <c r="Q46" s="197"/>
      <c r="R46" s="77"/>
      <c r="S46" s="77"/>
    </row>
    <row r="47" spans="1:19" s="265" customFormat="1" ht="12.75" customHeight="1">
      <c r="A47" s="447" t="s">
        <v>1239</v>
      </c>
      <c r="B47" s="439">
        <v>30290598804</v>
      </c>
      <c r="C47" s="440" t="s">
        <v>1240</v>
      </c>
      <c r="D47" s="440" t="s">
        <v>878</v>
      </c>
      <c r="E47" s="114" t="s">
        <v>1207</v>
      </c>
      <c r="F47" s="114" t="s">
        <v>1203</v>
      </c>
      <c r="G47" s="114" t="s">
        <v>1212</v>
      </c>
      <c r="H47" s="436">
        <v>19833757.379999999</v>
      </c>
      <c r="I47" s="437">
        <v>3.1254081823030586</v>
      </c>
      <c r="J47" s="438">
        <v>9.4495401411440749E-2</v>
      </c>
      <c r="K47" s="438">
        <v>8.0830902547540662E-2</v>
      </c>
      <c r="L47" s="438">
        <v>-0.56228871872259489</v>
      </c>
      <c r="M47" s="294"/>
      <c r="N47" s="294"/>
      <c r="O47" s="294"/>
      <c r="P47" s="166"/>
      <c r="Q47" s="197"/>
      <c r="R47" s="77"/>
      <c r="S47" s="77"/>
    </row>
    <row r="48" spans="1:19" s="265" customFormat="1" ht="12.75" customHeight="1">
      <c r="A48" s="447" t="s">
        <v>1241</v>
      </c>
      <c r="B48" s="439">
        <v>10423796399</v>
      </c>
      <c r="C48" s="440" t="s">
        <v>1242</v>
      </c>
      <c r="D48" s="440" t="s">
        <v>878</v>
      </c>
      <c r="E48" s="114" t="s">
        <v>1215</v>
      </c>
      <c r="F48" s="114" t="s">
        <v>1203</v>
      </c>
      <c r="G48" s="114" t="s">
        <v>1212</v>
      </c>
      <c r="H48" s="436">
        <v>47456293.390000001</v>
      </c>
      <c r="I48" s="437">
        <v>1362.3487964668991</v>
      </c>
      <c r="J48" s="438">
        <v>-6.1033439214184249E-2</v>
      </c>
      <c r="K48" s="438">
        <v>-8.3559459291370208E-3</v>
      </c>
      <c r="L48" s="438">
        <v>-4.6966850955316053E-2</v>
      </c>
      <c r="M48" s="294"/>
      <c r="N48" s="294"/>
      <c r="O48" s="294"/>
      <c r="P48" s="166"/>
      <c r="Q48" s="197"/>
      <c r="R48" s="77"/>
      <c r="S48" s="77"/>
    </row>
    <row r="49" spans="1:19" s="265" customFormat="1" ht="12.75" customHeight="1">
      <c r="A49" s="447" t="s">
        <v>1243</v>
      </c>
      <c r="B49" s="439">
        <v>86292133603</v>
      </c>
      <c r="C49" s="440" t="s">
        <v>1244</v>
      </c>
      <c r="D49" s="440" t="s">
        <v>878</v>
      </c>
      <c r="E49" s="114" t="s">
        <v>1225</v>
      </c>
      <c r="F49" s="114" t="s">
        <v>1203</v>
      </c>
      <c r="G49" s="114" t="s">
        <v>1212</v>
      </c>
      <c r="H49" s="436">
        <v>16344806.02</v>
      </c>
      <c r="I49" s="437">
        <v>21.154418056688719</v>
      </c>
      <c r="J49" s="438">
        <v>4.7079324588421123E-2</v>
      </c>
      <c r="K49" s="438">
        <v>3.5361548366834139E-2</v>
      </c>
      <c r="L49" s="438">
        <v>-8.6449783541060587E-2</v>
      </c>
      <c r="M49" s="294"/>
      <c r="N49" s="294"/>
      <c r="O49" s="294"/>
      <c r="P49" s="166"/>
      <c r="Q49" s="197"/>
      <c r="R49" s="77"/>
      <c r="S49" s="77"/>
    </row>
    <row r="50" spans="1:19" s="265" customFormat="1" ht="12.75" customHeight="1">
      <c r="A50" s="447" t="s">
        <v>1245</v>
      </c>
      <c r="B50" s="439" t="s">
        <v>1246</v>
      </c>
      <c r="C50" s="440" t="s">
        <v>1247</v>
      </c>
      <c r="D50" s="440" t="s">
        <v>878</v>
      </c>
      <c r="E50" s="114" t="s">
        <v>1207</v>
      </c>
      <c r="F50" s="114" t="s">
        <v>1203</v>
      </c>
      <c r="G50" s="114" t="s">
        <v>1212</v>
      </c>
      <c r="H50" s="436">
        <v>60557380.090000004</v>
      </c>
      <c r="I50" s="437">
        <v>21.219749581290777</v>
      </c>
      <c r="J50" s="438">
        <v>5.0766658596703707E-3</v>
      </c>
      <c r="K50" s="438">
        <v>7.8909033347427382E-3</v>
      </c>
      <c r="L50" s="438">
        <v>-8.1527472500772635E-2</v>
      </c>
      <c r="M50" s="294"/>
      <c r="N50" s="294"/>
      <c r="O50" s="294"/>
      <c r="P50" s="166"/>
      <c r="Q50" s="197"/>
      <c r="R50" s="77"/>
      <c r="S50" s="77"/>
    </row>
    <row r="51" spans="1:19" s="265" customFormat="1" ht="12.75" customHeight="1">
      <c r="A51" s="447" t="s">
        <v>1248</v>
      </c>
      <c r="B51" s="439">
        <v>84300431782</v>
      </c>
      <c r="C51" s="440" t="s">
        <v>1249</v>
      </c>
      <c r="D51" s="440" t="s">
        <v>141</v>
      </c>
      <c r="E51" s="114" t="s">
        <v>1207</v>
      </c>
      <c r="F51" s="114" t="s">
        <v>1203</v>
      </c>
      <c r="G51" s="114" t="s">
        <v>1212</v>
      </c>
      <c r="H51" s="436">
        <v>36619667.498099998</v>
      </c>
      <c r="I51" s="437">
        <v>160.20920783474361</v>
      </c>
      <c r="J51" s="438">
        <v>4.8916312038193022E-2</v>
      </c>
      <c r="K51" s="438">
        <v>5.5185170883859769E-2</v>
      </c>
      <c r="L51" s="438">
        <v>4.7075790291807529E-2</v>
      </c>
      <c r="M51" s="294"/>
      <c r="N51" s="294"/>
      <c r="O51" s="294"/>
      <c r="P51" s="166"/>
      <c r="Q51" s="197"/>
      <c r="R51" s="77"/>
      <c r="S51" s="77"/>
    </row>
    <row r="52" spans="1:19" s="265" customFormat="1" ht="12.75" customHeight="1">
      <c r="A52" s="447" t="s">
        <v>1250</v>
      </c>
      <c r="B52" s="439" t="s">
        <v>1251</v>
      </c>
      <c r="C52" s="440" t="s">
        <v>1252</v>
      </c>
      <c r="D52" s="440" t="s">
        <v>141</v>
      </c>
      <c r="E52" s="114" t="s">
        <v>1207</v>
      </c>
      <c r="F52" s="114" t="s">
        <v>1203</v>
      </c>
      <c r="G52" s="114" t="s">
        <v>1253</v>
      </c>
      <c r="H52" s="436">
        <v>6384385.0789000001</v>
      </c>
      <c r="I52" s="437">
        <v>185.19328854693356</v>
      </c>
      <c r="J52" s="438">
        <v>2.1231322610897774E-2</v>
      </c>
      <c r="K52" s="438">
        <v>5.6839329243207892E-2</v>
      </c>
      <c r="L52" s="438">
        <v>-0.10315643801513041</v>
      </c>
      <c r="M52" s="294"/>
      <c r="N52" s="294"/>
      <c r="O52" s="294"/>
      <c r="P52" s="166"/>
      <c r="Q52" s="197"/>
      <c r="R52" s="77"/>
      <c r="S52" s="77"/>
    </row>
    <row r="53" spans="1:19" s="265" customFormat="1" ht="12.75" customHeight="1">
      <c r="A53" s="447" t="s">
        <v>1254</v>
      </c>
      <c r="B53" s="439" t="s">
        <v>1255</v>
      </c>
      <c r="C53" s="440" t="s">
        <v>1256</v>
      </c>
      <c r="D53" s="440" t="s">
        <v>1257</v>
      </c>
      <c r="E53" s="114" t="s">
        <v>1211</v>
      </c>
      <c r="F53" s="114" t="s">
        <v>1203</v>
      </c>
      <c r="G53" s="114" t="s">
        <v>1208</v>
      </c>
      <c r="H53" s="436">
        <v>51685556.310000002</v>
      </c>
      <c r="I53" s="437">
        <v>734.24684225830242</v>
      </c>
      <c r="J53" s="438">
        <v>3.4470433705162229E-2</v>
      </c>
      <c r="K53" s="438">
        <v>2.6170003699786504E-2</v>
      </c>
      <c r="L53" s="438">
        <v>-0.10297042817857116</v>
      </c>
      <c r="M53" s="294"/>
      <c r="N53" s="294"/>
      <c r="O53" s="294"/>
      <c r="P53" s="166"/>
      <c r="Q53" s="197"/>
      <c r="R53" s="77"/>
      <c r="S53" s="77"/>
    </row>
    <row r="54" spans="1:19" ht="12.75" customHeight="1">
      <c r="A54" s="113" t="s">
        <v>1258</v>
      </c>
      <c r="B54" s="439">
        <v>80921653541</v>
      </c>
      <c r="C54" s="440" t="s">
        <v>1259</v>
      </c>
      <c r="D54" s="440" t="s">
        <v>1257</v>
      </c>
      <c r="E54" s="114" t="s">
        <v>1207</v>
      </c>
      <c r="F54" s="114" t="s">
        <v>1203</v>
      </c>
      <c r="G54" s="114" t="s">
        <v>1212</v>
      </c>
      <c r="H54" s="436">
        <v>28855786.030000001</v>
      </c>
      <c r="I54" s="437">
        <v>125.42116547115697</v>
      </c>
      <c r="J54" s="438">
        <v>1.0236379340191837E-2</v>
      </c>
      <c r="K54" s="438">
        <v>1.3101919717066979E-2</v>
      </c>
      <c r="L54" s="438">
        <v>-0.15176468251435937</v>
      </c>
      <c r="M54" s="294"/>
      <c r="N54" s="294"/>
      <c r="O54" s="294"/>
      <c r="P54" s="166"/>
      <c r="Q54" s="197"/>
      <c r="R54" s="77"/>
      <c r="S54" s="77"/>
    </row>
    <row r="55" spans="1:19" ht="12.75" customHeight="1">
      <c r="A55" s="447" t="s">
        <v>1260</v>
      </c>
      <c r="B55" s="439">
        <v>43449016606</v>
      </c>
      <c r="C55" s="440" t="s">
        <v>1261</v>
      </c>
      <c r="D55" s="440" t="s">
        <v>1257</v>
      </c>
      <c r="E55" s="114" t="s">
        <v>1211</v>
      </c>
      <c r="F55" s="114" t="s">
        <v>1203</v>
      </c>
      <c r="G55" s="114" t="s">
        <v>1212</v>
      </c>
      <c r="H55" s="436">
        <v>81407694.75</v>
      </c>
      <c r="I55" s="437">
        <v>113.27810910001061</v>
      </c>
      <c r="J55" s="438">
        <v>1.6794843529039261E-2</v>
      </c>
      <c r="K55" s="438">
        <v>1.871370234181291E-2</v>
      </c>
      <c r="L55" s="438">
        <v>-0.14852044595271263</v>
      </c>
      <c r="M55" s="294"/>
      <c r="N55" s="294"/>
      <c r="O55" s="294"/>
      <c r="P55" s="166"/>
      <c r="Q55" s="197"/>
      <c r="R55" s="77"/>
      <c r="S55" s="77"/>
    </row>
    <row r="56" spans="1:19" ht="12.75" customHeight="1">
      <c r="A56" s="113" t="s">
        <v>1262</v>
      </c>
      <c r="B56" s="192">
        <v>70498146370</v>
      </c>
      <c r="C56" s="434" t="s">
        <v>1263</v>
      </c>
      <c r="D56" s="440" t="s">
        <v>1257</v>
      </c>
      <c r="E56" s="114" t="s">
        <v>1215</v>
      </c>
      <c r="F56" s="114" t="s">
        <v>1203</v>
      </c>
      <c r="G56" s="114" t="s">
        <v>1208</v>
      </c>
      <c r="H56" s="441">
        <v>70271469.450000003</v>
      </c>
      <c r="I56" s="442">
        <v>811.4753280554836</v>
      </c>
      <c r="J56" s="438">
        <v>-1.3398964409560454E-2</v>
      </c>
      <c r="K56" s="438">
        <v>2.1553904085958031E-4</v>
      </c>
      <c r="L56" s="438">
        <v>1.3090849133494675E-3</v>
      </c>
      <c r="M56" s="294"/>
      <c r="N56" s="294"/>
      <c r="O56" s="294"/>
      <c r="P56" s="166"/>
      <c r="Q56" s="197"/>
      <c r="R56" s="77"/>
      <c r="S56" s="77"/>
    </row>
    <row r="57" spans="1:19" ht="12.75" customHeight="1">
      <c r="A57" s="443" t="s">
        <v>1264</v>
      </c>
      <c r="B57" s="444" t="s">
        <v>1265</v>
      </c>
      <c r="C57" s="893" t="s">
        <v>1266</v>
      </c>
      <c r="D57" s="440" t="s">
        <v>1257</v>
      </c>
      <c r="E57" s="435" t="s">
        <v>1215</v>
      </c>
      <c r="F57" s="435" t="s">
        <v>1203</v>
      </c>
      <c r="G57" s="435" t="s">
        <v>1212</v>
      </c>
      <c r="H57" s="115">
        <v>331679556.5</v>
      </c>
      <c r="I57" s="116">
        <v>145.05168615236812</v>
      </c>
      <c r="J57" s="438">
        <v>-0.12711396875646741</v>
      </c>
      <c r="K57" s="438">
        <v>3.7295654585323135E-5</v>
      </c>
      <c r="L57" s="438">
        <v>3.2061309764075396E-4</v>
      </c>
      <c r="M57" s="294"/>
      <c r="N57" s="294"/>
      <c r="O57" s="294"/>
      <c r="P57" s="166"/>
      <c r="Q57" s="197"/>
      <c r="R57" s="77"/>
      <c r="S57" s="77"/>
    </row>
    <row r="58" spans="1:19" ht="12.75" customHeight="1">
      <c r="A58" s="113" t="s">
        <v>1267</v>
      </c>
      <c r="B58" s="192" t="s">
        <v>1268</v>
      </c>
      <c r="C58" s="434" t="s">
        <v>1269</v>
      </c>
      <c r="D58" s="440" t="s">
        <v>1257</v>
      </c>
      <c r="E58" s="114" t="s">
        <v>1215</v>
      </c>
      <c r="F58" s="114" t="s">
        <v>1203</v>
      </c>
      <c r="G58" s="114" t="s">
        <v>1208</v>
      </c>
      <c r="H58" s="436">
        <v>154201969.08000001</v>
      </c>
      <c r="I58" s="437">
        <v>1160.0708225177166</v>
      </c>
      <c r="J58" s="438">
        <v>4.0146143988204486E-3</v>
      </c>
      <c r="K58" s="438">
        <v>2.2108060871754098E-2</v>
      </c>
      <c r="L58" s="438">
        <v>-0.10139176288161056</v>
      </c>
      <c r="M58" s="294"/>
      <c r="N58" s="294"/>
      <c r="O58" s="294"/>
      <c r="P58" s="166"/>
      <c r="Q58" s="197"/>
      <c r="R58" s="77"/>
      <c r="S58" s="77"/>
    </row>
    <row r="59" spans="1:19" ht="12.75" customHeight="1">
      <c r="A59" s="135" t="s">
        <v>1270</v>
      </c>
      <c r="B59" s="192">
        <v>99792542550</v>
      </c>
      <c r="C59" s="434" t="s">
        <v>1271</v>
      </c>
      <c r="D59" s="440" t="s">
        <v>112</v>
      </c>
      <c r="E59" s="114" t="s">
        <v>1211</v>
      </c>
      <c r="F59" s="114" t="s">
        <v>114</v>
      </c>
      <c r="G59" s="114" t="s">
        <v>1208</v>
      </c>
      <c r="H59" s="436">
        <v>70427049.752200007</v>
      </c>
      <c r="I59" s="437">
        <v>120.3984</v>
      </c>
      <c r="J59" s="438">
        <v>-0.1270160841793776</v>
      </c>
      <c r="K59" s="438">
        <v>1.1587693533847476E-2</v>
      </c>
      <c r="L59" s="438">
        <v>-9.5468383248859978E-2</v>
      </c>
      <c r="M59" s="294"/>
      <c r="N59" s="294"/>
      <c r="O59" s="294"/>
      <c r="P59" s="166"/>
      <c r="Q59" s="197"/>
      <c r="R59" s="77"/>
      <c r="S59" s="77"/>
    </row>
    <row r="60" spans="1:19" ht="12.75" customHeight="1">
      <c r="A60" s="113" t="s">
        <v>1203</v>
      </c>
      <c r="B60" s="192" t="s">
        <v>1203</v>
      </c>
      <c r="C60" s="434" t="s">
        <v>1203</v>
      </c>
      <c r="D60" s="440" t="s">
        <v>1203</v>
      </c>
      <c r="E60" s="114" t="s">
        <v>1203</v>
      </c>
      <c r="F60" s="114" t="s">
        <v>115</v>
      </c>
      <c r="G60" s="114" t="s">
        <v>1208</v>
      </c>
      <c r="H60" s="436">
        <v>36972040</v>
      </c>
      <c r="I60" s="437">
        <v>116.6878</v>
      </c>
      <c r="J60" s="438">
        <v>1.2961879770359008E-3</v>
      </c>
      <c r="K60" s="438">
        <v>1.1181580501127053E-2</v>
      </c>
      <c r="L60" s="438">
        <v>-9.9629103813040687E-2</v>
      </c>
      <c r="M60" s="294"/>
      <c r="N60" s="294"/>
      <c r="O60" s="294"/>
      <c r="P60" s="166"/>
      <c r="Q60" s="197"/>
      <c r="R60" s="77"/>
      <c r="S60" s="77"/>
    </row>
    <row r="61" spans="1:19" s="265" customFormat="1" ht="12.75" customHeight="1">
      <c r="A61" s="113" t="s">
        <v>1203</v>
      </c>
      <c r="B61" s="192" t="s">
        <v>1203</v>
      </c>
      <c r="C61" s="434" t="s">
        <v>1203</v>
      </c>
      <c r="D61" s="440" t="s">
        <v>1203</v>
      </c>
      <c r="E61" s="114" t="s">
        <v>1203</v>
      </c>
      <c r="F61" s="114" t="s">
        <v>116</v>
      </c>
      <c r="G61" s="114" t="s">
        <v>1208</v>
      </c>
      <c r="H61" s="436">
        <v>1222982.9576999999</v>
      </c>
      <c r="I61" s="437">
        <v>119.23820000000001</v>
      </c>
      <c r="J61" s="438"/>
      <c r="K61" s="438" t="s">
        <v>1203</v>
      </c>
      <c r="L61" s="438" t="s">
        <v>1203</v>
      </c>
      <c r="M61" s="294"/>
      <c r="N61" s="294"/>
      <c r="O61" s="294"/>
      <c r="P61" s="166"/>
      <c r="Q61" s="197"/>
      <c r="R61" s="77"/>
      <c r="S61" s="77"/>
    </row>
    <row r="62" spans="1:19" ht="12.75" customHeight="1">
      <c r="A62" s="113" t="s">
        <v>1272</v>
      </c>
      <c r="B62" s="192">
        <v>48827873221</v>
      </c>
      <c r="C62" s="434" t="s">
        <v>1273</v>
      </c>
      <c r="D62" s="440" t="s">
        <v>112</v>
      </c>
      <c r="E62" s="114" t="s">
        <v>1215</v>
      </c>
      <c r="F62" s="114" t="s">
        <v>114</v>
      </c>
      <c r="G62" s="114" t="s">
        <v>1208</v>
      </c>
      <c r="H62" s="436">
        <v>33509067.812600002</v>
      </c>
      <c r="I62" s="437">
        <v>1630.2867000000001</v>
      </c>
      <c r="J62" s="438">
        <v>0.11752213845155124</v>
      </c>
      <c r="K62" s="438">
        <v>7.3437449149409417E-3</v>
      </c>
      <c r="L62" s="438">
        <v>-0.11146937501195253</v>
      </c>
      <c r="M62" s="294"/>
      <c r="N62" s="294"/>
      <c r="O62" s="294"/>
      <c r="P62" s="166"/>
      <c r="Q62" s="197"/>
      <c r="R62" s="77"/>
      <c r="S62" s="77"/>
    </row>
    <row r="63" spans="1:19" ht="12.75" customHeight="1">
      <c r="A63" s="113" t="s">
        <v>1203</v>
      </c>
      <c r="B63" s="192" t="s">
        <v>1203</v>
      </c>
      <c r="C63" s="434" t="s">
        <v>1203</v>
      </c>
      <c r="D63" s="434" t="s">
        <v>1203</v>
      </c>
      <c r="E63" s="114" t="s">
        <v>1203</v>
      </c>
      <c r="F63" s="114" t="s">
        <v>115</v>
      </c>
      <c r="G63" s="114" t="s">
        <v>1208</v>
      </c>
      <c r="H63" s="436">
        <v>65339755.155599996</v>
      </c>
      <c r="I63" s="437">
        <v>1568.0455999999999</v>
      </c>
      <c r="J63" s="438">
        <v>-1.1666599243158493E-2</v>
      </c>
      <c r="K63" s="438">
        <v>6.9397353528459771E-3</v>
      </c>
      <c r="L63" s="438">
        <v>-0.11452710437492575</v>
      </c>
      <c r="M63" s="294"/>
      <c r="N63" s="294"/>
      <c r="O63" s="294"/>
      <c r="P63" s="166"/>
      <c r="Q63" s="197"/>
      <c r="R63" s="77"/>
      <c r="S63" s="77"/>
    </row>
    <row r="64" spans="1:19" ht="12.75" customHeight="1">
      <c r="A64" s="447" t="s">
        <v>1203</v>
      </c>
      <c r="B64" s="192" t="s">
        <v>1203</v>
      </c>
      <c r="C64" s="434" t="s">
        <v>1203</v>
      </c>
      <c r="D64" s="434" t="s">
        <v>1203</v>
      </c>
      <c r="E64" s="114" t="s">
        <v>1203</v>
      </c>
      <c r="F64" s="114" t="s">
        <v>116</v>
      </c>
      <c r="G64" s="114" t="s">
        <v>1208</v>
      </c>
      <c r="H64" s="436">
        <v>133706.77179999999</v>
      </c>
      <c r="I64" s="437">
        <v>1586.9392</v>
      </c>
      <c r="J64" s="438" t="s">
        <v>1203</v>
      </c>
      <c r="K64" s="438" t="s">
        <v>1203</v>
      </c>
      <c r="L64" s="438" t="s">
        <v>1203</v>
      </c>
      <c r="M64" s="294"/>
      <c r="N64" s="294"/>
      <c r="O64" s="294"/>
      <c r="P64" s="166"/>
      <c r="Q64" s="197"/>
      <c r="R64" s="77"/>
      <c r="S64" s="77"/>
    </row>
    <row r="65" spans="1:19" ht="12.75" customHeight="1">
      <c r="A65" s="447" t="s">
        <v>1274</v>
      </c>
      <c r="B65" s="192" t="s">
        <v>1275</v>
      </c>
      <c r="C65" s="434" t="s">
        <v>1276</v>
      </c>
      <c r="D65" s="434" t="s">
        <v>112</v>
      </c>
      <c r="E65" s="114" t="s">
        <v>1225</v>
      </c>
      <c r="F65" s="114" t="s">
        <v>114</v>
      </c>
      <c r="G65" s="114" t="s">
        <v>1208</v>
      </c>
      <c r="H65" s="436">
        <v>11552838.1184</v>
      </c>
      <c r="I65" s="437">
        <v>685.45090000000005</v>
      </c>
      <c r="J65" s="438">
        <v>-9.2084254407810762E-2</v>
      </c>
      <c r="K65" s="438">
        <v>1.3991503380174297E-2</v>
      </c>
      <c r="L65" s="438">
        <v>-0.10836462308109562</v>
      </c>
      <c r="M65" s="294"/>
      <c r="N65" s="294"/>
      <c r="O65" s="294"/>
      <c r="P65" s="166"/>
      <c r="Q65" s="197"/>
      <c r="R65" s="77"/>
      <c r="S65" s="77"/>
    </row>
    <row r="66" spans="1:19" ht="12.75" customHeight="1">
      <c r="A66" s="113" t="s">
        <v>1203</v>
      </c>
      <c r="B66" s="192" t="s">
        <v>1203</v>
      </c>
      <c r="C66" s="434" t="s">
        <v>1203</v>
      </c>
      <c r="D66" s="434" t="s">
        <v>1203</v>
      </c>
      <c r="E66" s="114" t="s">
        <v>1203</v>
      </c>
      <c r="F66" s="114" t="s">
        <v>115</v>
      </c>
      <c r="G66" s="114" t="s">
        <v>1208</v>
      </c>
      <c r="H66" s="436">
        <v>9244937.9507999998</v>
      </c>
      <c r="I66" s="437">
        <v>680.30150000000003</v>
      </c>
      <c r="J66" s="438">
        <v>7.8735297888878897E-3</v>
      </c>
      <c r="K66" s="438">
        <v>1.3582678067069809E-2</v>
      </c>
      <c r="L66" s="438">
        <v>-0.11243747071113164</v>
      </c>
      <c r="M66" s="294"/>
      <c r="N66" s="294"/>
      <c r="O66" s="294"/>
      <c r="P66" s="166"/>
      <c r="Q66" s="197"/>
      <c r="R66" s="77"/>
      <c r="S66" s="77"/>
    </row>
    <row r="67" spans="1:19" ht="12.75" customHeight="1">
      <c r="A67" s="135" t="s">
        <v>1203</v>
      </c>
      <c r="B67" s="192" t="s">
        <v>1203</v>
      </c>
      <c r="C67" s="434" t="s">
        <v>1203</v>
      </c>
      <c r="D67" s="434" t="s">
        <v>1203</v>
      </c>
      <c r="E67" s="445" t="s">
        <v>1203</v>
      </c>
      <c r="F67" s="445" t="s">
        <v>116</v>
      </c>
      <c r="G67" s="445" t="s">
        <v>1208</v>
      </c>
      <c r="H67" s="436">
        <v>967651.34080000001</v>
      </c>
      <c r="I67" s="437">
        <v>683.38509999999997</v>
      </c>
      <c r="J67" s="438" t="s">
        <v>1203</v>
      </c>
      <c r="K67" s="438" t="s">
        <v>1203</v>
      </c>
      <c r="L67" s="438" t="s">
        <v>1203</v>
      </c>
      <c r="M67" s="294"/>
      <c r="N67" s="294"/>
      <c r="O67" s="294"/>
      <c r="P67" s="166"/>
      <c r="Q67" s="197"/>
      <c r="R67" s="77"/>
      <c r="S67" s="77"/>
    </row>
    <row r="68" spans="1:19" ht="12.75" customHeight="1">
      <c r="A68" s="113" t="s">
        <v>1277</v>
      </c>
      <c r="B68" s="192" t="s">
        <v>1278</v>
      </c>
      <c r="C68" s="434" t="s">
        <v>1078</v>
      </c>
      <c r="D68" s="434" t="s">
        <v>112</v>
      </c>
      <c r="E68" s="114" t="s">
        <v>1207</v>
      </c>
      <c r="F68" s="114" t="s">
        <v>114</v>
      </c>
      <c r="G68" s="114" t="s">
        <v>1212</v>
      </c>
      <c r="H68" s="115">
        <v>20068531.087499999</v>
      </c>
      <c r="I68" s="116">
        <v>111.0415</v>
      </c>
      <c r="J68" s="438">
        <v>-1.7921975406033464E-2</v>
      </c>
      <c r="K68" s="438">
        <v>-1.7921974318086731E-2</v>
      </c>
      <c r="L68" s="438">
        <v>-9.1586860631375E-2</v>
      </c>
      <c r="M68" s="294"/>
      <c r="N68" s="294"/>
      <c r="O68" s="294"/>
      <c r="P68" s="166"/>
      <c r="Q68" s="197"/>
      <c r="R68" s="77"/>
      <c r="S68" s="77"/>
    </row>
    <row r="69" spans="1:19" ht="12.75" customHeight="1">
      <c r="A69" s="113" t="s">
        <v>1203</v>
      </c>
      <c r="B69" s="192" t="s">
        <v>1203</v>
      </c>
      <c r="C69" s="434" t="s">
        <v>1203</v>
      </c>
      <c r="D69" s="434" t="s">
        <v>1203</v>
      </c>
      <c r="E69" s="114" t="s">
        <v>1203</v>
      </c>
      <c r="F69" s="114" t="s">
        <v>115</v>
      </c>
      <c r="G69" s="114" t="s">
        <v>1212</v>
      </c>
      <c r="H69" s="115">
        <v>3220278.9624999999</v>
      </c>
      <c r="I69" s="116">
        <v>111.0441</v>
      </c>
      <c r="J69" s="438">
        <v>-1.7921657979584116E-2</v>
      </c>
      <c r="K69" s="438">
        <v>-1.7921562211186792E-2</v>
      </c>
      <c r="L69" s="438" t="s">
        <v>1203</v>
      </c>
      <c r="M69" s="294"/>
      <c r="N69" s="294"/>
      <c r="O69" s="294"/>
      <c r="P69" s="166"/>
      <c r="Q69" s="197"/>
      <c r="R69" s="77"/>
      <c r="S69" s="77"/>
    </row>
    <row r="70" spans="1:19" ht="12.75" customHeight="1">
      <c r="A70" s="113" t="s">
        <v>1591</v>
      </c>
      <c r="B70" s="192" t="s">
        <v>1203</v>
      </c>
      <c r="C70" s="434" t="s">
        <v>1203</v>
      </c>
      <c r="D70" s="434" t="s">
        <v>112</v>
      </c>
      <c r="E70" s="114" t="s">
        <v>1211</v>
      </c>
      <c r="F70" s="114" t="s">
        <v>114</v>
      </c>
      <c r="G70" s="114" t="s">
        <v>1253</v>
      </c>
      <c r="H70" s="115">
        <v>9912936.2799999993</v>
      </c>
      <c r="I70" s="116">
        <v>717.73659999999995</v>
      </c>
      <c r="J70" s="438" t="s">
        <v>1203</v>
      </c>
      <c r="K70" s="438" t="s">
        <v>1203</v>
      </c>
      <c r="L70" s="438" t="s">
        <v>1203</v>
      </c>
      <c r="M70" s="294"/>
      <c r="N70" s="294"/>
      <c r="O70" s="294"/>
      <c r="P70" s="166"/>
      <c r="Q70" s="197"/>
      <c r="R70" s="77"/>
      <c r="S70" s="77"/>
    </row>
    <row r="71" spans="1:19" ht="12.75" customHeight="1">
      <c r="A71" s="113" t="s">
        <v>1203</v>
      </c>
      <c r="B71" s="439" t="s">
        <v>1203</v>
      </c>
      <c r="C71" s="440" t="s">
        <v>1203</v>
      </c>
      <c r="D71" s="440" t="s">
        <v>1203</v>
      </c>
      <c r="E71" s="114" t="s">
        <v>1203</v>
      </c>
      <c r="F71" s="114" t="s">
        <v>115</v>
      </c>
      <c r="G71" s="114" t="s">
        <v>1253</v>
      </c>
      <c r="H71" s="436">
        <v>0</v>
      </c>
      <c r="I71" s="446">
        <v>0</v>
      </c>
      <c r="J71" s="438" t="s">
        <v>1203</v>
      </c>
      <c r="K71" s="438" t="s">
        <v>1203</v>
      </c>
      <c r="L71" s="438" t="s">
        <v>1203</v>
      </c>
      <c r="M71" s="294"/>
      <c r="N71" s="294"/>
      <c r="O71" s="294"/>
      <c r="P71" s="166"/>
      <c r="Q71" s="197"/>
      <c r="R71" s="77"/>
      <c r="S71" s="77"/>
    </row>
    <row r="72" spans="1:19" ht="12.75" customHeight="1">
      <c r="A72" s="135" t="s">
        <v>1203</v>
      </c>
      <c r="B72" s="439" t="s">
        <v>1203</v>
      </c>
      <c r="C72" s="440" t="s">
        <v>1203</v>
      </c>
      <c r="D72" s="440" t="s">
        <v>1203</v>
      </c>
      <c r="E72" s="114" t="s">
        <v>1203</v>
      </c>
      <c r="F72" s="114" t="s">
        <v>116</v>
      </c>
      <c r="G72" s="114" t="s">
        <v>1253</v>
      </c>
      <c r="H72" s="436">
        <v>0</v>
      </c>
      <c r="I72" s="446">
        <v>0</v>
      </c>
      <c r="J72" s="438" t="s">
        <v>1203</v>
      </c>
      <c r="K72" s="438" t="s">
        <v>1203</v>
      </c>
      <c r="L72" s="438" t="s">
        <v>1203</v>
      </c>
      <c r="M72" s="294"/>
      <c r="N72" s="294"/>
      <c r="O72" s="294"/>
      <c r="P72" s="166"/>
      <c r="Q72" s="197"/>
      <c r="R72" s="77"/>
      <c r="S72" s="77"/>
    </row>
    <row r="73" spans="1:19" s="265" customFormat="1" ht="13.5" customHeight="1">
      <c r="A73" s="113" t="s">
        <v>1279</v>
      </c>
      <c r="B73" s="439" t="s">
        <v>1280</v>
      </c>
      <c r="C73" s="440" t="s">
        <v>1281</v>
      </c>
      <c r="D73" s="440" t="s">
        <v>112</v>
      </c>
      <c r="E73" s="114" t="s">
        <v>1215</v>
      </c>
      <c r="F73" s="114" t="s">
        <v>114</v>
      </c>
      <c r="G73" s="114" t="s">
        <v>1253</v>
      </c>
      <c r="H73" s="436">
        <v>17818313.9153</v>
      </c>
      <c r="I73" s="446">
        <v>757.10029999999995</v>
      </c>
      <c r="J73" s="438">
        <v>9.171191498263509E-2</v>
      </c>
      <c r="K73" s="438">
        <v>4.8147151567436985E-3</v>
      </c>
      <c r="L73" s="438">
        <v>-1.7586131975293462E-2</v>
      </c>
      <c r="M73" s="294"/>
      <c r="N73" s="294"/>
      <c r="O73" s="294"/>
      <c r="P73" s="166"/>
      <c r="Q73" s="197"/>
      <c r="R73" s="77"/>
      <c r="S73" s="77"/>
    </row>
    <row r="74" spans="1:19" s="265" customFormat="1" ht="13.5" customHeight="1">
      <c r="A74" s="113" t="s">
        <v>1203</v>
      </c>
      <c r="B74" s="439" t="s">
        <v>1203</v>
      </c>
      <c r="C74" s="440" t="s">
        <v>1203</v>
      </c>
      <c r="D74" s="440" t="s">
        <v>1203</v>
      </c>
      <c r="E74" s="114" t="s">
        <v>1203</v>
      </c>
      <c r="F74" s="114" t="s">
        <v>115</v>
      </c>
      <c r="G74" s="114" t="s">
        <v>1253</v>
      </c>
      <c r="H74" s="436">
        <v>4077923.5765</v>
      </c>
      <c r="I74" s="446">
        <v>736.9502</v>
      </c>
      <c r="J74" s="438">
        <v>-1.6440021427385432E-2</v>
      </c>
      <c r="K74" s="438">
        <v>4.3656250457839718E-3</v>
      </c>
      <c r="L74" s="438">
        <v>-2.1154015243957991E-2</v>
      </c>
      <c r="M74" s="294"/>
      <c r="N74" s="294"/>
      <c r="O74" s="294"/>
      <c r="P74" s="166"/>
      <c r="Q74" s="197"/>
      <c r="R74" s="77"/>
      <c r="S74" s="77"/>
    </row>
    <row r="75" spans="1:19" s="265" customFormat="1" ht="13.5" customHeight="1">
      <c r="A75" s="113" t="s">
        <v>1203</v>
      </c>
      <c r="B75" s="439" t="s">
        <v>1203</v>
      </c>
      <c r="C75" s="440" t="s">
        <v>1203</v>
      </c>
      <c r="D75" s="440" t="s">
        <v>1203</v>
      </c>
      <c r="E75" s="114" t="s">
        <v>1203</v>
      </c>
      <c r="F75" s="114" t="s">
        <v>116</v>
      </c>
      <c r="G75" s="114" t="s">
        <v>1253</v>
      </c>
      <c r="H75" s="436">
        <v>113444.1783</v>
      </c>
      <c r="I75" s="446">
        <v>753.52260000000001</v>
      </c>
      <c r="J75" s="438" t="s">
        <v>1203</v>
      </c>
      <c r="K75" s="438" t="s">
        <v>1203</v>
      </c>
      <c r="L75" s="438" t="s">
        <v>1203</v>
      </c>
      <c r="M75" s="294"/>
      <c r="N75" s="294"/>
      <c r="O75" s="294"/>
      <c r="P75" s="166"/>
      <c r="Q75" s="197"/>
      <c r="R75" s="77"/>
      <c r="S75" s="77"/>
    </row>
    <row r="76" spans="1:19" s="265" customFormat="1" ht="13.5" customHeight="1">
      <c r="A76" s="113" t="s">
        <v>1282</v>
      </c>
      <c r="B76" s="439">
        <v>61691616181</v>
      </c>
      <c r="C76" s="440" t="s">
        <v>1283</v>
      </c>
      <c r="D76" s="440" t="s">
        <v>112</v>
      </c>
      <c r="E76" s="114" t="s">
        <v>1207</v>
      </c>
      <c r="F76" s="114" t="s">
        <v>114</v>
      </c>
      <c r="G76" s="114" t="s">
        <v>1208</v>
      </c>
      <c r="H76" s="436">
        <v>115684396.52509999</v>
      </c>
      <c r="I76" s="446">
        <v>127.0339</v>
      </c>
      <c r="J76" s="438">
        <v>8.8904292028402221E-3</v>
      </c>
      <c r="K76" s="438">
        <v>8.8887458275237474E-3</v>
      </c>
      <c r="L76" s="438">
        <v>-7.13847591198431E-2</v>
      </c>
      <c r="M76" s="294"/>
      <c r="N76" s="294"/>
      <c r="O76" s="294"/>
      <c r="P76" s="166"/>
      <c r="Q76" s="197"/>
      <c r="R76" s="77"/>
      <c r="S76" s="77"/>
    </row>
    <row r="77" spans="1:19" ht="13.5" customHeight="1">
      <c r="A77" s="447" t="s">
        <v>1203</v>
      </c>
      <c r="B77" s="439" t="s">
        <v>1203</v>
      </c>
      <c r="C77" s="440" t="s">
        <v>1203</v>
      </c>
      <c r="D77" s="440" t="s">
        <v>1203</v>
      </c>
      <c r="E77" s="114" t="s">
        <v>1203</v>
      </c>
      <c r="F77" s="114" t="s">
        <v>115</v>
      </c>
      <c r="G77" s="114" t="s">
        <v>1208</v>
      </c>
      <c r="H77" s="436">
        <v>11605361.8587</v>
      </c>
      <c r="I77" s="446">
        <v>121.8729</v>
      </c>
      <c r="J77" s="438">
        <v>3.515741270247652E-2</v>
      </c>
      <c r="K77" s="438">
        <v>8.0713388279873843E-3</v>
      </c>
      <c r="L77" s="438">
        <v>-7.9860858761048426E-2</v>
      </c>
      <c r="M77" s="294"/>
      <c r="N77" s="294"/>
      <c r="O77" s="294"/>
      <c r="P77" s="166"/>
      <c r="Q77" s="197"/>
      <c r="R77" s="77"/>
      <c r="S77" s="77"/>
    </row>
    <row r="78" spans="1:19" s="265" customFormat="1" ht="12.75" customHeight="1">
      <c r="A78" s="447" t="s">
        <v>1203</v>
      </c>
      <c r="B78" s="439" t="s">
        <v>1203</v>
      </c>
      <c r="C78" s="440" t="s">
        <v>1203</v>
      </c>
      <c r="D78" s="440" t="s">
        <v>1203</v>
      </c>
      <c r="E78" s="114" t="s">
        <v>1203</v>
      </c>
      <c r="F78" s="114" t="s">
        <v>116</v>
      </c>
      <c r="G78" s="114" t="s">
        <v>1208</v>
      </c>
      <c r="H78" s="436">
        <v>378291.55829999998</v>
      </c>
      <c r="I78" s="446">
        <v>126.6264</v>
      </c>
      <c r="J78" s="438"/>
      <c r="K78" s="438" t="s">
        <v>1203</v>
      </c>
      <c r="L78" s="438" t="s">
        <v>1203</v>
      </c>
      <c r="M78" s="294"/>
      <c r="N78" s="294"/>
      <c r="O78" s="294"/>
      <c r="P78" s="166"/>
      <c r="Q78" s="197"/>
      <c r="R78" s="77"/>
      <c r="S78" s="77"/>
    </row>
    <row r="79" spans="1:19" ht="12.75" customHeight="1">
      <c r="A79" s="135" t="s">
        <v>1203</v>
      </c>
      <c r="B79" s="439" t="s">
        <v>1203</v>
      </c>
      <c r="C79" s="440" t="s">
        <v>1203</v>
      </c>
      <c r="D79" s="440" t="s">
        <v>1203</v>
      </c>
      <c r="E79" s="114" t="s">
        <v>1203</v>
      </c>
      <c r="F79" s="114" t="s">
        <v>1207</v>
      </c>
      <c r="G79" s="114" t="s">
        <v>1208</v>
      </c>
      <c r="H79" s="436">
        <v>699234.19799999997</v>
      </c>
      <c r="I79" s="437">
        <v>130.8107</v>
      </c>
      <c r="J79" s="438">
        <v>1.6291251971779497E-2</v>
      </c>
      <c r="K79" s="438">
        <v>9.7010656536695716E-3</v>
      </c>
      <c r="L79" s="438">
        <v>-6.2838443592448612E-2</v>
      </c>
      <c r="M79" s="294"/>
      <c r="N79" s="294"/>
      <c r="O79" s="294"/>
      <c r="P79" s="166"/>
      <c r="Q79" s="197"/>
      <c r="R79" s="77"/>
      <c r="S79" s="77"/>
    </row>
    <row r="80" spans="1:19" ht="12.75" customHeight="1">
      <c r="A80" s="135" t="s">
        <v>1284</v>
      </c>
      <c r="B80" s="439" t="s">
        <v>1285</v>
      </c>
      <c r="C80" s="440" t="s">
        <v>1286</v>
      </c>
      <c r="D80" s="440" t="s">
        <v>112</v>
      </c>
      <c r="E80" s="114" t="s">
        <v>1207</v>
      </c>
      <c r="F80" s="114" t="s">
        <v>114</v>
      </c>
      <c r="G80" s="114" t="s">
        <v>1253</v>
      </c>
      <c r="H80" s="436">
        <v>41536116.226800002</v>
      </c>
      <c r="I80" s="437">
        <v>525.17669999999998</v>
      </c>
      <c r="J80" s="438">
        <v>1.2962075406686369E-2</v>
      </c>
      <c r="K80" s="438">
        <v>6.5408647624260574E-2</v>
      </c>
      <c r="L80" s="438">
        <v>-0.36660934703933534</v>
      </c>
      <c r="M80" s="294"/>
      <c r="N80" s="294"/>
      <c r="O80" s="294"/>
      <c r="P80" s="166"/>
      <c r="Q80" s="197"/>
      <c r="R80" s="77"/>
      <c r="S80" s="77"/>
    </row>
    <row r="81" spans="1:19" s="265" customFormat="1" ht="12.75" customHeight="1">
      <c r="A81" s="135" t="s">
        <v>1203</v>
      </c>
      <c r="B81" s="439" t="s">
        <v>1203</v>
      </c>
      <c r="C81" s="440" t="s">
        <v>1203</v>
      </c>
      <c r="D81" s="440" t="s">
        <v>1203</v>
      </c>
      <c r="E81" s="114" t="s">
        <v>1203</v>
      </c>
      <c r="F81" s="114" t="s">
        <v>115</v>
      </c>
      <c r="G81" s="114" t="s">
        <v>1253</v>
      </c>
      <c r="H81" s="436">
        <v>36445114.531300001</v>
      </c>
      <c r="I81" s="437">
        <v>516.83519999999999</v>
      </c>
      <c r="J81" s="438">
        <v>2.4733825892921724E-2</v>
      </c>
      <c r="K81" s="438">
        <v>6.4556998547907973E-2</v>
      </c>
      <c r="L81" s="438">
        <v>-0.37246915347875775</v>
      </c>
      <c r="M81" s="294"/>
      <c r="N81" s="294"/>
      <c r="O81" s="294"/>
      <c r="P81" s="239"/>
      <c r="Q81" s="240"/>
      <c r="R81" s="77"/>
      <c r="S81" s="77"/>
    </row>
    <row r="82" spans="1:19" s="265" customFormat="1" ht="12.75" customHeight="1">
      <c r="A82" s="135" t="s">
        <v>1203</v>
      </c>
      <c r="B82" s="439" t="s">
        <v>1203</v>
      </c>
      <c r="C82" s="440" t="s">
        <v>1203</v>
      </c>
      <c r="D82" s="440" t="s">
        <v>1203</v>
      </c>
      <c r="E82" s="114" t="s">
        <v>1203</v>
      </c>
      <c r="F82" s="114" t="s">
        <v>116</v>
      </c>
      <c r="G82" s="114" t="s">
        <v>1253</v>
      </c>
      <c r="H82" s="436">
        <v>1496343.1047</v>
      </c>
      <c r="I82" s="437">
        <v>521.70280000000002</v>
      </c>
      <c r="J82" s="438" t="s">
        <v>1203</v>
      </c>
      <c r="K82" s="438" t="s">
        <v>1203</v>
      </c>
      <c r="L82" s="438" t="s">
        <v>1203</v>
      </c>
      <c r="M82" s="294"/>
      <c r="N82" s="294"/>
      <c r="O82" s="294"/>
      <c r="P82" s="239"/>
      <c r="Q82" s="240"/>
      <c r="R82" s="77"/>
      <c r="S82" s="77"/>
    </row>
    <row r="83" spans="1:19" s="265" customFormat="1" ht="12.75" customHeight="1">
      <c r="A83" s="135" t="s">
        <v>1203</v>
      </c>
      <c r="B83" s="439" t="s">
        <v>1203</v>
      </c>
      <c r="C83" s="440" t="s">
        <v>1203</v>
      </c>
      <c r="D83" s="440" t="s">
        <v>1203</v>
      </c>
      <c r="E83" s="114" t="s">
        <v>1203</v>
      </c>
      <c r="F83" s="114" t="s">
        <v>1207</v>
      </c>
      <c r="G83" s="114" t="s">
        <v>1253</v>
      </c>
      <c r="H83" s="436">
        <v>1131680.3271999999</v>
      </c>
      <c r="I83" s="437">
        <v>534.4837</v>
      </c>
      <c r="J83" s="438">
        <v>2.7578319066591472E-2</v>
      </c>
      <c r="K83" s="438">
        <v>6.6256257056653389E-2</v>
      </c>
      <c r="L83" s="438">
        <v>-0.36061824832092138</v>
      </c>
      <c r="M83" s="294"/>
      <c r="N83" s="294"/>
      <c r="O83" s="294"/>
      <c r="P83" s="239"/>
      <c r="Q83" s="240"/>
      <c r="R83" s="77"/>
      <c r="S83" s="77"/>
    </row>
    <row r="84" spans="1:19" s="265" customFormat="1" ht="12.75" customHeight="1">
      <c r="A84" s="135" t="s">
        <v>1287</v>
      </c>
      <c r="B84" s="439" t="s">
        <v>1288</v>
      </c>
      <c r="C84" s="440" t="s">
        <v>1289</v>
      </c>
      <c r="D84" s="440" t="s">
        <v>112</v>
      </c>
      <c r="E84" s="114" t="s">
        <v>1225</v>
      </c>
      <c r="F84" s="114" t="s">
        <v>114</v>
      </c>
      <c r="G84" s="114" t="s">
        <v>1208</v>
      </c>
      <c r="H84" s="436">
        <v>34439592.141000003</v>
      </c>
      <c r="I84" s="437">
        <v>825.25080000000003</v>
      </c>
      <c r="J84" s="438">
        <v>4.6936057453711655E-2</v>
      </c>
      <c r="K84" s="438">
        <v>1.1452871521096197E-2</v>
      </c>
      <c r="L84" s="438">
        <v>-8.7481483074121624E-2</v>
      </c>
      <c r="M84" s="294"/>
      <c r="N84" s="294"/>
      <c r="O84" s="294"/>
      <c r="P84" s="239"/>
      <c r="Q84" s="240"/>
      <c r="R84" s="77"/>
      <c r="S84" s="77"/>
    </row>
    <row r="85" spans="1:19" s="265" customFormat="1" ht="12.75" customHeight="1">
      <c r="A85" s="135" t="s">
        <v>1203</v>
      </c>
      <c r="B85" s="439" t="s">
        <v>1203</v>
      </c>
      <c r="C85" s="440" t="s">
        <v>1203</v>
      </c>
      <c r="D85" s="440" t="s">
        <v>1203</v>
      </c>
      <c r="E85" s="114" t="s">
        <v>1203</v>
      </c>
      <c r="F85" s="114" t="s">
        <v>115</v>
      </c>
      <c r="G85" s="1043" t="s">
        <v>1208</v>
      </c>
      <c r="H85" s="436">
        <v>160270597.08379999</v>
      </c>
      <c r="I85" s="1044">
        <v>801.69690000000003</v>
      </c>
      <c r="J85" s="438">
        <v>-1.9858569913933088E-3</v>
      </c>
      <c r="K85" s="438">
        <v>1.104776801627616E-2</v>
      </c>
      <c r="L85" s="438">
        <v>-9.1589503535821515E-2</v>
      </c>
      <c r="M85" s="294"/>
      <c r="N85" s="294"/>
      <c r="O85" s="294"/>
      <c r="P85" s="239"/>
      <c r="Q85" s="240"/>
      <c r="R85" s="77"/>
      <c r="S85" s="77"/>
    </row>
    <row r="86" spans="1:19" ht="12.75" customHeight="1">
      <c r="A86" s="113" t="s">
        <v>1203</v>
      </c>
      <c r="B86" s="192" t="s">
        <v>1203</v>
      </c>
      <c r="C86" s="434" t="s">
        <v>1203</v>
      </c>
      <c r="D86" s="434" t="s">
        <v>1203</v>
      </c>
      <c r="E86" s="114" t="s">
        <v>1203</v>
      </c>
      <c r="F86" s="114" t="s">
        <v>116</v>
      </c>
      <c r="G86" s="114" t="s">
        <v>1208</v>
      </c>
      <c r="H86" s="436">
        <v>165106.9051</v>
      </c>
      <c r="I86" s="437">
        <v>806.07979999999998</v>
      </c>
      <c r="J86" s="438"/>
      <c r="K86" s="438" t="s">
        <v>1203</v>
      </c>
      <c r="L86" s="438" t="s">
        <v>1203</v>
      </c>
      <c r="M86" s="294"/>
      <c r="N86" s="294"/>
      <c r="O86" s="294"/>
      <c r="P86" s="166"/>
      <c r="Q86" s="197"/>
      <c r="R86" s="77"/>
      <c r="S86" s="77"/>
    </row>
    <row r="87" spans="1:19" ht="12.75" customHeight="1">
      <c r="A87" s="113" t="s">
        <v>1290</v>
      </c>
      <c r="B87" s="192" t="s">
        <v>1291</v>
      </c>
      <c r="C87" s="434" t="s">
        <v>1169</v>
      </c>
      <c r="D87" s="434" t="s">
        <v>112</v>
      </c>
      <c r="E87" s="114" t="s">
        <v>1207</v>
      </c>
      <c r="F87" s="114" t="s">
        <v>114</v>
      </c>
      <c r="G87" s="114" t="s">
        <v>1212</v>
      </c>
      <c r="H87" s="436">
        <v>35735586.297399998</v>
      </c>
      <c r="I87" s="437">
        <v>139.6172</v>
      </c>
      <c r="J87" s="438">
        <v>9.4176365106004356E-2</v>
      </c>
      <c r="K87" s="438">
        <v>4.5630611333958404E-2</v>
      </c>
      <c r="L87" s="438">
        <v>-0.10373839509727134</v>
      </c>
      <c r="M87" s="294"/>
      <c r="N87" s="294"/>
      <c r="O87" s="294"/>
      <c r="P87" s="166"/>
      <c r="Q87" s="197"/>
      <c r="R87" s="77"/>
      <c r="S87" s="77"/>
    </row>
    <row r="88" spans="1:19" ht="12.75" customHeight="1">
      <c r="A88" s="113" t="s">
        <v>1203</v>
      </c>
      <c r="B88" s="192" t="s">
        <v>1203</v>
      </c>
      <c r="C88" s="434" t="s">
        <v>1203</v>
      </c>
      <c r="D88" s="434" t="s">
        <v>1203</v>
      </c>
      <c r="E88" s="114" t="s">
        <v>1203</v>
      </c>
      <c r="F88" s="114" t="s">
        <v>115</v>
      </c>
      <c r="G88" s="114" t="s">
        <v>1212</v>
      </c>
      <c r="H88" s="436">
        <v>558487.35259999998</v>
      </c>
      <c r="I88" s="437">
        <v>139.62180000000001</v>
      </c>
      <c r="J88" s="438">
        <v>4.5634383373873488E-2</v>
      </c>
      <c r="K88" s="438">
        <v>4.5633737841537902E-2</v>
      </c>
      <c r="L88" s="438" t="s">
        <v>1203</v>
      </c>
      <c r="M88" s="294"/>
      <c r="N88" s="294"/>
      <c r="O88" s="294"/>
      <c r="P88" s="166"/>
      <c r="Q88" s="197"/>
      <c r="R88" s="77"/>
      <c r="S88" s="77"/>
    </row>
    <row r="89" spans="1:19" ht="12.75" customHeight="1">
      <c r="A89" s="113" t="s">
        <v>1292</v>
      </c>
      <c r="B89" s="192" t="s">
        <v>1293</v>
      </c>
      <c r="C89" s="434" t="s">
        <v>1294</v>
      </c>
      <c r="D89" s="434" t="s">
        <v>112</v>
      </c>
      <c r="E89" s="114" t="s">
        <v>1207</v>
      </c>
      <c r="F89" s="114" t="s">
        <v>114</v>
      </c>
      <c r="G89" s="114" t="s">
        <v>1208</v>
      </c>
      <c r="H89" s="436">
        <v>156849326.18090001</v>
      </c>
      <c r="I89" s="437">
        <v>1136.2097000000001</v>
      </c>
      <c r="J89" s="438">
        <v>2.7684811833779577E-2</v>
      </c>
      <c r="K89" s="438">
        <v>3.6884700864007414E-2</v>
      </c>
      <c r="L89" s="438">
        <v>-4.0661727004152048E-2</v>
      </c>
      <c r="M89" s="294"/>
      <c r="N89" s="294"/>
      <c r="O89" s="294"/>
      <c r="P89" s="166"/>
      <c r="Q89" s="197"/>
      <c r="R89" s="77"/>
      <c r="S89" s="77"/>
    </row>
    <row r="90" spans="1:19" ht="12.75" customHeight="1">
      <c r="A90" s="113" t="s">
        <v>1203</v>
      </c>
      <c r="B90" s="192" t="s">
        <v>1203</v>
      </c>
      <c r="C90" s="434" t="s">
        <v>1203</v>
      </c>
      <c r="D90" s="434" t="s">
        <v>1203</v>
      </c>
      <c r="E90" s="114" t="s">
        <v>1203</v>
      </c>
      <c r="F90" s="114" t="s">
        <v>115</v>
      </c>
      <c r="G90" s="114" t="s">
        <v>1208</v>
      </c>
      <c r="H90" s="436">
        <v>11202053.6368</v>
      </c>
      <c r="I90" s="437">
        <v>1046.6197999999999</v>
      </c>
      <c r="J90" s="438">
        <v>4.5419332850093586E-2</v>
      </c>
      <c r="K90" s="438">
        <v>3.6076164111108033E-2</v>
      </c>
      <c r="L90" s="438">
        <v>-4.9369125750774123E-2</v>
      </c>
      <c r="M90" s="294"/>
      <c r="N90" s="294"/>
      <c r="O90" s="294"/>
      <c r="P90" s="166"/>
      <c r="Q90" s="197"/>
      <c r="R90" s="77"/>
      <c r="S90" s="77"/>
    </row>
    <row r="91" spans="1:19" ht="12.75" customHeight="1">
      <c r="A91" s="135" t="s">
        <v>1203</v>
      </c>
      <c r="B91" s="192" t="s">
        <v>1203</v>
      </c>
      <c r="C91" s="434" t="s">
        <v>1203</v>
      </c>
      <c r="D91" s="434" t="s">
        <v>1203</v>
      </c>
      <c r="E91" s="114" t="s">
        <v>1203</v>
      </c>
      <c r="F91" s="114" t="s">
        <v>116</v>
      </c>
      <c r="G91" s="114" t="s">
        <v>1208</v>
      </c>
      <c r="H91" s="436">
        <v>1197065.2393</v>
      </c>
      <c r="I91" s="437">
        <v>1130.4176</v>
      </c>
      <c r="J91" s="438"/>
      <c r="K91" s="438" t="s">
        <v>1203</v>
      </c>
      <c r="L91" s="438" t="s">
        <v>1203</v>
      </c>
      <c r="M91" s="294"/>
      <c r="N91" s="294"/>
      <c r="O91" s="294"/>
      <c r="P91" s="166"/>
      <c r="Q91" s="197"/>
      <c r="R91" s="77"/>
      <c r="S91" s="77"/>
    </row>
    <row r="92" spans="1:19" ht="12.75" customHeight="1">
      <c r="A92" s="113" t="s">
        <v>1203</v>
      </c>
      <c r="B92" s="192" t="s">
        <v>1203</v>
      </c>
      <c r="C92" s="434" t="s">
        <v>1203</v>
      </c>
      <c r="D92" s="434" t="s">
        <v>1203</v>
      </c>
      <c r="E92" s="114" t="s">
        <v>1203</v>
      </c>
      <c r="F92" s="114" t="s">
        <v>1207</v>
      </c>
      <c r="G92" s="114" t="s">
        <v>1208</v>
      </c>
      <c r="H92" s="436">
        <v>580258.946</v>
      </c>
      <c r="I92" s="437">
        <v>1167.4974</v>
      </c>
      <c r="J92" s="438">
        <v>4.3688088040495288E-2</v>
      </c>
      <c r="K92" s="438">
        <v>3.7686414220870601E-2</v>
      </c>
      <c r="L92" s="438">
        <v>-3.1982490883723846E-2</v>
      </c>
      <c r="M92" s="294"/>
      <c r="N92" s="294"/>
      <c r="O92" s="294"/>
      <c r="P92" s="166"/>
      <c r="Q92" s="197"/>
      <c r="R92" s="77"/>
      <c r="S92" s="77"/>
    </row>
    <row r="93" spans="1:19" ht="12.75" customHeight="1">
      <c r="A93" s="113" t="s">
        <v>1547</v>
      </c>
      <c r="B93" s="192">
        <v>74643964821</v>
      </c>
      <c r="C93" s="434" t="s">
        <v>1295</v>
      </c>
      <c r="D93" s="434" t="s">
        <v>112</v>
      </c>
      <c r="E93" s="114" t="s">
        <v>1215</v>
      </c>
      <c r="F93" s="114" t="s">
        <v>1203</v>
      </c>
      <c r="G93" s="114" t="s">
        <v>1208</v>
      </c>
      <c r="H93" s="436">
        <v>299902964.58999997</v>
      </c>
      <c r="I93" s="437">
        <v>990.65760248078664</v>
      </c>
      <c r="J93" s="438">
        <v>0.16177724588566078</v>
      </c>
      <c r="K93" s="438">
        <v>-2.3990208645852107E-5</v>
      </c>
      <c r="L93" s="438">
        <v>2.5382900105992423E-3</v>
      </c>
      <c r="M93" s="294"/>
      <c r="N93" s="294"/>
      <c r="O93" s="294"/>
      <c r="P93" s="166"/>
      <c r="Q93" s="197"/>
      <c r="R93" s="77"/>
      <c r="S93" s="77"/>
    </row>
    <row r="94" spans="1:19" ht="12.75" customHeight="1">
      <c r="A94" s="113" t="s">
        <v>1296</v>
      </c>
      <c r="B94" s="192" t="s">
        <v>1297</v>
      </c>
      <c r="C94" s="434" t="s">
        <v>1298</v>
      </c>
      <c r="D94" s="434" t="s">
        <v>1074</v>
      </c>
      <c r="E94" s="114" t="s">
        <v>1215</v>
      </c>
      <c r="F94" s="114" t="s">
        <v>1203</v>
      </c>
      <c r="G94" s="114" t="s">
        <v>1212</v>
      </c>
      <c r="H94" s="436">
        <v>518709435.27999997</v>
      </c>
      <c r="I94" s="437">
        <v>997518.14476923074</v>
      </c>
      <c r="J94" s="438">
        <v>3.4386252605935752E-3</v>
      </c>
      <c r="K94" s="438">
        <v>3.4386252605935752E-3</v>
      </c>
      <c r="L94" s="438">
        <v>-2.1439888218932834E-2</v>
      </c>
      <c r="M94" s="294"/>
      <c r="N94" s="294"/>
      <c r="O94" s="294"/>
      <c r="P94" s="166"/>
      <c r="Q94" s="197"/>
      <c r="R94" s="77"/>
      <c r="S94" s="77"/>
    </row>
    <row r="95" spans="1:19" ht="12.75" customHeight="1">
      <c r="A95" s="113" t="s">
        <v>1299</v>
      </c>
      <c r="B95" s="192" t="s">
        <v>1300</v>
      </c>
      <c r="C95" s="434" t="s">
        <v>1301</v>
      </c>
      <c r="D95" s="434" t="s">
        <v>1074</v>
      </c>
      <c r="E95" s="114" t="s">
        <v>1225</v>
      </c>
      <c r="F95" s="114" t="s">
        <v>1203</v>
      </c>
      <c r="G95" s="114" t="s">
        <v>1208</v>
      </c>
      <c r="H95" s="436">
        <v>66887150.350000001</v>
      </c>
      <c r="I95" s="437">
        <v>728.49504257389754</v>
      </c>
      <c r="J95" s="438">
        <v>1.0164630563839205E-2</v>
      </c>
      <c r="K95" s="438">
        <v>5.2008577063062944E-3</v>
      </c>
      <c r="L95" s="438">
        <v>-7.5082715209462303E-2</v>
      </c>
      <c r="M95" s="294"/>
      <c r="N95" s="294"/>
      <c r="O95" s="294"/>
      <c r="P95" s="166"/>
      <c r="Q95" s="197"/>
      <c r="R95" s="77"/>
      <c r="S95" s="77"/>
    </row>
    <row r="96" spans="1:19" ht="12.75" customHeight="1">
      <c r="A96" s="113" t="s">
        <v>1403</v>
      </c>
      <c r="B96" s="192">
        <v>89809469629</v>
      </c>
      <c r="C96" s="434" t="s">
        <v>1302</v>
      </c>
      <c r="D96" s="434" t="s">
        <v>1074</v>
      </c>
      <c r="E96" s="114" t="s">
        <v>1215</v>
      </c>
      <c r="F96" s="114" t="s">
        <v>1203</v>
      </c>
      <c r="G96" s="114" t="s">
        <v>1208</v>
      </c>
      <c r="H96" s="436">
        <v>247979957.41</v>
      </c>
      <c r="I96" s="437">
        <v>748.1415517450539</v>
      </c>
      <c r="J96" s="438">
        <v>2.0144029390688489E-2</v>
      </c>
      <c r="K96" s="438">
        <v>7.0413940782154683E-4</v>
      </c>
      <c r="L96" s="438">
        <v>-2.5535151231771303E-2</v>
      </c>
      <c r="M96" s="294"/>
      <c r="N96" s="294"/>
      <c r="O96" s="294"/>
      <c r="P96" s="166"/>
      <c r="Q96" s="197"/>
      <c r="R96" s="77"/>
      <c r="S96" s="77"/>
    </row>
    <row r="97" spans="1:19" ht="12.75" customHeight="1">
      <c r="A97" s="113" t="s">
        <v>1303</v>
      </c>
      <c r="B97" s="192">
        <v>85535430386</v>
      </c>
      <c r="C97" s="434" t="s">
        <v>1304</v>
      </c>
      <c r="D97" s="434" t="s">
        <v>1074</v>
      </c>
      <c r="E97" s="114" t="s">
        <v>1207</v>
      </c>
      <c r="F97" s="114" t="s">
        <v>1203</v>
      </c>
      <c r="G97" s="114" t="s">
        <v>1212</v>
      </c>
      <c r="H97" s="436">
        <v>161053899.50999999</v>
      </c>
      <c r="I97" s="437">
        <v>48.927953328741211</v>
      </c>
      <c r="J97" s="438">
        <v>-1.4935307953164223E-2</v>
      </c>
      <c r="K97" s="438">
        <v>-1.5142588269815516E-2</v>
      </c>
      <c r="L97" s="438">
        <v>-8.316724438958023E-2</v>
      </c>
      <c r="M97" s="294"/>
      <c r="N97" s="294"/>
      <c r="O97" s="294"/>
      <c r="P97" s="166"/>
      <c r="Q97" s="197"/>
      <c r="R97" s="77"/>
      <c r="S97" s="77"/>
    </row>
    <row r="98" spans="1:19" ht="12.75" customHeight="1">
      <c r="A98" s="135" t="s">
        <v>1305</v>
      </c>
      <c r="B98" s="192">
        <v>40425097619</v>
      </c>
      <c r="C98" s="434" t="s">
        <v>1306</v>
      </c>
      <c r="D98" s="434" t="s">
        <v>1074</v>
      </c>
      <c r="E98" s="114" t="s">
        <v>1207</v>
      </c>
      <c r="F98" s="114" t="s">
        <v>1203</v>
      </c>
      <c r="G98" s="114" t="s">
        <v>1208</v>
      </c>
      <c r="H98" s="436">
        <v>23730556.57</v>
      </c>
      <c r="I98" s="437">
        <v>817.07851157706807</v>
      </c>
      <c r="J98" s="438">
        <v>3.1524133484008621E-2</v>
      </c>
      <c r="K98" s="438">
        <v>2.7841980895370932E-2</v>
      </c>
      <c r="L98" s="438">
        <v>-7.7813878714130591E-2</v>
      </c>
      <c r="M98" s="294"/>
      <c r="N98" s="294"/>
      <c r="O98" s="294"/>
      <c r="P98" s="166"/>
      <c r="Q98" s="197"/>
      <c r="R98" s="77"/>
      <c r="S98" s="77"/>
    </row>
    <row r="99" spans="1:19" s="265" customFormat="1" ht="12.75" customHeight="1">
      <c r="A99" s="113" t="s">
        <v>1592</v>
      </c>
      <c r="B99" s="192" t="s">
        <v>1203</v>
      </c>
      <c r="C99" s="434" t="s">
        <v>1203</v>
      </c>
      <c r="D99" s="434" t="s">
        <v>1074</v>
      </c>
      <c r="E99" s="114" t="s">
        <v>1225</v>
      </c>
      <c r="F99" s="114" t="s">
        <v>1203</v>
      </c>
      <c r="G99" s="114" t="s">
        <v>1253</v>
      </c>
      <c r="H99" s="436">
        <v>45714332.020000003</v>
      </c>
      <c r="I99" s="437">
        <v>728.11186457805081</v>
      </c>
      <c r="J99" s="438" t="s">
        <v>1203</v>
      </c>
      <c r="K99" s="438" t="s">
        <v>1203</v>
      </c>
      <c r="L99" s="438" t="s">
        <v>1203</v>
      </c>
      <c r="M99" s="294"/>
      <c r="N99" s="294"/>
      <c r="O99" s="294"/>
      <c r="P99" s="166"/>
      <c r="Q99" s="197"/>
      <c r="R99" s="77"/>
      <c r="S99" s="77"/>
    </row>
    <row r="100" spans="1:19" s="265" customFormat="1" ht="12.75" customHeight="1">
      <c r="A100" s="113" t="s">
        <v>1307</v>
      </c>
      <c r="B100" s="192" t="s">
        <v>1308</v>
      </c>
      <c r="C100" s="434" t="s">
        <v>1309</v>
      </c>
      <c r="D100" s="434" t="s">
        <v>1074</v>
      </c>
      <c r="E100" s="114" t="s">
        <v>1225</v>
      </c>
      <c r="F100" s="114" t="s">
        <v>1203</v>
      </c>
      <c r="G100" s="114" t="s">
        <v>1253</v>
      </c>
      <c r="H100" s="436">
        <v>11895144.6</v>
      </c>
      <c r="I100" s="437">
        <v>777.23632823124228</v>
      </c>
      <c r="J100" s="438">
        <v>-0.32344710675922594</v>
      </c>
      <c r="K100" s="438">
        <v>1.295462717764595E-3</v>
      </c>
      <c r="L100" s="438">
        <v>-1.6587506490856052E-3</v>
      </c>
      <c r="M100" s="294"/>
      <c r="N100" s="294"/>
      <c r="O100" s="294"/>
      <c r="P100" s="166"/>
      <c r="Q100" s="197"/>
      <c r="R100" s="77"/>
      <c r="S100" s="77"/>
    </row>
    <row r="101" spans="1:19" s="265" customFormat="1" ht="12.75" customHeight="1">
      <c r="A101" s="135" t="s">
        <v>1310</v>
      </c>
      <c r="B101" s="192">
        <v>61515780704</v>
      </c>
      <c r="C101" s="434" t="s">
        <v>1311</v>
      </c>
      <c r="D101" s="434" t="s">
        <v>1074</v>
      </c>
      <c r="E101" s="114" t="s">
        <v>1215</v>
      </c>
      <c r="F101" s="114" t="s">
        <v>1203</v>
      </c>
      <c r="G101" s="114" t="s">
        <v>1212</v>
      </c>
      <c r="H101" s="436">
        <v>264604741.05000001</v>
      </c>
      <c r="I101" s="437">
        <v>133.1493356460083</v>
      </c>
      <c r="J101" s="438">
        <v>-6.2870960253141983E-2</v>
      </c>
      <c r="K101" s="438">
        <v>8.003218368533016E-4</v>
      </c>
      <c r="L101" s="438">
        <v>-3.0991168210681153E-4</v>
      </c>
      <c r="M101" s="294"/>
      <c r="N101" s="294"/>
      <c r="O101" s="294"/>
      <c r="P101" s="166"/>
      <c r="Q101" s="197"/>
      <c r="R101" s="77"/>
      <c r="S101" s="77"/>
    </row>
    <row r="102" spans="1:19" s="265" customFormat="1" ht="12.75" customHeight="1">
      <c r="A102" s="113" t="s">
        <v>1312</v>
      </c>
      <c r="B102" s="192">
        <v>16128752508</v>
      </c>
      <c r="C102" s="434" t="s">
        <v>1313</v>
      </c>
      <c r="D102" s="434" t="s">
        <v>1074</v>
      </c>
      <c r="E102" s="114" t="s">
        <v>1211</v>
      </c>
      <c r="F102" s="114" t="s">
        <v>1203</v>
      </c>
      <c r="G102" s="114" t="s">
        <v>1208</v>
      </c>
      <c r="H102" s="436">
        <v>57357307.159999996</v>
      </c>
      <c r="I102" s="437">
        <v>104.43948157640627</v>
      </c>
      <c r="J102" s="438">
        <v>2.5221311360701382E-3</v>
      </c>
      <c r="K102" s="438">
        <v>1.2069410405089576E-2</v>
      </c>
      <c r="L102" s="438">
        <v>-8.7767018931118934E-2</v>
      </c>
      <c r="M102" s="294"/>
      <c r="N102" s="294"/>
      <c r="O102" s="294"/>
      <c r="P102" s="166"/>
      <c r="Q102" s="197"/>
      <c r="R102" s="77"/>
      <c r="S102" s="77"/>
    </row>
    <row r="103" spans="1:19" s="265" customFormat="1" ht="12.75" customHeight="1">
      <c r="A103" s="113" t="s">
        <v>1332</v>
      </c>
      <c r="B103" s="192" t="s">
        <v>1333</v>
      </c>
      <c r="C103" s="434" t="s">
        <v>1334</v>
      </c>
      <c r="D103" s="434" t="s">
        <v>1331</v>
      </c>
      <c r="E103" s="114" t="s">
        <v>1215</v>
      </c>
      <c r="F103" s="114" t="s">
        <v>1203</v>
      </c>
      <c r="G103" s="114" t="s">
        <v>1208</v>
      </c>
      <c r="H103" s="436">
        <v>249651529.94870001</v>
      </c>
      <c r="I103" s="437">
        <v>749.62945253140595</v>
      </c>
      <c r="J103" s="438">
        <v>2.1005336061361124E-2</v>
      </c>
      <c r="K103" s="438">
        <v>2.4495395637513795E-2</v>
      </c>
      <c r="L103" s="438">
        <v>-0.11150375512754473</v>
      </c>
      <c r="M103" s="294"/>
      <c r="N103" s="294"/>
      <c r="O103" s="294"/>
      <c r="P103" s="166"/>
      <c r="Q103" s="197"/>
      <c r="R103" s="77"/>
      <c r="S103" s="77"/>
    </row>
    <row r="104" spans="1:19" s="265" customFormat="1" ht="12.75" customHeight="1">
      <c r="A104" s="113" t="s">
        <v>1593</v>
      </c>
      <c r="B104" s="192" t="s">
        <v>1203</v>
      </c>
      <c r="C104" s="434" t="s">
        <v>1203</v>
      </c>
      <c r="D104" s="434" t="s">
        <v>1331</v>
      </c>
      <c r="E104" s="114" t="s">
        <v>1225</v>
      </c>
      <c r="F104" s="114" t="s">
        <v>1203</v>
      </c>
      <c r="G104" s="114" t="s">
        <v>1208</v>
      </c>
      <c r="H104" s="436">
        <v>53317006.728399999</v>
      </c>
      <c r="I104" s="437">
        <v>759.28688984535574</v>
      </c>
      <c r="J104" s="438" t="s">
        <v>1203</v>
      </c>
      <c r="K104" s="438" t="s">
        <v>1203</v>
      </c>
      <c r="L104" s="438" t="s">
        <v>1203</v>
      </c>
      <c r="M104" s="294"/>
      <c r="N104" s="294"/>
      <c r="O104" s="294"/>
      <c r="P104" s="166"/>
      <c r="Q104" s="197"/>
      <c r="R104" s="77"/>
      <c r="S104" s="77"/>
    </row>
    <row r="105" spans="1:19" s="265" customFormat="1" ht="12.75" customHeight="1">
      <c r="A105" s="113" t="s">
        <v>1335</v>
      </c>
      <c r="B105" s="192">
        <v>27751007165</v>
      </c>
      <c r="C105" s="434" t="s">
        <v>1336</v>
      </c>
      <c r="D105" s="434" t="s">
        <v>1331</v>
      </c>
      <c r="E105" s="114" t="s">
        <v>1215</v>
      </c>
      <c r="F105" s="114" t="s">
        <v>1203</v>
      </c>
      <c r="G105" s="114" t="s">
        <v>1208</v>
      </c>
      <c r="H105" s="436">
        <v>162882335.86269999</v>
      </c>
      <c r="I105" s="437">
        <v>731.21954082062803</v>
      </c>
      <c r="J105" s="438">
        <v>2.2090691287943054E-2</v>
      </c>
      <c r="K105" s="438">
        <v>2.0499310345570398E-2</v>
      </c>
      <c r="L105" s="438">
        <v>-8.0702400756281767E-2</v>
      </c>
      <c r="M105" s="294"/>
      <c r="N105" s="294"/>
      <c r="O105" s="294"/>
      <c r="P105" s="166"/>
      <c r="Q105" s="197"/>
      <c r="R105" s="77"/>
      <c r="S105" s="77"/>
    </row>
    <row r="106" spans="1:19" s="265" customFormat="1" ht="12.75" customHeight="1">
      <c r="A106" s="113" t="s">
        <v>1337</v>
      </c>
      <c r="B106" s="192">
        <v>20010251059</v>
      </c>
      <c r="C106" s="434" t="s">
        <v>1338</v>
      </c>
      <c r="D106" s="434" t="s">
        <v>1331</v>
      </c>
      <c r="E106" s="114" t="s">
        <v>1215</v>
      </c>
      <c r="F106" s="114" t="s">
        <v>1203</v>
      </c>
      <c r="G106" s="114" t="s">
        <v>1208</v>
      </c>
      <c r="H106" s="436">
        <v>150931329.8132</v>
      </c>
      <c r="I106" s="437">
        <v>778.80808432800393</v>
      </c>
      <c r="J106" s="438">
        <v>3.0600140054724001E-3</v>
      </c>
      <c r="K106" s="438">
        <v>1.0964525052277407E-2</v>
      </c>
      <c r="L106" s="438">
        <v>-3.6028278963183058E-2</v>
      </c>
      <c r="M106" s="294"/>
      <c r="N106" s="294"/>
      <c r="O106" s="294"/>
      <c r="P106" s="166"/>
      <c r="Q106" s="197"/>
      <c r="R106" s="77"/>
      <c r="S106" s="77"/>
    </row>
    <row r="107" spans="1:19" s="265" customFormat="1" ht="12.75" customHeight="1">
      <c r="A107" s="113" t="s">
        <v>1339</v>
      </c>
      <c r="B107" s="192" t="s">
        <v>1340</v>
      </c>
      <c r="C107" s="434" t="s">
        <v>1341</v>
      </c>
      <c r="D107" s="434" t="s">
        <v>1331</v>
      </c>
      <c r="E107" s="114" t="s">
        <v>1215</v>
      </c>
      <c r="F107" s="114" t="s">
        <v>1203</v>
      </c>
      <c r="G107" s="114" t="s">
        <v>1212</v>
      </c>
      <c r="H107" s="436">
        <v>133147523.2826</v>
      </c>
      <c r="I107" s="437">
        <v>99.356657891350281</v>
      </c>
      <c r="J107" s="438">
        <v>2.0126634736987725E-3</v>
      </c>
      <c r="K107" s="438">
        <v>9.7231730249505155E-3</v>
      </c>
      <c r="L107" s="438">
        <v>-4.0246232792960579E-2</v>
      </c>
      <c r="M107" s="294"/>
      <c r="N107" s="294"/>
      <c r="O107" s="294"/>
      <c r="P107" s="166"/>
      <c r="Q107" s="197"/>
      <c r="R107" s="77"/>
      <c r="S107" s="77"/>
    </row>
    <row r="108" spans="1:19" s="265" customFormat="1" ht="12.75" customHeight="1">
      <c r="A108" s="113" t="s">
        <v>1342</v>
      </c>
      <c r="B108" s="192" t="s">
        <v>1343</v>
      </c>
      <c r="C108" s="434" t="s">
        <v>1344</v>
      </c>
      <c r="D108" s="434" t="s">
        <v>1331</v>
      </c>
      <c r="E108" s="114" t="s">
        <v>1215</v>
      </c>
      <c r="F108" s="114" t="s">
        <v>1203</v>
      </c>
      <c r="G108" s="114" t="s">
        <v>1253</v>
      </c>
      <c r="H108" s="436">
        <v>52753443.256899998</v>
      </c>
      <c r="I108" s="437">
        <v>727.97526709459703</v>
      </c>
      <c r="J108" s="438">
        <v>-3.2791028735138839E-2</v>
      </c>
      <c r="K108" s="438">
        <v>5.9278222722514151E-3</v>
      </c>
      <c r="L108" s="438">
        <v>-2.4291084169786537E-2</v>
      </c>
      <c r="M108" s="294"/>
      <c r="N108" s="294"/>
      <c r="O108" s="294"/>
      <c r="P108" s="166"/>
      <c r="Q108" s="197"/>
      <c r="R108" s="77"/>
      <c r="S108" s="77"/>
    </row>
    <row r="109" spans="1:19" s="265" customFormat="1" ht="12.75" customHeight="1">
      <c r="A109" s="113" t="s">
        <v>1347</v>
      </c>
      <c r="B109" s="192">
        <v>79301865686</v>
      </c>
      <c r="C109" s="434" t="s">
        <v>1348</v>
      </c>
      <c r="D109" s="434" t="s">
        <v>1331</v>
      </c>
      <c r="E109" s="114" t="s">
        <v>1229</v>
      </c>
      <c r="F109" s="114" t="s">
        <v>1203</v>
      </c>
      <c r="G109" s="114" t="s">
        <v>1208</v>
      </c>
      <c r="H109" s="436">
        <v>108614346.6983</v>
      </c>
      <c r="I109" s="437">
        <v>870.83644837703355</v>
      </c>
      <c r="J109" s="438">
        <v>1.552087894494858E-2</v>
      </c>
      <c r="K109" s="438">
        <v>1.7874490218480643E-2</v>
      </c>
      <c r="L109" s="438">
        <v>-6.2423431843272037E-2</v>
      </c>
      <c r="M109" s="294"/>
      <c r="N109" s="294"/>
      <c r="O109" s="294"/>
      <c r="P109" s="166"/>
      <c r="Q109" s="197"/>
      <c r="R109" s="77"/>
      <c r="S109" s="77"/>
    </row>
    <row r="110" spans="1:19" s="265" customFormat="1" ht="12.75" customHeight="1">
      <c r="A110" s="113" t="s">
        <v>1483</v>
      </c>
      <c r="B110" s="192" t="s">
        <v>1345</v>
      </c>
      <c r="C110" s="434" t="s">
        <v>1346</v>
      </c>
      <c r="D110" s="434" t="s">
        <v>1331</v>
      </c>
      <c r="E110" s="114" t="s">
        <v>1229</v>
      </c>
      <c r="F110" s="114" t="s">
        <v>1203</v>
      </c>
      <c r="G110" s="114" t="s">
        <v>1208</v>
      </c>
      <c r="H110" s="436">
        <v>30230775.636</v>
      </c>
      <c r="I110" s="437">
        <v>922.24690495259745</v>
      </c>
      <c r="J110" s="438">
        <v>4.4970133113493516E-2</v>
      </c>
      <c r="K110" s="438">
        <v>4.2791260609962523E-2</v>
      </c>
      <c r="L110" s="438">
        <v>-0.13036142042198717</v>
      </c>
      <c r="M110" s="294"/>
      <c r="N110" s="294"/>
      <c r="O110" s="294"/>
      <c r="P110" s="166"/>
      <c r="Q110" s="197"/>
      <c r="R110" s="77"/>
      <c r="S110" s="77"/>
    </row>
    <row r="111" spans="1:19" s="265" customFormat="1" ht="12.75" customHeight="1">
      <c r="A111" s="113" t="s">
        <v>1349</v>
      </c>
      <c r="B111" s="192" t="s">
        <v>1350</v>
      </c>
      <c r="C111" s="434" t="s">
        <v>1351</v>
      </c>
      <c r="D111" s="434" t="s">
        <v>1331</v>
      </c>
      <c r="E111" s="114" t="s">
        <v>1229</v>
      </c>
      <c r="F111" s="114" t="s">
        <v>1203</v>
      </c>
      <c r="G111" s="114" t="s">
        <v>1208</v>
      </c>
      <c r="H111" s="436">
        <v>185298974.02669999</v>
      </c>
      <c r="I111" s="437">
        <v>768.01924885364315</v>
      </c>
      <c r="J111" s="438">
        <v>2.3271231221373423E-2</v>
      </c>
      <c r="K111" s="438">
        <v>2.5639056714020558E-2</v>
      </c>
      <c r="L111" s="438">
        <v>-0.11197499469574912</v>
      </c>
      <c r="M111" s="294"/>
      <c r="N111" s="294"/>
      <c r="O111" s="294"/>
      <c r="P111" s="166"/>
      <c r="Q111" s="197"/>
      <c r="R111" s="77"/>
      <c r="S111" s="77"/>
    </row>
    <row r="112" spans="1:19" s="265" customFormat="1" ht="12.75" customHeight="1">
      <c r="A112" s="113" t="s">
        <v>1490</v>
      </c>
      <c r="B112" s="192" t="s">
        <v>1499</v>
      </c>
      <c r="C112" s="434" t="s">
        <v>1500</v>
      </c>
      <c r="D112" s="434" t="s">
        <v>1331</v>
      </c>
      <c r="E112" s="114" t="s">
        <v>1229</v>
      </c>
      <c r="F112" s="114" t="s">
        <v>1203</v>
      </c>
      <c r="G112" s="114" t="s">
        <v>1208</v>
      </c>
      <c r="H112" s="436">
        <v>103346780.4093</v>
      </c>
      <c r="I112" s="437">
        <v>776.96051739165307</v>
      </c>
      <c r="J112" s="438">
        <v>-1.2029737758603165E-2</v>
      </c>
      <c r="K112" s="438">
        <v>1.8517052908246123E-2</v>
      </c>
      <c r="L112" s="438">
        <v>-7.4636004873673611E-2</v>
      </c>
      <c r="M112" s="294"/>
      <c r="N112" s="294"/>
      <c r="O112" s="294"/>
      <c r="P112" s="166"/>
      <c r="Q112" s="197"/>
      <c r="R112" s="77"/>
      <c r="S112" s="77"/>
    </row>
    <row r="113" spans="1:19" s="265" customFormat="1" ht="12.75" customHeight="1">
      <c r="A113" s="113" t="s">
        <v>1419</v>
      </c>
      <c r="B113" s="192" t="s">
        <v>1420</v>
      </c>
      <c r="C113" s="434" t="s">
        <v>1421</v>
      </c>
      <c r="D113" s="434" t="s">
        <v>1331</v>
      </c>
      <c r="E113" s="114" t="s">
        <v>1215</v>
      </c>
      <c r="F113" s="114" t="s">
        <v>1203</v>
      </c>
      <c r="G113" s="114" t="s">
        <v>1253</v>
      </c>
      <c r="H113" s="436">
        <v>42834710.493699998</v>
      </c>
      <c r="I113" s="437">
        <v>657.53261489270051</v>
      </c>
      <c r="J113" s="438">
        <v>-1.9864678405704272E-2</v>
      </c>
      <c r="K113" s="438">
        <v>1.974158851775254E-2</v>
      </c>
      <c r="L113" s="438">
        <v>-9.1744420757977951E-2</v>
      </c>
      <c r="M113" s="294"/>
      <c r="N113" s="294"/>
      <c r="O113" s="294"/>
      <c r="P113" s="166"/>
      <c r="Q113" s="197"/>
      <c r="R113" s="77"/>
      <c r="S113" s="77"/>
    </row>
    <row r="114" spans="1:19" s="265" customFormat="1" ht="12.75" customHeight="1">
      <c r="A114" s="113" t="s">
        <v>1352</v>
      </c>
      <c r="B114" s="192" t="s">
        <v>1353</v>
      </c>
      <c r="C114" s="434" t="s">
        <v>1354</v>
      </c>
      <c r="D114" s="434" t="s">
        <v>1331</v>
      </c>
      <c r="E114" s="114" t="s">
        <v>1225</v>
      </c>
      <c r="F114" s="114" t="s">
        <v>1203</v>
      </c>
      <c r="G114" s="114" t="s">
        <v>1208</v>
      </c>
      <c r="H114" s="436">
        <v>99981668.952500001</v>
      </c>
      <c r="I114" s="437">
        <v>710.83594056928018</v>
      </c>
      <c r="J114" s="438">
        <v>2.058515920617876E-2</v>
      </c>
      <c r="K114" s="438">
        <v>2.079508154294829E-2</v>
      </c>
      <c r="L114" s="438">
        <v>-5.623185904613881E-2</v>
      </c>
      <c r="M114" s="294"/>
      <c r="N114" s="294"/>
      <c r="O114" s="294"/>
      <c r="P114" s="166"/>
      <c r="Q114" s="197"/>
      <c r="R114" s="77"/>
      <c r="S114" s="77"/>
    </row>
    <row r="115" spans="1:19" s="265" customFormat="1" ht="12.75" customHeight="1">
      <c r="A115" s="113" t="s">
        <v>1355</v>
      </c>
      <c r="B115" s="192">
        <v>37884602446</v>
      </c>
      <c r="C115" s="434" t="s">
        <v>1356</v>
      </c>
      <c r="D115" s="434" t="s">
        <v>79</v>
      </c>
      <c r="E115" s="114" t="s">
        <v>1207</v>
      </c>
      <c r="F115" s="114" t="s">
        <v>1203</v>
      </c>
      <c r="G115" s="114" t="s">
        <v>1212</v>
      </c>
      <c r="H115" s="436">
        <v>137697435.09909999</v>
      </c>
      <c r="I115" s="437">
        <v>113.61428284501487</v>
      </c>
      <c r="J115" s="438">
        <v>1.1006011151225126E-2</v>
      </c>
      <c r="K115" s="438">
        <v>2.2426439409078291E-2</v>
      </c>
      <c r="L115" s="438">
        <v>-0.17910101729955286</v>
      </c>
      <c r="M115" s="294"/>
      <c r="N115" s="294"/>
      <c r="O115" s="294"/>
      <c r="P115" s="166"/>
      <c r="Q115" s="197"/>
      <c r="R115" s="77"/>
      <c r="S115" s="77"/>
    </row>
    <row r="116" spans="1:19" s="265" customFormat="1" ht="12.75" customHeight="1">
      <c r="A116" s="113" t="s">
        <v>1597</v>
      </c>
      <c r="B116" s="192" t="s">
        <v>1203</v>
      </c>
      <c r="C116" s="434" t="s">
        <v>1203</v>
      </c>
      <c r="D116" s="434" t="s">
        <v>79</v>
      </c>
      <c r="E116" s="114" t="s">
        <v>1207</v>
      </c>
      <c r="F116" s="114" t="s">
        <v>1203</v>
      </c>
      <c r="G116" s="114" t="s">
        <v>1208</v>
      </c>
      <c r="H116" s="436">
        <v>51909664.470100001</v>
      </c>
      <c r="I116" s="437">
        <v>620.38322092616249</v>
      </c>
      <c r="J116" s="438" t="s">
        <v>1203</v>
      </c>
      <c r="K116" s="438" t="s">
        <v>1203</v>
      </c>
      <c r="L116" s="438" t="s">
        <v>1203</v>
      </c>
      <c r="M116" s="294"/>
      <c r="N116" s="294"/>
      <c r="O116" s="294"/>
      <c r="P116" s="166"/>
      <c r="Q116" s="197"/>
      <c r="R116" s="77"/>
      <c r="S116" s="77"/>
    </row>
    <row r="117" spans="1:19" s="265" customFormat="1" ht="12.75" customHeight="1">
      <c r="A117" s="113" t="s">
        <v>1422</v>
      </c>
      <c r="B117" s="192" t="s">
        <v>1357</v>
      </c>
      <c r="C117" s="434" t="s">
        <v>1358</v>
      </c>
      <c r="D117" s="434" t="s">
        <v>79</v>
      </c>
      <c r="E117" s="114" t="s">
        <v>1215</v>
      </c>
      <c r="F117" s="114" t="s">
        <v>1203</v>
      </c>
      <c r="G117" s="114" t="s">
        <v>1253</v>
      </c>
      <c r="H117" s="436">
        <v>94821751.381400004</v>
      </c>
      <c r="I117" s="437">
        <v>779.72784470997476</v>
      </c>
      <c r="J117" s="438">
        <v>-3.6878927869867795E-2</v>
      </c>
      <c r="K117" s="438">
        <v>2.8225235439676144E-3</v>
      </c>
      <c r="L117" s="438">
        <v>-3.0569713486402028E-2</v>
      </c>
      <c r="M117" s="294"/>
      <c r="N117" s="294"/>
      <c r="O117" s="294"/>
      <c r="P117" s="166"/>
      <c r="Q117" s="197"/>
      <c r="R117" s="77"/>
      <c r="S117" s="77"/>
    </row>
    <row r="118" spans="1:19" s="265" customFormat="1" ht="12.75" customHeight="1">
      <c r="A118" s="113" t="s">
        <v>1598</v>
      </c>
      <c r="B118" s="192">
        <v>94465089647</v>
      </c>
      <c r="C118" s="434" t="s">
        <v>1359</v>
      </c>
      <c r="D118" s="434" t="s">
        <v>79</v>
      </c>
      <c r="E118" s="114" t="s">
        <v>1215</v>
      </c>
      <c r="F118" s="114" t="s">
        <v>1203</v>
      </c>
      <c r="G118" s="114" t="s">
        <v>1208</v>
      </c>
      <c r="H118" s="436">
        <v>1051158372.8849</v>
      </c>
      <c r="I118" s="437">
        <v>1414.453773195115</v>
      </c>
      <c r="J118" s="438">
        <v>2.593060848425921E-3</v>
      </c>
      <c r="K118" s="438">
        <v>1.8727854097448704E-2</v>
      </c>
      <c r="L118" s="438">
        <v>-0.11019305098414667</v>
      </c>
      <c r="M118" s="294"/>
      <c r="N118" s="294"/>
      <c r="O118" s="294"/>
      <c r="P118" s="166"/>
      <c r="Q118" s="197"/>
      <c r="R118" s="77"/>
      <c r="S118" s="77"/>
    </row>
    <row r="119" spans="1:19" s="265" customFormat="1" ht="12.75" customHeight="1">
      <c r="A119" s="113" t="s">
        <v>1360</v>
      </c>
      <c r="B119" s="192" t="s">
        <v>1361</v>
      </c>
      <c r="C119" s="434" t="s">
        <v>1362</v>
      </c>
      <c r="D119" s="434" t="s">
        <v>79</v>
      </c>
      <c r="E119" s="114" t="s">
        <v>1225</v>
      </c>
      <c r="F119" s="114" t="s">
        <v>1203</v>
      </c>
      <c r="G119" s="114" t="s">
        <v>1208</v>
      </c>
      <c r="H119" s="436">
        <v>62614774.273000002</v>
      </c>
      <c r="I119" s="437">
        <v>802.84158392513291</v>
      </c>
      <c r="J119" s="438">
        <v>-1.3138809015609265E-3</v>
      </c>
      <c r="K119" s="438">
        <v>2.0556460309975044E-3</v>
      </c>
      <c r="L119" s="438">
        <v>-1.7420512290545642E-2</v>
      </c>
      <c r="M119" s="294"/>
      <c r="N119" s="294"/>
      <c r="O119" s="294"/>
      <c r="P119" s="166"/>
      <c r="Q119" s="197"/>
      <c r="R119" s="77"/>
      <c r="S119" s="77"/>
    </row>
    <row r="120" spans="1:19" s="265" customFormat="1" ht="12.75" customHeight="1">
      <c r="A120" s="113" t="s">
        <v>1363</v>
      </c>
      <c r="B120" s="192" t="s">
        <v>1364</v>
      </c>
      <c r="C120" s="434" t="s">
        <v>1365</v>
      </c>
      <c r="D120" s="434" t="s">
        <v>79</v>
      </c>
      <c r="E120" s="114" t="s">
        <v>1225</v>
      </c>
      <c r="F120" s="114" t="s">
        <v>1203</v>
      </c>
      <c r="G120" s="114" t="s">
        <v>1253</v>
      </c>
      <c r="H120" s="436">
        <v>102553973.14129999</v>
      </c>
      <c r="I120" s="437">
        <v>766.07345577190415</v>
      </c>
      <c r="J120" s="438">
        <v>-3.7241727966013549E-2</v>
      </c>
      <c r="K120" s="438">
        <v>2.4888656282693322E-3</v>
      </c>
      <c r="L120" s="438">
        <v>-4.0638882297640899E-2</v>
      </c>
      <c r="M120" s="294"/>
      <c r="N120" s="294"/>
      <c r="O120" s="294"/>
      <c r="P120" s="166"/>
      <c r="Q120" s="197"/>
      <c r="R120" s="77"/>
      <c r="S120" s="77"/>
    </row>
    <row r="121" spans="1:19" s="265" customFormat="1" ht="12.75" customHeight="1">
      <c r="A121" s="113" t="s">
        <v>1366</v>
      </c>
      <c r="B121" s="192">
        <v>35313366580</v>
      </c>
      <c r="C121" s="434" t="s">
        <v>1367</v>
      </c>
      <c r="D121" s="434" t="s">
        <v>79</v>
      </c>
      <c r="E121" s="114" t="s">
        <v>1215</v>
      </c>
      <c r="F121" s="114" t="s">
        <v>1368</v>
      </c>
      <c r="G121" s="114" t="s">
        <v>1208</v>
      </c>
      <c r="H121" s="436">
        <v>293816874.5072</v>
      </c>
      <c r="I121" s="437">
        <v>1148.2162000000001</v>
      </c>
      <c r="J121" s="438">
        <v>1.3587120063178748E-3</v>
      </c>
      <c r="K121" s="438">
        <v>2.6792313778534194E-4</v>
      </c>
      <c r="L121" s="438">
        <v>1.4665502547606124E-3</v>
      </c>
      <c r="M121" s="294"/>
      <c r="N121" s="294"/>
      <c r="O121" s="294"/>
      <c r="P121" s="166"/>
      <c r="Q121" s="197"/>
      <c r="R121" s="77"/>
      <c r="S121" s="77"/>
    </row>
    <row r="122" spans="1:19" s="265" customFormat="1" ht="12.75" customHeight="1">
      <c r="A122" s="113" t="s">
        <v>1203</v>
      </c>
      <c r="B122" s="192" t="s">
        <v>1203</v>
      </c>
      <c r="C122" s="434" t="s">
        <v>1203</v>
      </c>
      <c r="D122" s="434" t="s">
        <v>1203</v>
      </c>
      <c r="E122" s="114" t="s">
        <v>1203</v>
      </c>
      <c r="F122" s="114" t="s">
        <v>1369</v>
      </c>
      <c r="G122" s="114" t="s">
        <v>1208</v>
      </c>
      <c r="H122" s="436">
        <v>1197961794.6633</v>
      </c>
      <c r="I122" s="437">
        <v>1148.2162000000001</v>
      </c>
      <c r="J122" s="438">
        <v>-4.2006636671331421E-2</v>
      </c>
      <c r="K122" s="438">
        <v>2.6792313778534194E-4</v>
      </c>
      <c r="L122" s="438">
        <v>1.4665502547606124E-3</v>
      </c>
      <c r="M122" s="294"/>
      <c r="N122" s="294"/>
      <c r="O122" s="294"/>
      <c r="P122" s="166"/>
      <c r="Q122" s="197"/>
      <c r="R122" s="77"/>
      <c r="S122" s="77"/>
    </row>
    <row r="123" spans="1:19" s="265" customFormat="1" ht="12.75" customHeight="1">
      <c r="A123" s="113" t="s">
        <v>1370</v>
      </c>
      <c r="B123" s="192">
        <v>41002460007</v>
      </c>
      <c r="C123" s="434" t="s">
        <v>1371</v>
      </c>
      <c r="D123" s="434" t="s">
        <v>79</v>
      </c>
      <c r="E123" s="114" t="s">
        <v>1207</v>
      </c>
      <c r="F123" s="114" t="s">
        <v>1203</v>
      </c>
      <c r="G123" s="114" t="s">
        <v>1208</v>
      </c>
      <c r="H123" s="436">
        <v>301315459.42629999</v>
      </c>
      <c r="I123" s="437">
        <v>1193.4010429074679</v>
      </c>
      <c r="J123" s="438">
        <v>7.8812888537041381E-2</v>
      </c>
      <c r="K123" s="438">
        <v>6.3351405789850102E-2</v>
      </c>
      <c r="L123" s="438">
        <v>-0.1434447108536131</v>
      </c>
      <c r="M123" s="294"/>
      <c r="N123" s="294"/>
      <c r="O123" s="294"/>
      <c r="P123" s="166"/>
      <c r="Q123" s="197"/>
      <c r="R123" s="77"/>
      <c r="S123" s="77"/>
    </row>
    <row r="124" spans="1:19" s="265" customFormat="1" ht="12.75" customHeight="1">
      <c r="A124" s="113" t="s">
        <v>1372</v>
      </c>
      <c r="B124" s="192">
        <v>58320210450</v>
      </c>
      <c r="C124" s="434" t="s">
        <v>1373</v>
      </c>
      <c r="D124" s="434" t="s">
        <v>79</v>
      </c>
      <c r="E124" s="114" t="s">
        <v>1225</v>
      </c>
      <c r="F124" s="114" t="s">
        <v>1203</v>
      </c>
      <c r="G124" s="114" t="s">
        <v>1208</v>
      </c>
      <c r="H124" s="436">
        <v>25537453.541299999</v>
      </c>
      <c r="I124" s="437">
        <v>883.76733322830194</v>
      </c>
      <c r="J124" s="438">
        <v>1.0401074946350564E-2</v>
      </c>
      <c r="K124" s="438">
        <v>1.8772238875607528E-2</v>
      </c>
      <c r="L124" s="438">
        <v>-0.10836901974715474</v>
      </c>
      <c r="M124" s="294"/>
      <c r="N124" s="294"/>
      <c r="O124" s="294"/>
      <c r="P124" s="166"/>
      <c r="Q124" s="197"/>
      <c r="R124" s="77"/>
      <c r="S124" s="77"/>
    </row>
    <row r="125" spans="1:19" s="265" customFormat="1" ht="12.75" customHeight="1">
      <c r="A125" s="113" t="s">
        <v>1374</v>
      </c>
      <c r="B125" s="192">
        <v>31982273976</v>
      </c>
      <c r="C125" s="434" t="s">
        <v>1375</v>
      </c>
      <c r="D125" s="434" t="s">
        <v>79</v>
      </c>
      <c r="E125" s="114" t="s">
        <v>1225</v>
      </c>
      <c r="F125" s="114" t="s">
        <v>1203</v>
      </c>
      <c r="G125" s="114" t="s">
        <v>1208</v>
      </c>
      <c r="H125" s="436">
        <v>28126753.069600001</v>
      </c>
      <c r="I125" s="437">
        <v>946.53474329065546</v>
      </c>
      <c r="J125" s="438">
        <v>2.0941338480803262E-2</v>
      </c>
      <c r="K125" s="438">
        <v>2.1311138028016208E-2</v>
      </c>
      <c r="L125" s="438">
        <v>-0.10891303845244571</v>
      </c>
      <c r="M125" s="294"/>
      <c r="N125" s="294"/>
      <c r="O125" s="294"/>
      <c r="P125" s="166"/>
      <c r="Q125" s="197"/>
      <c r="R125" s="77"/>
      <c r="S125" s="77"/>
    </row>
    <row r="126" spans="1:19" s="265" customFormat="1" ht="12.75" customHeight="1">
      <c r="A126" s="113" t="s">
        <v>1376</v>
      </c>
      <c r="B126" s="192" t="s">
        <v>1377</v>
      </c>
      <c r="C126" s="434" t="s">
        <v>1378</v>
      </c>
      <c r="D126" s="434" t="s">
        <v>79</v>
      </c>
      <c r="E126" s="114" t="s">
        <v>1225</v>
      </c>
      <c r="F126" s="114" t="s">
        <v>1203</v>
      </c>
      <c r="G126" s="114" t="s">
        <v>1208</v>
      </c>
      <c r="H126" s="436">
        <v>19303081.115499999</v>
      </c>
      <c r="I126" s="437">
        <v>984.69384281531325</v>
      </c>
      <c r="J126" s="438">
        <v>3.8468443359585214E-2</v>
      </c>
      <c r="K126" s="438">
        <v>2.2964812272354029E-2</v>
      </c>
      <c r="L126" s="438">
        <v>-0.1151199088820416</v>
      </c>
      <c r="M126" s="294"/>
      <c r="N126" s="294"/>
      <c r="O126" s="294"/>
      <c r="P126" s="166"/>
      <c r="Q126" s="197"/>
      <c r="R126" s="77"/>
      <c r="S126" s="77"/>
    </row>
    <row r="127" spans="1:19" s="265" customFormat="1" ht="12.75" customHeight="1">
      <c r="A127" s="113" t="s">
        <v>1379</v>
      </c>
      <c r="B127" s="192">
        <v>40820433166</v>
      </c>
      <c r="C127" s="434" t="s">
        <v>1380</v>
      </c>
      <c r="D127" s="434" t="s">
        <v>79</v>
      </c>
      <c r="E127" s="114" t="s">
        <v>1225</v>
      </c>
      <c r="F127" s="114" t="s">
        <v>1203</v>
      </c>
      <c r="G127" s="114" t="s">
        <v>1208</v>
      </c>
      <c r="H127" s="436">
        <v>13082049.6424</v>
      </c>
      <c r="I127" s="437">
        <v>992.13133645552421</v>
      </c>
      <c r="J127" s="438">
        <v>4.5893551023610701E-2</v>
      </c>
      <c r="K127" s="438">
        <v>2.5990301721358966E-2</v>
      </c>
      <c r="L127" s="438">
        <v>-0.11219732104905134</v>
      </c>
      <c r="M127" s="294"/>
      <c r="N127" s="294"/>
      <c r="O127" s="294"/>
      <c r="P127" s="166"/>
      <c r="Q127" s="197"/>
      <c r="R127" s="77"/>
      <c r="S127" s="77"/>
    </row>
    <row r="128" spans="1:19" s="265" customFormat="1" ht="12.75" customHeight="1">
      <c r="A128" s="113" t="s">
        <v>1595</v>
      </c>
      <c r="B128" s="192" t="s">
        <v>1381</v>
      </c>
      <c r="C128" s="434" t="s">
        <v>1382</v>
      </c>
      <c r="D128" s="434" t="s">
        <v>79</v>
      </c>
      <c r="E128" s="114" t="s">
        <v>1215</v>
      </c>
      <c r="F128" s="114" t="s">
        <v>1203</v>
      </c>
      <c r="G128" s="114" t="s">
        <v>1208</v>
      </c>
      <c r="H128" s="436">
        <v>143195214.11680001</v>
      </c>
      <c r="I128" s="437">
        <v>733.3610716804543</v>
      </c>
      <c r="J128" s="438">
        <v>1.0418794074967375E-2</v>
      </c>
      <c r="K128" s="438">
        <v>1.643871440131206E-2</v>
      </c>
      <c r="L128" s="438">
        <v>-8.835235098251637E-2</v>
      </c>
      <c r="M128" s="294"/>
      <c r="N128" s="294"/>
      <c r="O128" s="294"/>
      <c r="P128" s="166"/>
      <c r="Q128" s="197"/>
      <c r="R128" s="77"/>
      <c r="S128" s="77"/>
    </row>
    <row r="129" spans="1:19" s="265" customFormat="1" ht="12.75" customHeight="1">
      <c r="A129" s="113" t="s">
        <v>1596</v>
      </c>
      <c r="B129" s="192">
        <v>84643903663</v>
      </c>
      <c r="C129" s="434" t="s">
        <v>1383</v>
      </c>
      <c r="D129" s="434" t="s">
        <v>79</v>
      </c>
      <c r="E129" s="114" t="s">
        <v>1211</v>
      </c>
      <c r="F129" s="114" t="s">
        <v>1203</v>
      </c>
      <c r="G129" s="114" t="s">
        <v>1208</v>
      </c>
      <c r="H129" s="436">
        <v>263999060.85049999</v>
      </c>
      <c r="I129" s="437">
        <v>1218.3254946922818</v>
      </c>
      <c r="J129" s="438">
        <v>2.687318991746479E-2</v>
      </c>
      <c r="K129" s="438">
        <v>2.7947542679243043E-2</v>
      </c>
      <c r="L129" s="438">
        <v>-0.15285857515832879</v>
      </c>
      <c r="M129" s="294"/>
      <c r="N129" s="294"/>
      <c r="O129" s="294"/>
      <c r="P129" s="166"/>
      <c r="Q129" s="197"/>
      <c r="R129" s="77"/>
      <c r="S129" s="77"/>
    </row>
    <row r="130" spans="1:19" s="265" customFormat="1" ht="12.75" customHeight="1">
      <c r="A130" s="113" t="s">
        <v>1384</v>
      </c>
      <c r="B130" s="192" t="s">
        <v>1385</v>
      </c>
      <c r="C130" s="434" t="s">
        <v>1386</v>
      </c>
      <c r="D130" s="434" t="s">
        <v>79</v>
      </c>
      <c r="E130" s="114" t="s">
        <v>1225</v>
      </c>
      <c r="F130" s="114" t="s">
        <v>1203</v>
      </c>
      <c r="G130" s="114" t="s">
        <v>1208</v>
      </c>
      <c r="H130" s="436">
        <v>65168527.5836</v>
      </c>
      <c r="I130" s="437">
        <v>788.04657924135699</v>
      </c>
      <c r="J130" s="438">
        <v>4.5195444916445116E-2</v>
      </c>
      <c r="K130" s="438">
        <v>4.2599558601542631E-2</v>
      </c>
      <c r="L130" s="438">
        <v>-0.11890765327356279</v>
      </c>
      <c r="M130" s="294"/>
      <c r="N130" s="294"/>
      <c r="O130" s="294"/>
      <c r="P130" s="166"/>
      <c r="Q130" s="197"/>
      <c r="R130" s="77"/>
      <c r="S130" s="77"/>
    </row>
    <row r="131" spans="1:19" s="265" customFormat="1" ht="12.75" customHeight="1">
      <c r="A131" s="113" t="s">
        <v>1594</v>
      </c>
      <c r="B131" s="192" t="s">
        <v>1203</v>
      </c>
      <c r="C131" s="434" t="s">
        <v>1203</v>
      </c>
      <c r="D131" s="434" t="s">
        <v>79</v>
      </c>
      <c r="E131" s="114" t="s">
        <v>1225</v>
      </c>
      <c r="F131" s="114" t="s">
        <v>1203</v>
      </c>
      <c r="G131" s="114" t="s">
        <v>1208</v>
      </c>
      <c r="H131" s="436">
        <v>194267904.8479</v>
      </c>
      <c r="I131" s="437">
        <v>755.74227082038851</v>
      </c>
      <c r="J131" s="438" t="s">
        <v>1203</v>
      </c>
      <c r="K131" s="438" t="s">
        <v>1203</v>
      </c>
      <c r="L131" s="438" t="s">
        <v>1203</v>
      </c>
      <c r="M131" s="294"/>
      <c r="N131" s="294"/>
      <c r="O131" s="294"/>
      <c r="P131" s="166"/>
      <c r="Q131" s="197"/>
      <c r="R131" s="77"/>
      <c r="S131" s="77"/>
    </row>
    <row r="132" spans="1:19" s="265" customFormat="1" ht="12.75" customHeight="1">
      <c r="A132" s="113" t="s">
        <v>1387</v>
      </c>
      <c r="B132" s="192" t="s">
        <v>1388</v>
      </c>
      <c r="C132" s="434" t="s">
        <v>1389</v>
      </c>
      <c r="D132" s="434" t="s">
        <v>79</v>
      </c>
      <c r="E132" s="114" t="s">
        <v>1225</v>
      </c>
      <c r="F132" s="114" t="s">
        <v>1203</v>
      </c>
      <c r="G132" s="114" t="s">
        <v>1208</v>
      </c>
      <c r="H132" s="436">
        <v>240455936.40689999</v>
      </c>
      <c r="I132" s="437">
        <v>728.42656824190942</v>
      </c>
      <c r="J132" s="438">
        <v>-3.0089998372894167E-3</v>
      </c>
      <c r="K132" s="438">
        <v>4.3225913116664572E-3</v>
      </c>
      <c r="L132" s="438">
        <v>-0.14704525508983823</v>
      </c>
      <c r="M132" s="294"/>
      <c r="N132" s="294"/>
      <c r="O132" s="294"/>
      <c r="P132" s="166"/>
      <c r="Q132" s="197"/>
      <c r="R132" s="77"/>
      <c r="S132" s="77"/>
    </row>
    <row r="133" spans="1:19" s="265" customFormat="1" ht="12.75" customHeight="1">
      <c r="A133" s="113" t="s">
        <v>1390</v>
      </c>
      <c r="B133" s="192">
        <v>56062339448</v>
      </c>
      <c r="C133" s="434" t="s">
        <v>1391</v>
      </c>
      <c r="D133" s="434" t="s">
        <v>79</v>
      </c>
      <c r="E133" s="114" t="s">
        <v>1215</v>
      </c>
      <c r="F133" s="114" t="s">
        <v>1203</v>
      </c>
      <c r="G133" s="114" t="s">
        <v>1212</v>
      </c>
      <c r="H133" s="436">
        <v>1692916088.4861</v>
      </c>
      <c r="I133" s="437">
        <v>176.54429632141355</v>
      </c>
      <c r="J133" s="438">
        <v>-8.0104108277675445E-3</v>
      </c>
      <c r="K133" s="438">
        <v>1.0825784704733277E-3</v>
      </c>
      <c r="L133" s="438">
        <v>-1.3884639187277115E-3</v>
      </c>
      <c r="M133" s="294"/>
      <c r="N133" s="294"/>
      <c r="O133" s="294"/>
      <c r="P133" s="166"/>
      <c r="Q133" s="197"/>
      <c r="R133" s="77"/>
      <c r="S133" s="77"/>
    </row>
    <row r="134" spans="1:19" s="265" customFormat="1" ht="12.75" customHeight="1">
      <c r="A134" s="113" t="s">
        <v>1392</v>
      </c>
      <c r="B134" s="192">
        <v>88183360964</v>
      </c>
      <c r="C134" s="434" t="s">
        <v>1393</v>
      </c>
      <c r="D134" s="434" t="s">
        <v>79</v>
      </c>
      <c r="E134" s="114" t="s">
        <v>1207</v>
      </c>
      <c r="F134" s="114" t="s">
        <v>1203</v>
      </c>
      <c r="G134" s="114" t="s">
        <v>1253</v>
      </c>
      <c r="H134" s="436">
        <v>253591795.78290001</v>
      </c>
      <c r="I134" s="437">
        <v>2079.6944520909901</v>
      </c>
      <c r="J134" s="438">
        <v>1.4186312415241042E-2</v>
      </c>
      <c r="K134" s="438">
        <v>4.7928573902154437E-2</v>
      </c>
      <c r="L134" s="438">
        <v>-0.12562641621130355</v>
      </c>
      <c r="M134" s="294"/>
      <c r="N134" s="294"/>
      <c r="O134" s="294"/>
      <c r="P134" s="166"/>
      <c r="Q134" s="197"/>
      <c r="R134" s="77"/>
      <c r="S134" s="77"/>
    </row>
    <row r="135" spans="1:19" ht="18.75" customHeight="1">
      <c r="A135" s="578" t="s">
        <v>415</v>
      </c>
      <c r="B135" s="579"/>
      <c r="C135" s="579"/>
      <c r="D135" s="579"/>
      <c r="E135" s="580"/>
      <c r="F135" s="580"/>
      <c r="G135" s="580"/>
      <c r="H135" s="581">
        <f>SUM(H11:H134)</f>
        <v>16842350737.932093</v>
      </c>
      <c r="I135" s="581"/>
      <c r="J135" s="582">
        <v>2.2627542391937538E-2</v>
      </c>
      <c r="K135" s="582"/>
      <c r="L135" s="582"/>
      <c r="M135" s="294"/>
      <c r="N135" s="294"/>
      <c r="O135" s="294"/>
      <c r="P135" s="166"/>
    </row>
    <row r="136" spans="1:19" ht="12.75" customHeight="1">
      <c r="A136" s="22" t="s">
        <v>313</v>
      </c>
      <c r="M136" s="166"/>
      <c r="N136" s="166"/>
      <c r="O136" s="166"/>
      <c r="P136" s="166"/>
    </row>
    <row r="137" spans="1:19" s="265" customFormat="1" ht="12.75" customHeight="1">
      <c r="A137" s="22"/>
      <c r="F137" s="226" t="s">
        <v>466</v>
      </c>
      <c r="G137" s="226"/>
      <c r="M137" s="166"/>
      <c r="N137" s="166"/>
      <c r="O137" s="166"/>
      <c r="P137" s="166"/>
    </row>
    <row r="138" spans="1:19" ht="12.75" customHeight="1">
      <c r="A138" s="46" t="s">
        <v>420</v>
      </c>
      <c r="C138" s="225"/>
      <c r="F138" s="226" t="s">
        <v>467</v>
      </c>
      <c r="G138" s="226"/>
      <c r="M138" s="166"/>
      <c r="N138" s="166"/>
      <c r="O138" s="166"/>
      <c r="P138" s="166"/>
    </row>
    <row r="139" spans="1:19" ht="12.75" customHeight="1">
      <c r="A139" s="47" t="s">
        <v>468</v>
      </c>
      <c r="F139" s="226"/>
      <c r="G139" s="226"/>
      <c r="M139" s="166"/>
      <c r="N139" s="166"/>
      <c r="O139" s="166"/>
      <c r="P139" s="166"/>
    </row>
    <row r="140" spans="1:19" ht="12.75" customHeight="1">
      <c r="A140" s="34" t="s">
        <v>109</v>
      </c>
      <c r="M140" s="166"/>
      <c r="N140" s="166"/>
      <c r="O140" s="166"/>
      <c r="P140" s="166"/>
    </row>
    <row r="141" spans="1:19" ht="12.75" customHeight="1">
      <c r="A141" s="538" t="s">
        <v>110</v>
      </c>
      <c r="H141" s="134"/>
    </row>
    <row r="142" spans="1:19" ht="12.75" customHeight="1">
      <c r="A142" s="538" t="s">
        <v>469</v>
      </c>
      <c r="H142" s="77"/>
    </row>
    <row r="143" spans="1:19" ht="12.75" customHeight="1">
      <c r="A143" s="33" t="s">
        <v>1418</v>
      </c>
      <c r="B143" s="49"/>
      <c r="C143" s="49"/>
      <c r="D143" s="49"/>
      <c r="E143" s="49"/>
      <c r="F143" s="49"/>
      <c r="G143" s="49"/>
      <c r="H143" s="49"/>
      <c r="I143" s="49"/>
      <c r="J143" s="49"/>
    </row>
    <row r="144" spans="1:19" s="265" customFormat="1" ht="12.75" customHeight="1">
      <c r="A144" s="33" t="s">
        <v>1599</v>
      </c>
      <c r="B144" s="49"/>
      <c r="C144" s="49"/>
      <c r="D144" s="49"/>
      <c r="E144" s="49"/>
      <c r="F144" s="49"/>
      <c r="G144" s="49"/>
      <c r="H144" s="49"/>
      <c r="I144" s="49"/>
      <c r="J144" s="49"/>
    </row>
    <row r="145" spans="1:12" s="265" customFormat="1" ht="12.75" customHeight="1">
      <c r="A145" s="33" t="s">
        <v>1600</v>
      </c>
      <c r="B145" s="49"/>
      <c r="C145" s="49"/>
      <c r="D145" s="49"/>
      <c r="E145" s="49"/>
      <c r="F145" s="49"/>
      <c r="G145" s="49"/>
      <c r="H145" s="49"/>
      <c r="I145" s="49"/>
      <c r="J145" s="49"/>
    </row>
    <row r="146" spans="1:12" s="265" customFormat="1">
      <c r="A146" s="617" t="s">
        <v>409</v>
      </c>
      <c r="B146" s="618"/>
      <c r="C146" s="618"/>
      <c r="D146" s="601"/>
      <c r="E146" s="998"/>
      <c r="F146" s="998"/>
      <c r="G146" s="998"/>
      <c r="H146" s="998"/>
      <c r="I146" s="998"/>
      <c r="J146" s="998"/>
      <c r="K146" s="998"/>
      <c r="L146" s="998"/>
    </row>
    <row r="147" spans="1:12" s="265" customFormat="1">
      <c r="A147" s="601" t="s">
        <v>176</v>
      </c>
      <c r="B147" s="601"/>
      <c r="C147" s="601"/>
      <c r="D147" s="601"/>
      <c r="E147" s="50"/>
      <c r="F147" s="50"/>
      <c r="G147" s="50"/>
      <c r="H147" s="50"/>
      <c r="I147" s="50"/>
      <c r="J147" s="50"/>
    </row>
    <row r="148" spans="1:12" ht="12.75" customHeight="1">
      <c r="A148" s="601" t="s">
        <v>235</v>
      </c>
      <c r="B148" s="601"/>
      <c r="C148" s="601"/>
      <c r="D148" s="601"/>
    </row>
    <row r="149" spans="1:12" ht="12.75" customHeight="1">
      <c r="A149" s="622" t="s">
        <v>81</v>
      </c>
    </row>
    <row r="150" spans="1:12" ht="12.75" customHeight="1"/>
    <row r="151" spans="1:12" ht="12.75" customHeight="1">
      <c r="L151" s="35" t="s">
        <v>1116</v>
      </c>
    </row>
    <row r="152" spans="1:12" ht="12.75" customHeight="1"/>
    <row r="153" spans="1:12" ht="12.75" customHeight="1"/>
    <row r="154" spans="1:12" ht="12.75" customHeight="1"/>
    <row r="155" spans="1:12">
      <c r="A155" s="54"/>
      <c r="B155" s="54"/>
      <c r="C155" s="54"/>
      <c r="D155" s="54"/>
      <c r="E155" s="54"/>
      <c r="F155" s="54"/>
      <c r="G155" s="54"/>
      <c r="H155" s="54"/>
      <c r="I155" s="54"/>
      <c r="J155" s="54"/>
      <c r="K155" s="54"/>
    </row>
    <row r="156" spans="1:12" ht="12.75" customHeight="1"/>
    <row r="157" spans="1:12" ht="12.75" customHeight="1">
      <c r="A157" s="34"/>
    </row>
    <row r="158" spans="1:12" ht="12.75" customHeight="1">
      <c r="A158" s="54"/>
    </row>
    <row r="159" spans="1:12" ht="12.75" customHeight="1">
      <c r="A159" s="34"/>
    </row>
    <row r="160" spans="1:12" ht="12.75" customHeight="1">
      <c r="A160" s="34"/>
    </row>
    <row r="161" spans="1:1" ht="12.75" customHeight="1">
      <c r="A161" s="54"/>
    </row>
    <row r="162" spans="1:1" ht="12.75" customHeight="1"/>
    <row r="163" spans="1:1" ht="12.75" customHeight="1">
      <c r="A163" s="34"/>
    </row>
    <row r="164" spans="1:1" ht="12.75" customHeight="1">
      <c r="A164" s="54"/>
    </row>
    <row r="165" spans="1:1" ht="12.75" customHeight="1">
      <c r="A165" s="57"/>
    </row>
    <row r="166" spans="1:1" ht="12.75" customHeight="1">
      <c r="A166" s="34"/>
    </row>
    <row r="167" spans="1:1" ht="12.75" customHeight="1">
      <c r="A167" s="54"/>
    </row>
    <row r="168" spans="1:1" ht="12.75" customHeight="1"/>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sheetData>
  <mergeCells count="3">
    <mergeCell ref="K8:L8"/>
    <mergeCell ref="H6:I6"/>
    <mergeCell ref="H7:I7"/>
  </mergeCells>
  <hyperlinks>
    <hyperlink ref="A149" location="'2 Sadržaj'!A1" display="Sadržaj / Contents"/>
  </hyperlinks>
  <pageMargins left="0.7" right="0.7" top="0.75" bottom="0.75" header="0.3" footer="0.3"/>
  <pageSetup paperSize="9" scale="38" orientation="portrait" r:id="rId1"/>
  <ignoredErrors>
    <ignoredError sqref="B17:B134"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3" t="s">
        <v>708</v>
      </c>
      <c r="M1" s="139" t="str">
        <f>Naslovnica!A20</f>
        <v>Studeni 2022.</v>
      </c>
    </row>
    <row r="2" spans="1:13" ht="12.75" customHeight="1">
      <c r="A2" s="543" t="s">
        <v>709</v>
      </c>
      <c r="M2" s="537" t="str">
        <f>Naslovnica!A24</f>
        <v>November 2022</v>
      </c>
    </row>
    <row r="3" spans="1:13" ht="12.75" customHeight="1">
      <c r="A3" s="11"/>
      <c r="M3" s="12"/>
    </row>
    <row r="4" spans="1:13" ht="12.75" customHeight="1">
      <c r="A4" s="64"/>
      <c r="B4" s="64"/>
      <c r="C4" s="64"/>
      <c r="D4" s="64"/>
      <c r="E4" s="64"/>
      <c r="F4" s="64"/>
      <c r="G4" s="64"/>
      <c r="H4" s="64"/>
      <c r="I4" s="64"/>
      <c r="J4" s="64"/>
      <c r="K4" s="64"/>
      <c r="L4" s="64"/>
      <c r="M4" s="14" t="s">
        <v>433</v>
      </c>
    </row>
    <row r="5" spans="1:13" ht="25.5" customHeight="1">
      <c r="A5" s="1160" t="s">
        <v>426</v>
      </c>
      <c r="B5" s="1161" t="s">
        <v>427</v>
      </c>
      <c r="C5" s="1162"/>
      <c r="D5" s="1157" t="s">
        <v>428</v>
      </c>
      <c r="E5" s="1158"/>
      <c r="F5" s="1157" t="s">
        <v>429</v>
      </c>
      <c r="G5" s="1158"/>
      <c r="H5" s="1157" t="s">
        <v>430</v>
      </c>
      <c r="I5" s="1158"/>
      <c r="J5" s="1157" t="s">
        <v>431</v>
      </c>
      <c r="K5" s="1158"/>
      <c r="L5" s="1157" t="s">
        <v>432</v>
      </c>
      <c r="M5" s="1158"/>
    </row>
    <row r="6" spans="1:13" ht="12.75" customHeight="1">
      <c r="A6" s="1160"/>
      <c r="B6" s="583" t="s">
        <v>31</v>
      </c>
      <c r="C6" s="583" t="s">
        <v>32</v>
      </c>
      <c r="D6" s="583" t="s">
        <v>31</v>
      </c>
      <c r="E6" s="583" t="s">
        <v>32</v>
      </c>
      <c r="F6" s="583" t="s">
        <v>31</v>
      </c>
      <c r="G6" s="583" t="s">
        <v>32</v>
      </c>
      <c r="H6" s="583" t="s">
        <v>31</v>
      </c>
      <c r="I6" s="583" t="s">
        <v>32</v>
      </c>
      <c r="J6" s="583" t="s">
        <v>31</v>
      </c>
      <c r="K6" s="583" t="s">
        <v>32</v>
      </c>
      <c r="L6" s="583" t="s">
        <v>31</v>
      </c>
      <c r="M6" s="583" t="s">
        <v>32</v>
      </c>
    </row>
    <row r="7" spans="1:13" ht="12.75" customHeight="1">
      <c r="A7" s="1160"/>
      <c r="B7" s="584" t="s">
        <v>29</v>
      </c>
      <c r="C7" s="584" t="s">
        <v>30</v>
      </c>
      <c r="D7" s="584" t="s">
        <v>29</v>
      </c>
      <c r="E7" s="584" t="s">
        <v>30</v>
      </c>
      <c r="F7" s="584" t="s">
        <v>29</v>
      </c>
      <c r="G7" s="584" t="s">
        <v>30</v>
      </c>
      <c r="H7" s="584" t="s">
        <v>29</v>
      </c>
      <c r="I7" s="584" t="s">
        <v>30</v>
      </c>
      <c r="J7" s="584" t="s">
        <v>29</v>
      </c>
      <c r="K7" s="584" t="s">
        <v>30</v>
      </c>
      <c r="L7" s="584" t="s">
        <v>29</v>
      </c>
      <c r="M7" s="584" t="s">
        <v>30</v>
      </c>
    </row>
    <row r="8" spans="1:13" ht="21.75">
      <c r="A8" s="130" t="s">
        <v>1171</v>
      </c>
      <c r="B8" s="989">
        <v>251277.72890000002</v>
      </c>
      <c r="C8" s="990">
        <v>0.12477504819506488</v>
      </c>
      <c r="D8" s="989">
        <v>154430.84071000002</v>
      </c>
      <c r="E8" s="990">
        <v>0.14055607474210477</v>
      </c>
      <c r="F8" s="989">
        <v>12850.960359999999</v>
      </c>
      <c r="G8" s="990">
        <v>2.19834198407413E-2</v>
      </c>
      <c r="H8" s="989">
        <v>1204338.2828599999</v>
      </c>
      <c r="I8" s="990">
        <v>0.11311926671218341</v>
      </c>
      <c r="J8" s="989">
        <v>154351.66436000002</v>
      </c>
      <c r="K8" s="990">
        <v>6.1775447738720832E-2</v>
      </c>
      <c r="L8" s="989">
        <v>1777249.47719</v>
      </c>
      <c r="M8" s="990">
        <v>0.10552264970821941</v>
      </c>
    </row>
    <row r="9" spans="1:13" ht="21.75">
      <c r="A9" s="130" t="s">
        <v>1172</v>
      </c>
      <c r="B9" s="989">
        <v>8943.9067100000011</v>
      </c>
      <c r="C9" s="990">
        <v>4.441206929391402E-3</v>
      </c>
      <c r="D9" s="989">
        <v>839.42870999999991</v>
      </c>
      <c r="E9" s="990">
        <v>7.6401063389269286E-4</v>
      </c>
      <c r="F9" s="989">
        <v>147.61213000000001</v>
      </c>
      <c r="G9" s="990">
        <v>2.5251182296667551E-4</v>
      </c>
      <c r="H9" s="989">
        <v>107232.01759</v>
      </c>
      <c r="I9" s="990">
        <v>1.0071926941525967E-2</v>
      </c>
      <c r="J9" s="989">
        <v>40013.765369999994</v>
      </c>
      <c r="K9" s="990">
        <v>1.6014522951165875E-2</v>
      </c>
      <c r="L9" s="989">
        <v>157176.73050999999</v>
      </c>
      <c r="M9" s="990">
        <v>9.3322323560975275E-3</v>
      </c>
    </row>
    <row r="10" spans="1:13" ht="21.75">
      <c r="A10" s="130" t="s">
        <v>1173</v>
      </c>
      <c r="B10" s="989">
        <v>1767528.8942399998</v>
      </c>
      <c r="C10" s="990">
        <v>0.87768822143698422</v>
      </c>
      <c r="D10" s="989">
        <v>952427.83454999991</v>
      </c>
      <c r="E10" s="990">
        <v>0.86685740545089329</v>
      </c>
      <c r="F10" s="989">
        <v>572829.83486000006</v>
      </c>
      <c r="G10" s="990">
        <v>0.9799079916413258</v>
      </c>
      <c r="H10" s="989">
        <v>9538795.2886100002</v>
      </c>
      <c r="I10" s="990">
        <v>0.89594555260901354</v>
      </c>
      <c r="J10" s="989">
        <v>2323722.8963799998</v>
      </c>
      <c r="K10" s="990">
        <v>0.93001279215096155</v>
      </c>
      <c r="L10" s="989">
        <v>15155304.748640001</v>
      </c>
      <c r="M10" s="990">
        <v>0.8998331043206067</v>
      </c>
    </row>
    <row r="11" spans="1:13" ht="22.5">
      <c r="A11" s="130" t="s">
        <v>1174</v>
      </c>
      <c r="B11" s="871">
        <v>585924.80497000006</v>
      </c>
      <c r="C11" s="872">
        <v>0.29094817156641273</v>
      </c>
      <c r="D11" s="871">
        <v>323786.14359999995</v>
      </c>
      <c r="E11" s="872">
        <v>0.29469573040634561</v>
      </c>
      <c r="F11" s="871">
        <v>0</v>
      </c>
      <c r="G11" s="872">
        <v>0</v>
      </c>
      <c r="H11" s="871">
        <v>6325913.3405700009</v>
      </c>
      <c r="I11" s="872">
        <v>0.59417083103160062</v>
      </c>
      <c r="J11" s="871">
        <v>694297.14671999996</v>
      </c>
      <c r="K11" s="872">
        <v>0.27787531336435239</v>
      </c>
      <c r="L11" s="871">
        <v>7929921.4358600006</v>
      </c>
      <c r="M11" s="872">
        <v>0.4708322228418903</v>
      </c>
    </row>
    <row r="12" spans="1:13" ht="22.5">
      <c r="A12" s="80" t="s">
        <v>1175</v>
      </c>
      <c r="B12" s="871">
        <v>494123.91493000003</v>
      </c>
      <c r="C12" s="872">
        <v>0.24536331002999959</v>
      </c>
      <c r="D12" s="871">
        <v>49617.255929999999</v>
      </c>
      <c r="E12" s="872">
        <v>4.51594169981335E-2</v>
      </c>
      <c r="F12" s="871">
        <v>0</v>
      </c>
      <c r="G12" s="872">
        <v>0</v>
      </c>
      <c r="H12" s="871">
        <v>0</v>
      </c>
      <c r="I12" s="872">
        <v>0</v>
      </c>
      <c r="J12" s="871">
        <v>992.95</v>
      </c>
      <c r="K12" s="872">
        <v>3.9740375386621999E-4</v>
      </c>
      <c r="L12" s="871">
        <v>544734.12086000002</v>
      </c>
      <c r="M12" s="872">
        <v>3.2343117022889098E-2</v>
      </c>
    </row>
    <row r="13" spans="1:13" ht="22.5">
      <c r="A13" s="80" t="s">
        <v>1176</v>
      </c>
      <c r="B13" s="871">
        <v>5424.5105100000001</v>
      </c>
      <c r="C13" s="872">
        <v>2.6936074409891165E-3</v>
      </c>
      <c r="D13" s="871">
        <v>202208.90166999999</v>
      </c>
      <c r="E13" s="872">
        <v>0.18404153837392803</v>
      </c>
      <c r="F13" s="871">
        <v>0</v>
      </c>
      <c r="G13" s="872">
        <v>0</v>
      </c>
      <c r="H13" s="871">
        <v>5178725.9053800004</v>
      </c>
      <c r="I13" s="872">
        <v>0.48641954279557892</v>
      </c>
      <c r="J13" s="871">
        <v>523834.50372000004</v>
      </c>
      <c r="K13" s="872">
        <v>0.20965184368092693</v>
      </c>
      <c r="L13" s="871">
        <v>5910193.8212800007</v>
      </c>
      <c r="M13" s="872">
        <v>0.35091264356238649</v>
      </c>
    </row>
    <row r="14" spans="1:13" ht="22.5">
      <c r="A14" s="80" t="s">
        <v>1177</v>
      </c>
      <c r="B14" s="871">
        <v>508.01597999999996</v>
      </c>
      <c r="C14" s="872">
        <v>2.5226158587890322E-4</v>
      </c>
      <c r="D14" s="871">
        <v>109.58919999999999</v>
      </c>
      <c r="E14" s="872">
        <v>9.9743210069373365E-5</v>
      </c>
      <c r="F14" s="871">
        <v>0</v>
      </c>
      <c r="G14" s="872">
        <v>0</v>
      </c>
      <c r="H14" s="871">
        <v>1112.6174900000001</v>
      </c>
      <c r="I14" s="872">
        <v>1.0450425465266113E-4</v>
      </c>
      <c r="J14" s="871">
        <v>0</v>
      </c>
      <c r="K14" s="872">
        <v>0</v>
      </c>
      <c r="L14" s="871">
        <v>1730.2226700000001</v>
      </c>
      <c r="M14" s="872">
        <v>1.0273047372747171E-4</v>
      </c>
    </row>
    <row r="15" spans="1:13" ht="22.5">
      <c r="A15" s="80" t="s">
        <v>1178</v>
      </c>
      <c r="B15" s="871">
        <v>3289.1269600000001</v>
      </c>
      <c r="C15" s="872">
        <v>1.6332564638747305E-3</v>
      </c>
      <c r="D15" s="871">
        <v>7616.1678600000005</v>
      </c>
      <c r="E15" s="872">
        <v>6.9318968546498187E-3</v>
      </c>
      <c r="F15" s="871">
        <v>0</v>
      </c>
      <c r="G15" s="872">
        <v>0</v>
      </c>
      <c r="H15" s="871">
        <v>220412.24234</v>
      </c>
      <c r="I15" s="872">
        <v>2.0702548098595334E-2</v>
      </c>
      <c r="J15" s="871">
        <v>0</v>
      </c>
      <c r="K15" s="872">
        <v>0</v>
      </c>
      <c r="L15" s="871">
        <v>231317.53716000001</v>
      </c>
      <c r="M15" s="872">
        <v>1.3734278590812152E-2</v>
      </c>
    </row>
    <row r="16" spans="1:13" ht="22.5">
      <c r="A16" s="870" t="s">
        <v>1179</v>
      </c>
      <c r="B16" s="871">
        <v>0</v>
      </c>
      <c r="C16" s="872">
        <v>0</v>
      </c>
      <c r="D16" s="871">
        <v>0</v>
      </c>
      <c r="E16" s="872">
        <v>0</v>
      </c>
      <c r="F16" s="871">
        <v>0</v>
      </c>
      <c r="G16" s="872">
        <v>0</v>
      </c>
      <c r="H16" s="871">
        <v>0</v>
      </c>
      <c r="I16" s="872">
        <v>0</v>
      </c>
      <c r="J16" s="871">
        <v>0</v>
      </c>
      <c r="K16" s="872">
        <v>0</v>
      </c>
      <c r="L16" s="871">
        <v>0</v>
      </c>
      <c r="M16" s="872">
        <v>0</v>
      </c>
    </row>
    <row r="17" spans="1:13" ht="22.5">
      <c r="A17" s="870" t="s">
        <v>1180</v>
      </c>
      <c r="B17" s="871">
        <v>7119.5582899999999</v>
      </c>
      <c r="C17" s="872">
        <v>3.5353042732881993E-3</v>
      </c>
      <c r="D17" s="871">
        <v>1566.8965900000001</v>
      </c>
      <c r="E17" s="872">
        <v>1.4261195056935795E-3</v>
      </c>
      <c r="F17" s="871">
        <v>0</v>
      </c>
      <c r="G17" s="872">
        <v>0</v>
      </c>
      <c r="H17" s="871">
        <v>10060.4661</v>
      </c>
      <c r="I17" s="872">
        <v>9.4494426043838697E-4</v>
      </c>
      <c r="J17" s="871">
        <v>70296.593059999999</v>
      </c>
      <c r="K17" s="872">
        <v>2.8134478036205314E-2</v>
      </c>
      <c r="L17" s="871">
        <v>89043.514039999995</v>
      </c>
      <c r="M17" s="872">
        <v>5.2868815894592212E-3</v>
      </c>
    </row>
    <row r="18" spans="1:13" ht="22.5">
      <c r="A18" s="80" t="s">
        <v>1181</v>
      </c>
      <c r="B18" s="871">
        <v>999.72056000000009</v>
      </c>
      <c r="C18" s="872">
        <v>4.9642354538009857E-4</v>
      </c>
      <c r="D18" s="871">
        <v>0</v>
      </c>
      <c r="E18" s="872">
        <v>0</v>
      </c>
      <c r="F18" s="871">
        <v>0</v>
      </c>
      <c r="G18" s="872">
        <v>0</v>
      </c>
      <c r="H18" s="871">
        <v>72636.862989999994</v>
      </c>
      <c r="I18" s="872">
        <v>6.8225255267894587E-3</v>
      </c>
      <c r="J18" s="871">
        <v>3509.17767</v>
      </c>
      <c r="K18" s="872">
        <v>1.404461834978111E-3</v>
      </c>
      <c r="L18" s="871">
        <v>77145.76122</v>
      </c>
      <c r="M18" s="872">
        <v>4.5804628118743902E-3</v>
      </c>
    </row>
    <row r="19" spans="1:13" ht="22.5">
      <c r="A19" s="130" t="s">
        <v>1182</v>
      </c>
      <c r="B19" s="871">
        <v>74459.957739999998</v>
      </c>
      <c r="C19" s="872">
        <v>3.6974008227002059E-2</v>
      </c>
      <c r="D19" s="871">
        <v>62667.332350000004</v>
      </c>
      <c r="E19" s="872">
        <v>5.7037015463871334E-2</v>
      </c>
      <c r="F19" s="871">
        <v>0</v>
      </c>
      <c r="G19" s="872">
        <v>0</v>
      </c>
      <c r="H19" s="871">
        <v>842965.24627</v>
      </c>
      <c r="I19" s="872">
        <v>7.9176766095545803E-2</v>
      </c>
      <c r="J19" s="871">
        <v>95663.922269999995</v>
      </c>
      <c r="K19" s="872">
        <v>3.828712605837583E-2</v>
      </c>
      <c r="L19" s="871">
        <v>1075756.45863</v>
      </c>
      <c r="M19" s="872">
        <v>6.3872108790741497E-2</v>
      </c>
    </row>
    <row r="20" spans="1:13" ht="22.5">
      <c r="A20" s="80" t="s">
        <v>1183</v>
      </c>
      <c r="B20" s="871">
        <v>1181604.0892699999</v>
      </c>
      <c r="C20" s="872">
        <v>0.5867400498705716</v>
      </c>
      <c r="D20" s="871">
        <v>628641.69094999996</v>
      </c>
      <c r="E20" s="872">
        <v>0.57216167504454762</v>
      </c>
      <c r="F20" s="871">
        <v>572829.83486000006</v>
      </c>
      <c r="G20" s="872">
        <v>0.9799079916413258</v>
      </c>
      <c r="H20" s="871">
        <v>3212881.9480400002</v>
      </c>
      <c r="I20" s="872">
        <v>0.30177472157741303</v>
      </c>
      <c r="J20" s="871">
        <v>1629425.74966</v>
      </c>
      <c r="K20" s="872">
        <v>0.65213747878660921</v>
      </c>
      <c r="L20" s="871">
        <v>7225383.3127800003</v>
      </c>
      <c r="M20" s="872">
        <v>0.4290008814787164</v>
      </c>
    </row>
    <row r="21" spans="1:13" ht="18" customHeight="1">
      <c r="A21" s="80" t="s">
        <v>1184</v>
      </c>
      <c r="B21" s="871">
        <v>1128034.6372799999</v>
      </c>
      <c r="C21" s="872">
        <v>0.5601394793261939</v>
      </c>
      <c r="D21" s="871">
        <v>213450.59526</v>
      </c>
      <c r="E21" s="872">
        <v>0.19427322731118551</v>
      </c>
      <c r="F21" s="871">
        <v>0</v>
      </c>
      <c r="G21" s="872">
        <v>0</v>
      </c>
      <c r="H21" s="871">
        <v>82417.122749999995</v>
      </c>
      <c r="I21" s="872">
        <v>7.7411509894614629E-3</v>
      </c>
      <c r="J21" s="871">
        <v>151916.24794999999</v>
      </c>
      <c r="K21" s="872">
        <v>6.0800732371822791E-2</v>
      </c>
      <c r="L21" s="871">
        <v>1575818.6032400001</v>
      </c>
      <c r="M21" s="872">
        <v>9.3562865882116777E-2</v>
      </c>
    </row>
    <row r="22" spans="1:13" ht="22.5">
      <c r="A22" s="80" t="s">
        <v>1185</v>
      </c>
      <c r="B22" s="871">
        <v>4661.5161100000005</v>
      </c>
      <c r="C22" s="872">
        <v>2.3147331832133627E-3</v>
      </c>
      <c r="D22" s="871">
        <v>164757.67091999998</v>
      </c>
      <c r="E22" s="872">
        <v>0.14995509576777863</v>
      </c>
      <c r="F22" s="871">
        <v>0</v>
      </c>
      <c r="G22" s="872">
        <v>0</v>
      </c>
      <c r="H22" s="871">
        <v>2604633.2902800003</v>
      </c>
      <c r="I22" s="872">
        <v>0.2446440605964407</v>
      </c>
      <c r="J22" s="871">
        <v>1040045.96624</v>
      </c>
      <c r="K22" s="872">
        <v>0.41625275308645543</v>
      </c>
      <c r="L22" s="871">
        <v>3814098.4435500004</v>
      </c>
      <c r="M22" s="872">
        <v>0.2264587944331489</v>
      </c>
    </row>
    <row r="23" spans="1:13" ht="18" customHeight="1">
      <c r="A23" s="80" t="s">
        <v>1177</v>
      </c>
      <c r="B23" s="871">
        <v>0</v>
      </c>
      <c r="C23" s="872">
        <v>0</v>
      </c>
      <c r="D23" s="871">
        <v>0</v>
      </c>
      <c r="E23" s="872">
        <v>0</v>
      </c>
      <c r="F23" s="871">
        <v>0</v>
      </c>
      <c r="G23" s="872">
        <v>0</v>
      </c>
      <c r="H23" s="871">
        <v>0</v>
      </c>
      <c r="I23" s="872">
        <v>0</v>
      </c>
      <c r="J23" s="871">
        <v>0</v>
      </c>
      <c r="K23" s="872">
        <v>0</v>
      </c>
      <c r="L23" s="871">
        <v>0</v>
      </c>
      <c r="M23" s="872">
        <v>0</v>
      </c>
    </row>
    <row r="24" spans="1:13" ht="22.5">
      <c r="A24" s="80" t="s">
        <v>1186</v>
      </c>
      <c r="B24" s="871">
        <v>0</v>
      </c>
      <c r="C24" s="872">
        <v>0</v>
      </c>
      <c r="D24" s="871">
        <v>2995.06088</v>
      </c>
      <c r="E24" s="872">
        <v>2.7259710493771493E-3</v>
      </c>
      <c r="F24" s="871">
        <v>0</v>
      </c>
      <c r="G24" s="872">
        <v>0</v>
      </c>
      <c r="H24" s="871">
        <v>23068.907910000002</v>
      </c>
      <c r="I24" s="872">
        <v>2.166781529549233E-3</v>
      </c>
      <c r="J24" s="871">
        <v>921.40842000000009</v>
      </c>
      <c r="K24" s="872">
        <v>3.687710005055065E-4</v>
      </c>
      <c r="L24" s="871">
        <v>26985.377210000002</v>
      </c>
      <c r="M24" s="872">
        <v>1.6022334191805607E-3</v>
      </c>
    </row>
    <row r="25" spans="1:13" ht="22.5">
      <c r="A25" s="870" t="s">
        <v>1179</v>
      </c>
      <c r="B25" s="871">
        <v>0</v>
      </c>
      <c r="C25" s="872">
        <v>0</v>
      </c>
      <c r="D25" s="871">
        <v>0</v>
      </c>
      <c r="E25" s="872">
        <v>0</v>
      </c>
      <c r="F25" s="871">
        <v>0</v>
      </c>
      <c r="G25" s="872">
        <v>0</v>
      </c>
      <c r="H25" s="871">
        <v>0</v>
      </c>
      <c r="I25" s="872">
        <v>0</v>
      </c>
      <c r="J25" s="871">
        <v>0</v>
      </c>
      <c r="K25" s="872">
        <v>0</v>
      </c>
      <c r="L25" s="871">
        <v>0</v>
      </c>
      <c r="M25" s="872">
        <v>0</v>
      </c>
    </row>
    <row r="26" spans="1:13" ht="22.5">
      <c r="A26" s="870" t="s">
        <v>1187</v>
      </c>
      <c r="B26" s="871">
        <v>48907.935880000005</v>
      </c>
      <c r="C26" s="872">
        <v>2.4285837361164336E-2</v>
      </c>
      <c r="D26" s="871">
        <v>247438.36388999998</v>
      </c>
      <c r="E26" s="872">
        <v>0.22520738091620635</v>
      </c>
      <c r="F26" s="871">
        <v>572829.83486000006</v>
      </c>
      <c r="G26" s="872">
        <v>0.9799079916413258</v>
      </c>
      <c r="H26" s="871">
        <v>81757.586819999997</v>
      </c>
      <c r="I26" s="872">
        <v>7.6792030950585989E-3</v>
      </c>
      <c r="J26" s="871">
        <v>436542.12705000001</v>
      </c>
      <c r="K26" s="872">
        <v>0.17471522232782552</v>
      </c>
      <c r="L26" s="871">
        <v>1387475.8484999998</v>
      </c>
      <c r="M26" s="872">
        <v>8.2380177807883384E-2</v>
      </c>
    </row>
    <row r="27" spans="1:13" ht="22.5">
      <c r="A27" s="80" t="s">
        <v>1181</v>
      </c>
      <c r="B27" s="871">
        <v>0</v>
      </c>
      <c r="C27" s="872">
        <v>0</v>
      </c>
      <c r="D27" s="871">
        <v>0</v>
      </c>
      <c r="E27" s="872">
        <v>0</v>
      </c>
      <c r="F27" s="871">
        <v>0</v>
      </c>
      <c r="G27" s="872">
        <v>0</v>
      </c>
      <c r="H27" s="871">
        <v>421005.04027999996</v>
      </c>
      <c r="I27" s="872">
        <v>3.9543525366903018E-2</v>
      </c>
      <c r="J27" s="871">
        <v>0</v>
      </c>
      <c r="K27" s="872">
        <v>0</v>
      </c>
      <c r="L27" s="871">
        <v>421005.04027999996</v>
      </c>
      <c r="M27" s="872">
        <v>2.49968099363868E-2</v>
      </c>
    </row>
    <row r="28" spans="1:13" ht="22.5">
      <c r="A28" s="80" t="s">
        <v>1182</v>
      </c>
      <c r="B28" s="871">
        <v>0</v>
      </c>
      <c r="C28" s="872">
        <v>0</v>
      </c>
      <c r="D28" s="871">
        <v>0</v>
      </c>
      <c r="E28" s="872">
        <v>0</v>
      </c>
      <c r="F28" s="871">
        <v>0</v>
      </c>
      <c r="G28" s="872">
        <v>0</v>
      </c>
      <c r="H28" s="871">
        <v>0</v>
      </c>
      <c r="I28" s="872">
        <v>0</v>
      </c>
      <c r="J28" s="871">
        <v>0</v>
      </c>
      <c r="K28" s="872">
        <v>0</v>
      </c>
      <c r="L28" s="871">
        <v>0</v>
      </c>
      <c r="M28" s="872">
        <v>0</v>
      </c>
    </row>
    <row r="29" spans="1:13" ht="22.5">
      <c r="A29" s="80" t="s">
        <v>1188</v>
      </c>
      <c r="B29" s="871">
        <v>150.44848000000002</v>
      </c>
      <c r="C29" s="872">
        <v>7.4707043975015227E-5</v>
      </c>
      <c r="D29" s="871">
        <v>0</v>
      </c>
      <c r="E29" s="872">
        <v>0</v>
      </c>
      <c r="F29" s="871">
        <v>0</v>
      </c>
      <c r="G29" s="872">
        <v>0</v>
      </c>
      <c r="H29" s="871">
        <v>347.26509000000004</v>
      </c>
      <c r="I29" s="872">
        <v>3.2617390723688236E-5</v>
      </c>
      <c r="J29" s="871">
        <v>3411.0990899999997</v>
      </c>
      <c r="K29" s="872">
        <v>1.3652083017026506E-3</v>
      </c>
      <c r="L29" s="871">
        <v>3908.8126599999996</v>
      </c>
      <c r="M29" s="872">
        <v>2.3208236907087731E-4</v>
      </c>
    </row>
    <row r="30" spans="1:13" ht="21.75">
      <c r="A30" s="130" t="s">
        <v>1189</v>
      </c>
      <c r="B30" s="989">
        <v>2027900.9783299998</v>
      </c>
      <c r="C30" s="990">
        <v>1.0069791836054156</v>
      </c>
      <c r="D30" s="989">
        <v>1107698.1039700001</v>
      </c>
      <c r="E30" s="990">
        <v>1.0081774908268908</v>
      </c>
      <c r="F30" s="989">
        <v>585828.40734999999</v>
      </c>
      <c r="G30" s="990">
        <v>1.0021439233050335</v>
      </c>
      <c r="H30" s="989">
        <v>10850712.854150001</v>
      </c>
      <c r="I30" s="990">
        <v>1.0191693636534467</v>
      </c>
      <c r="J30" s="989">
        <v>2521499.4251999999</v>
      </c>
      <c r="K30" s="990">
        <v>1.009167971142551</v>
      </c>
      <c r="L30" s="989">
        <v>17093639.769000001</v>
      </c>
      <c r="M30" s="990">
        <v>1.0149200687539945</v>
      </c>
    </row>
    <row r="31" spans="1:13" ht="22.5">
      <c r="A31" s="80" t="s">
        <v>1190</v>
      </c>
      <c r="B31" s="871">
        <v>14055.000830000001</v>
      </c>
      <c r="C31" s="872">
        <v>6.9791836054155249E-3</v>
      </c>
      <c r="D31" s="871">
        <v>8984.7186300000012</v>
      </c>
      <c r="E31" s="872">
        <v>8.1774908268908136E-3</v>
      </c>
      <c r="F31" s="871">
        <v>1253.28423</v>
      </c>
      <c r="G31" s="872">
        <v>2.1439233050338491E-3</v>
      </c>
      <c r="H31" s="871">
        <v>204089.00425999999</v>
      </c>
      <c r="I31" s="872">
        <v>1.9169363653446684E-2</v>
      </c>
      <c r="J31" s="871">
        <v>22907.02304</v>
      </c>
      <c r="K31" s="872">
        <v>9.167971142550975E-3</v>
      </c>
      <c r="L31" s="871">
        <v>251289.03099</v>
      </c>
      <c r="M31" s="872">
        <v>1.4920068753994547E-2</v>
      </c>
    </row>
    <row r="32" spans="1:13" ht="26.25" customHeight="1">
      <c r="A32" s="585" t="s">
        <v>1191</v>
      </c>
      <c r="B32" s="586">
        <v>2013845.9774999998</v>
      </c>
      <c r="C32" s="587">
        <v>1</v>
      </c>
      <c r="D32" s="586">
        <v>1098713.38534</v>
      </c>
      <c r="E32" s="587">
        <v>1</v>
      </c>
      <c r="F32" s="586">
        <v>584575.12312000012</v>
      </c>
      <c r="G32" s="587">
        <v>1</v>
      </c>
      <c r="H32" s="586">
        <v>10646623.849890001</v>
      </c>
      <c r="I32" s="587">
        <v>1</v>
      </c>
      <c r="J32" s="586">
        <v>2498592.4021600001</v>
      </c>
      <c r="K32" s="587">
        <v>1</v>
      </c>
      <c r="L32" s="586">
        <v>16842350.73801</v>
      </c>
      <c r="M32" s="587">
        <v>1</v>
      </c>
    </row>
    <row r="33" spans="1:13" ht="22.5">
      <c r="A33" s="80" t="s">
        <v>1192</v>
      </c>
      <c r="B33" s="871">
        <v>666.8442</v>
      </c>
      <c r="C33" s="872">
        <v>3.3112969286152872E-4</v>
      </c>
      <c r="D33" s="871">
        <v>388.20531</v>
      </c>
      <c r="E33" s="872">
        <v>3.5332718721713645E-4</v>
      </c>
      <c r="F33" s="871">
        <v>0</v>
      </c>
      <c r="G33" s="872">
        <v>0</v>
      </c>
      <c r="H33" s="871">
        <v>373.56864000000002</v>
      </c>
      <c r="I33" s="872">
        <v>3.5087990828553568E-5</v>
      </c>
      <c r="J33" s="871">
        <v>8959.4382299999997</v>
      </c>
      <c r="K33" s="872">
        <v>3.5857942344876595E-3</v>
      </c>
      <c r="L33" s="871">
        <v>10388.05638</v>
      </c>
      <c r="M33" s="872">
        <v>6.1678185792415072E-4</v>
      </c>
    </row>
    <row r="34" spans="1:13" ht="33">
      <c r="A34" s="80" t="s">
        <v>1193</v>
      </c>
      <c r="B34" s="871">
        <v>0</v>
      </c>
      <c r="C34" s="872">
        <v>0</v>
      </c>
      <c r="D34" s="871">
        <v>0</v>
      </c>
      <c r="E34" s="872">
        <v>0</v>
      </c>
      <c r="F34" s="871">
        <v>0</v>
      </c>
      <c r="G34" s="872">
        <v>0</v>
      </c>
      <c r="H34" s="871">
        <v>1860.28054</v>
      </c>
      <c r="I34" s="872">
        <v>1.7472962003999232E-4</v>
      </c>
      <c r="J34" s="871">
        <v>1832.6310000000001</v>
      </c>
      <c r="K34" s="872">
        <v>7.3346536970804639E-4</v>
      </c>
      <c r="L34" s="871">
        <v>3692.9115400000001</v>
      </c>
      <c r="M34" s="872">
        <v>2.1926342690784827E-4</v>
      </c>
    </row>
    <row r="35" spans="1:13" ht="12.75" customHeight="1">
      <c r="A35" s="22" t="s">
        <v>404</v>
      </c>
      <c r="B35" s="77"/>
      <c r="D35" s="77"/>
      <c r="H35" s="77"/>
    </row>
    <row r="36" spans="1:13" ht="12.75" customHeight="1">
      <c r="A36" s="40" t="s">
        <v>457</v>
      </c>
    </row>
    <row r="37" spans="1:13" ht="12.75" customHeight="1">
      <c r="A37" s="277"/>
    </row>
    <row r="38" spans="1:13" ht="12.75" customHeight="1">
      <c r="A38" s="991"/>
    </row>
    <row r="39" spans="1:13" ht="12.75" customHeight="1"/>
    <row r="40" spans="1:13" ht="12.75" customHeight="1"/>
    <row r="41" spans="1:13" ht="12.75" customHeight="1">
      <c r="A41" s="143" t="s">
        <v>737</v>
      </c>
      <c r="G41" s="139" t="str">
        <f>Naslovnica!A20</f>
        <v>Studeni 2022.</v>
      </c>
    </row>
    <row r="42" spans="1:13">
      <c r="A42" s="543" t="s">
        <v>738</v>
      </c>
      <c r="G42" s="537" t="str">
        <f>Naslovnica!A24</f>
        <v>November 2022</v>
      </c>
    </row>
    <row r="43" spans="1:13" ht="12.75" customHeight="1"/>
    <row r="44" spans="1:13">
      <c r="G44" s="14" t="s">
        <v>458</v>
      </c>
    </row>
    <row r="45" spans="1:13" ht="22.5">
      <c r="A45" s="1159" t="s">
        <v>459</v>
      </c>
      <c r="B45" s="588" t="s">
        <v>427</v>
      </c>
      <c r="C45" s="588" t="s">
        <v>428</v>
      </c>
      <c r="D45" s="588" t="s">
        <v>429</v>
      </c>
      <c r="E45" s="588" t="s">
        <v>430</v>
      </c>
      <c r="F45" s="588" t="s">
        <v>461</v>
      </c>
      <c r="G45" s="588" t="s">
        <v>432</v>
      </c>
    </row>
    <row r="46" spans="1:13" ht="22.5">
      <c r="A46" s="1159"/>
      <c r="B46" s="589" t="s">
        <v>460</v>
      </c>
      <c r="C46" s="589" t="s">
        <v>460</v>
      </c>
      <c r="D46" s="589" t="s">
        <v>460</v>
      </c>
      <c r="E46" s="589" t="s">
        <v>460</v>
      </c>
      <c r="F46" s="589" t="s">
        <v>460</v>
      </c>
      <c r="G46" s="589" t="s">
        <v>460</v>
      </c>
    </row>
    <row r="47" spans="1:13" ht="22.5">
      <c r="A47" s="80" t="s">
        <v>462</v>
      </c>
      <c r="B47" s="448">
        <v>29878.81486000001</v>
      </c>
      <c r="C47" s="448">
        <v>22269.696580000003</v>
      </c>
      <c r="D47" s="448">
        <v>4017.1593699999994</v>
      </c>
      <c r="E47" s="448">
        <v>343746.40636999981</v>
      </c>
      <c r="F47" s="448">
        <v>347038.96434999997</v>
      </c>
      <c r="G47" s="448">
        <v>746951.04152999981</v>
      </c>
    </row>
    <row r="48" spans="1:13" ht="22.5">
      <c r="A48" s="449" t="s">
        <v>463</v>
      </c>
      <c r="B48" s="448">
        <v>22597.340759999985</v>
      </c>
      <c r="C48" s="448">
        <v>23151.057620000003</v>
      </c>
      <c r="D48" s="448">
        <v>7215.5129799999986</v>
      </c>
      <c r="E48" s="448">
        <v>601398.27623000043</v>
      </c>
      <c r="F48" s="448">
        <v>23617.997339999991</v>
      </c>
      <c r="G48" s="448">
        <v>677980.18493000045</v>
      </c>
    </row>
    <row r="49" spans="1:13" ht="21.75">
      <c r="A49" s="585" t="s">
        <v>464</v>
      </c>
      <c r="B49" s="590">
        <f>B47-B48</f>
        <v>7281.4741000000249</v>
      </c>
      <c r="C49" s="590">
        <f t="shared" ref="C49:D49" si="0">C47-C48</f>
        <v>-881.36103999999978</v>
      </c>
      <c r="D49" s="590">
        <f t="shared" si="0"/>
        <v>-3198.3536099999992</v>
      </c>
      <c r="E49" s="590">
        <f>E47-E48</f>
        <v>-257651.86986000062</v>
      </c>
      <c r="F49" s="590">
        <f>F47-F48</f>
        <v>323420.96700999996</v>
      </c>
      <c r="G49" s="590">
        <f>G47-G48</f>
        <v>68970.856599999359</v>
      </c>
    </row>
    <row r="50" spans="1:13" ht="12.75" customHeight="1">
      <c r="A50" s="22" t="s">
        <v>404</v>
      </c>
    </row>
    <row r="51" spans="1:13" ht="12.75" customHeight="1">
      <c r="A51" s="40" t="s">
        <v>457</v>
      </c>
    </row>
    <row r="52" spans="1:13" ht="12.75" customHeight="1"/>
    <row r="53" spans="1:13" ht="12.75" customHeight="1">
      <c r="A53" s="622" t="s">
        <v>81</v>
      </c>
    </row>
    <row r="54" spans="1:13" ht="12.75" customHeight="1"/>
    <row r="55" spans="1:13" ht="12.75" customHeight="1"/>
    <row r="56" spans="1:13" ht="12.75" customHeight="1">
      <c r="M56" s="35" t="s">
        <v>1117</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100"/>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41" t="s">
        <v>739</v>
      </c>
      <c r="F1" s="276" t="s">
        <v>227</v>
      </c>
      <c r="G1" s="160" t="s">
        <v>1505</v>
      </c>
    </row>
    <row r="2" spans="1:8">
      <c r="A2" s="539" t="s">
        <v>740</v>
      </c>
      <c r="F2" s="540" t="s">
        <v>228</v>
      </c>
      <c r="G2" s="541" t="s">
        <v>1506</v>
      </c>
    </row>
    <row r="3" spans="1:8" ht="12.75" customHeight="1"/>
    <row r="4" spans="1:8" ht="12.75" customHeight="1">
      <c r="C4" s="189"/>
      <c r="G4" s="159" t="s">
        <v>397</v>
      </c>
    </row>
    <row r="5" spans="1:8" ht="22.5" customHeight="1">
      <c r="A5" s="572" t="s">
        <v>410</v>
      </c>
      <c r="B5" s="572" t="s">
        <v>411</v>
      </c>
      <c r="C5" s="572" t="s">
        <v>400</v>
      </c>
      <c r="D5" s="572" t="s">
        <v>412</v>
      </c>
      <c r="E5" s="572"/>
      <c r="F5" s="572" t="s">
        <v>413</v>
      </c>
      <c r="G5" s="572" t="s">
        <v>414</v>
      </c>
    </row>
    <row r="6" spans="1:8" ht="12.75" customHeight="1">
      <c r="A6" s="113" t="s">
        <v>78</v>
      </c>
      <c r="B6" s="192">
        <v>47572962490</v>
      </c>
      <c r="C6" s="282" t="s">
        <v>150</v>
      </c>
      <c r="D6" s="113" t="s">
        <v>77</v>
      </c>
      <c r="E6" s="113"/>
      <c r="F6" s="115">
        <v>11325731.27</v>
      </c>
      <c r="G6" s="116">
        <v>132.24579008552462</v>
      </c>
      <c r="H6" s="291"/>
    </row>
    <row r="7" spans="1:8" ht="12.75" customHeight="1">
      <c r="A7" s="113" t="s">
        <v>1061</v>
      </c>
      <c r="B7" s="192">
        <v>93273216321</v>
      </c>
      <c r="C7" s="282" t="s">
        <v>152</v>
      </c>
      <c r="D7" s="113" t="s">
        <v>103</v>
      </c>
      <c r="E7" s="113"/>
      <c r="F7" s="115">
        <v>1723186529.0999999</v>
      </c>
      <c r="G7" s="116">
        <v>783.49064563695549</v>
      </c>
      <c r="H7" s="291"/>
    </row>
    <row r="8" spans="1:8" ht="12.75" customHeight="1">
      <c r="A8" s="113" t="s">
        <v>1071</v>
      </c>
      <c r="B8" s="192">
        <v>97433886648</v>
      </c>
      <c r="C8" s="282" t="s">
        <v>153</v>
      </c>
      <c r="D8" s="113" t="s">
        <v>103</v>
      </c>
      <c r="E8" s="113"/>
      <c r="F8" s="115">
        <v>28065508.579999998</v>
      </c>
      <c r="G8" s="116">
        <v>676.97216430393905</v>
      </c>
      <c r="H8" s="291"/>
    </row>
    <row r="9" spans="1:8" ht="12.75" customHeight="1">
      <c r="A9" s="113" t="s">
        <v>1062</v>
      </c>
      <c r="B9" s="192">
        <v>48815690681</v>
      </c>
      <c r="C9" s="282" t="s">
        <v>155</v>
      </c>
      <c r="D9" s="113" t="s">
        <v>1063</v>
      </c>
      <c r="E9" s="113"/>
      <c r="F9" s="115">
        <v>1991949.08</v>
      </c>
      <c r="G9" s="116">
        <v>562.24266720288074</v>
      </c>
      <c r="H9" s="291"/>
    </row>
    <row r="10" spans="1:8" ht="12.75" customHeight="1">
      <c r="A10" s="113" t="s">
        <v>854</v>
      </c>
      <c r="B10" s="192" t="s">
        <v>856</v>
      </c>
      <c r="C10" s="282" t="s">
        <v>857</v>
      </c>
      <c r="D10" s="135" t="s">
        <v>855</v>
      </c>
      <c r="E10" s="135"/>
      <c r="F10" s="117">
        <v>151646813.74000001</v>
      </c>
      <c r="G10" s="116">
        <v>137.79811030953996</v>
      </c>
      <c r="H10" s="291"/>
    </row>
    <row r="11" spans="1:8" ht="12.75" customHeight="1">
      <c r="A11" s="113" t="s">
        <v>138</v>
      </c>
      <c r="B11" s="192">
        <v>57255663752</v>
      </c>
      <c r="C11" s="282" t="s">
        <v>151</v>
      </c>
      <c r="D11" s="135" t="s">
        <v>177</v>
      </c>
      <c r="E11" s="135"/>
      <c r="F11" s="117">
        <v>6444121.6900000004</v>
      </c>
      <c r="G11" s="116">
        <v>116.96171753739189</v>
      </c>
      <c r="H11" s="291"/>
    </row>
    <row r="12" spans="1:8" s="265" customFormat="1" ht="12.75" customHeight="1">
      <c r="A12" s="113" t="s">
        <v>178</v>
      </c>
      <c r="B12" s="192">
        <v>13264226136</v>
      </c>
      <c r="C12" s="282" t="s">
        <v>154</v>
      </c>
      <c r="D12" s="135" t="s">
        <v>112</v>
      </c>
      <c r="E12" s="135"/>
      <c r="F12" s="117">
        <v>151241.14000000001</v>
      </c>
      <c r="G12" s="116">
        <v>0.74040100101852446</v>
      </c>
      <c r="H12" s="291"/>
    </row>
    <row r="13" spans="1:8" ht="12.75" customHeight="1">
      <c r="A13" s="113" t="s">
        <v>1406</v>
      </c>
      <c r="B13" s="192" t="s">
        <v>202</v>
      </c>
      <c r="C13" s="283" t="s">
        <v>203</v>
      </c>
      <c r="D13" s="113" t="s">
        <v>112</v>
      </c>
      <c r="E13" s="113"/>
      <c r="F13" s="115">
        <v>108361520.45</v>
      </c>
      <c r="G13" s="116">
        <v>7.8873243491109042</v>
      </c>
    </row>
    <row r="14" spans="1:8" ht="12.75" customHeight="1">
      <c r="A14" s="113" t="s">
        <v>872</v>
      </c>
      <c r="B14" s="192">
        <v>75398635234</v>
      </c>
      <c r="C14" s="282" t="s">
        <v>858</v>
      </c>
      <c r="D14" s="113" t="s">
        <v>909</v>
      </c>
      <c r="E14" s="113"/>
      <c r="F14" s="118">
        <v>50378875.259999998</v>
      </c>
      <c r="G14" s="119">
        <v>5843.1193958501826</v>
      </c>
      <c r="H14" s="291"/>
    </row>
    <row r="15" spans="1:8" ht="12.75" customHeight="1">
      <c r="A15" s="113" t="s">
        <v>147</v>
      </c>
      <c r="B15" s="192">
        <v>81393286204</v>
      </c>
      <c r="C15" s="282" t="s">
        <v>156</v>
      </c>
      <c r="D15" s="113" t="s">
        <v>79</v>
      </c>
      <c r="E15" s="113"/>
      <c r="F15" s="117">
        <v>701.04610000000002</v>
      </c>
      <c r="G15" s="120" t="s">
        <v>140</v>
      </c>
      <c r="H15" s="291"/>
    </row>
    <row r="16" spans="1:8" ht="18.75" customHeight="1">
      <c r="A16" s="578" t="s">
        <v>415</v>
      </c>
      <c r="B16" s="592"/>
      <c r="C16" s="593"/>
      <c r="D16" s="579"/>
      <c r="E16" s="579"/>
      <c r="F16" s="581">
        <f>SUM(F6:F15)</f>
        <v>2081552991.3560998</v>
      </c>
      <c r="G16" s="594"/>
    </row>
    <row r="17" spans="1:7" s="265" customFormat="1">
      <c r="A17" s="278" t="s">
        <v>1415</v>
      </c>
    </row>
    <row r="18" spans="1:7" ht="12.75" customHeight="1">
      <c r="A18" s="22" t="s">
        <v>395</v>
      </c>
    </row>
    <row r="19" spans="1:7" ht="12.75" customHeight="1">
      <c r="A19" s="46" t="s">
        <v>416</v>
      </c>
    </row>
    <row r="20" spans="1:7" ht="12.75" customHeight="1">
      <c r="A20" s="278"/>
    </row>
    <row r="21" spans="1:7" ht="12.75" customHeight="1">
      <c r="A21" s="141" t="s">
        <v>741</v>
      </c>
      <c r="G21" s="160" t="s">
        <v>1505</v>
      </c>
    </row>
    <row r="22" spans="1:7" ht="12.75" customHeight="1">
      <c r="A22" s="539" t="s">
        <v>742</v>
      </c>
      <c r="G22" s="541" t="s">
        <v>1506</v>
      </c>
    </row>
    <row r="23" spans="1:7" ht="12.75" customHeight="1">
      <c r="A23" s="54"/>
    </row>
    <row r="24" spans="1:7" ht="12.75" customHeight="1">
      <c r="A24" s="54"/>
      <c r="G24" s="183" t="s">
        <v>397</v>
      </c>
    </row>
    <row r="25" spans="1:7" ht="21.75">
      <c r="A25" s="572" t="s">
        <v>417</v>
      </c>
      <c r="B25" s="572" t="s">
        <v>411</v>
      </c>
      <c r="C25" s="572" t="s">
        <v>400</v>
      </c>
      <c r="D25" s="572" t="s">
        <v>412</v>
      </c>
      <c r="E25" s="572" t="s">
        <v>418</v>
      </c>
      <c r="F25" s="572" t="s">
        <v>413</v>
      </c>
      <c r="G25" s="572" t="s">
        <v>414</v>
      </c>
    </row>
    <row r="26" spans="1:7">
      <c r="A26" s="113" t="s">
        <v>206</v>
      </c>
      <c r="B26" s="192" t="s">
        <v>212</v>
      </c>
      <c r="C26" s="282" t="s">
        <v>213</v>
      </c>
      <c r="D26" s="113" t="s">
        <v>77</v>
      </c>
      <c r="E26" s="114"/>
      <c r="F26" s="117">
        <v>4889463.13</v>
      </c>
      <c r="G26" s="116">
        <v>80.144000094622925</v>
      </c>
    </row>
    <row r="27" spans="1:7">
      <c r="A27" s="113" t="s">
        <v>207</v>
      </c>
      <c r="B27" s="192" t="s">
        <v>214</v>
      </c>
      <c r="C27" s="282" t="s">
        <v>215</v>
      </c>
      <c r="D27" s="113" t="s">
        <v>210</v>
      </c>
      <c r="E27" s="114"/>
      <c r="F27" s="117">
        <v>327620774.50160003</v>
      </c>
      <c r="G27" s="116">
        <v>866.10498686861092</v>
      </c>
    </row>
    <row r="28" spans="1:7">
      <c r="A28" s="113" t="s">
        <v>208</v>
      </c>
      <c r="B28" s="192" t="s">
        <v>216</v>
      </c>
      <c r="C28" s="282" t="s">
        <v>217</v>
      </c>
      <c r="D28" s="113" t="s">
        <v>210</v>
      </c>
      <c r="E28" s="114"/>
      <c r="F28" s="117">
        <v>5233763.1837999998</v>
      </c>
      <c r="G28" s="116">
        <v>856.13470663946464</v>
      </c>
    </row>
    <row r="29" spans="1:7">
      <c r="A29" s="113" t="s">
        <v>1201</v>
      </c>
      <c r="B29" s="192" t="s">
        <v>1399</v>
      </c>
      <c r="C29" s="282" t="s">
        <v>1400</v>
      </c>
      <c r="D29" s="113" t="s">
        <v>210</v>
      </c>
      <c r="E29" s="114"/>
      <c r="F29" s="117">
        <v>2808626.6444000001</v>
      </c>
      <c r="G29" s="116">
        <v>889.95650686987858</v>
      </c>
    </row>
    <row r="30" spans="1:7" s="265" customFormat="1">
      <c r="A30" s="113" t="s">
        <v>209</v>
      </c>
      <c r="B30" s="192" t="s">
        <v>218</v>
      </c>
      <c r="C30" s="282" t="s">
        <v>219</v>
      </c>
      <c r="D30" s="113" t="s">
        <v>210</v>
      </c>
      <c r="E30" s="114"/>
      <c r="F30" s="117">
        <v>5811043.7005000003</v>
      </c>
      <c r="G30" s="116">
        <v>144.34626654977365</v>
      </c>
    </row>
    <row r="31" spans="1:7" s="265" customFormat="1">
      <c r="A31" s="113" t="s">
        <v>1411</v>
      </c>
      <c r="B31" s="192" t="s">
        <v>1487</v>
      </c>
      <c r="C31" s="282" t="s">
        <v>1488</v>
      </c>
      <c r="D31" s="113" t="s">
        <v>1412</v>
      </c>
      <c r="E31" s="114"/>
      <c r="F31" s="117" t="s">
        <v>140</v>
      </c>
      <c r="G31" s="116" t="s">
        <v>140</v>
      </c>
    </row>
    <row r="32" spans="1:7" s="265" customFormat="1">
      <c r="A32" s="113" t="s">
        <v>1536</v>
      </c>
      <c r="B32" s="192" t="s">
        <v>1540</v>
      </c>
      <c r="C32" s="282" t="s">
        <v>1541</v>
      </c>
      <c r="D32" s="113" t="s">
        <v>1491</v>
      </c>
      <c r="E32" s="114"/>
      <c r="F32" s="117">
        <v>42532.38</v>
      </c>
      <c r="G32" s="116">
        <v>947.22895913090531</v>
      </c>
    </row>
    <row r="33" spans="1:10" s="265" customFormat="1">
      <c r="A33" s="113" t="s">
        <v>1537</v>
      </c>
      <c r="B33" s="192" t="s">
        <v>1542</v>
      </c>
      <c r="C33" s="282" t="s">
        <v>1543</v>
      </c>
      <c r="D33" s="113" t="s">
        <v>1491</v>
      </c>
      <c r="E33" s="114"/>
      <c r="F33" s="117">
        <v>42532.38</v>
      </c>
      <c r="G33" s="116">
        <v>947.22895913090531</v>
      </c>
      <c r="H33"/>
      <c r="I33"/>
      <c r="J33"/>
    </row>
    <row r="34" spans="1:10" ht="12.75" customHeight="1">
      <c r="A34" s="113" t="s">
        <v>180</v>
      </c>
      <c r="B34" s="192" t="s">
        <v>181</v>
      </c>
      <c r="C34" s="282" t="s">
        <v>182</v>
      </c>
      <c r="D34" s="113" t="s">
        <v>177</v>
      </c>
      <c r="E34" s="114" t="s">
        <v>114</v>
      </c>
      <c r="F34" s="117">
        <v>16076528.3059</v>
      </c>
      <c r="G34" s="116">
        <v>159.12549999999999</v>
      </c>
    </row>
    <row r="35" spans="1:10" ht="12.75" customHeight="1">
      <c r="A35" s="113"/>
      <c r="B35" s="192"/>
      <c r="C35" s="282"/>
      <c r="D35" s="113"/>
      <c r="E35" s="114" t="s">
        <v>115</v>
      </c>
      <c r="F35" s="117">
        <v>27769303.974100001</v>
      </c>
      <c r="G35" s="116">
        <v>149.98150000000001</v>
      </c>
    </row>
    <row r="36" spans="1:10" ht="12.75" customHeight="1">
      <c r="A36" s="135" t="s">
        <v>1394</v>
      </c>
      <c r="B36" s="192" t="s">
        <v>204</v>
      </c>
      <c r="C36" s="282" t="s">
        <v>205</v>
      </c>
      <c r="D36" s="135" t="s">
        <v>112</v>
      </c>
      <c r="E36" s="135"/>
      <c r="F36" s="117">
        <v>42610074.780000001</v>
      </c>
      <c r="G36" s="116">
        <v>7.277197705111111</v>
      </c>
    </row>
    <row r="37" spans="1:10" ht="12.75" customHeight="1">
      <c r="A37" s="113" t="s">
        <v>179</v>
      </c>
      <c r="B37" s="192" t="s">
        <v>173</v>
      </c>
      <c r="C37" s="282" t="s">
        <v>157</v>
      </c>
      <c r="D37" s="113" t="s">
        <v>112</v>
      </c>
      <c r="E37" s="113"/>
      <c r="F37" s="117">
        <v>31872768.68</v>
      </c>
      <c r="G37" s="116">
        <v>1.3496533158692949</v>
      </c>
    </row>
    <row r="38" spans="1:10" ht="12.75" customHeight="1">
      <c r="A38" s="113" t="s">
        <v>183</v>
      </c>
      <c r="B38" s="192" t="s">
        <v>184</v>
      </c>
      <c r="C38" s="282" t="s">
        <v>185</v>
      </c>
      <c r="D38" s="113" t="s">
        <v>112</v>
      </c>
      <c r="E38" s="113"/>
      <c r="F38" s="117">
        <v>199380696.46000001</v>
      </c>
      <c r="G38" s="116">
        <v>8.1746485090652339</v>
      </c>
      <c r="H38" s="289"/>
    </row>
    <row r="39" spans="1:10" ht="12.75" customHeight="1">
      <c r="A39" s="113" t="s">
        <v>910</v>
      </c>
      <c r="B39" s="192" t="s">
        <v>912</v>
      </c>
      <c r="C39" s="282" t="s">
        <v>913</v>
      </c>
      <c r="D39" s="113" t="s">
        <v>909</v>
      </c>
      <c r="E39" s="113"/>
      <c r="F39" s="117">
        <v>362213685.67000002</v>
      </c>
      <c r="G39" s="116">
        <v>146.1325490060419</v>
      </c>
      <c r="H39" s="289"/>
    </row>
    <row r="40" spans="1:10" ht="12.75" customHeight="1">
      <c r="A40" s="113" t="s">
        <v>908</v>
      </c>
      <c r="B40" s="192" t="s">
        <v>914</v>
      </c>
      <c r="C40" s="282" t="s">
        <v>915</v>
      </c>
      <c r="D40" s="113" t="s">
        <v>909</v>
      </c>
      <c r="E40" s="113"/>
      <c r="F40" s="115">
        <v>356460.72</v>
      </c>
      <c r="G40" s="116">
        <v>89.115179999999995</v>
      </c>
      <c r="H40" s="288"/>
    </row>
    <row r="41" spans="1:10" ht="12.75" customHeight="1">
      <c r="A41" s="113" t="s">
        <v>911</v>
      </c>
      <c r="B41" s="192" t="s">
        <v>916</v>
      </c>
      <c r="C41" s="282" t="s">
        <v>917</v>
      </c>
      <c r="D41" s="113" t="s">
        <v>909</v>
      </c>
      <c r="E41" s="113"/>
      <c r="F41" s="115">
        <v>2977987.54</v>
      </c>
      <c r="G41" s="116">
        <v>91.838921518141461</v>
      </c>
      <c r="H41" s="288"/>
      <c r="I41" s="265"/>
      <c r="J41" s="265"/>
    </row>
    <row r="42" spans="1:10" s="265" customFormat="1" ht="12.75" customHeight="1">
      <c r="A42" s="113" t="s">
        <v>211</v>
      </c>
      <c r="B42" s="192" t="s">
        <v>221</v>
      </c>
      <c r="C42" s="282" t="s">
        <v>220</v>
      </c>
      <c r="D42" s="113" t="s">
        <v>230</v>
      </c>
      <c r="E42" s="113"/>
      <c r="F42" s="115">
        <v>8386207.0800000001</v>
      </c>
      <c r="G42" s="116">
        <v>1016.3255814708812</v>
      </c>
      <c r="H42" s="288"/>
    </row>
    <row r="43" spans="1:10" s="265" customFormat="1" ht="12.75" customHeight="1">
      <c r="A43" s="113" t="s">
        <v>229</v>
      </c>
      <c r="B43" s="192">
        <v>34988643147</v>
      </c>
      <c r="C43" s="282" t="s">
        <v>158</v>
      </c>
      <c r="D43" s="135" t="s">
        <v>230</v>
      </c>
      <c r="E43" s="113"/>
      <c r="F43" s="115">
        <v>50833182.530000001</v>
      </c>
      <c r="G43" s="116">
        <v>2078.835692039107</v>
      </c>
      <c r="H43" s="288"/>
    </row>
    <row r="44" spans="1:10" s="265" customFormat="1" ht="12.75" customHeight="1">
      <c r="A44" s="113" t="s">
        <v>1070</v>
      </c>
      <c r="B44" s="192" t="s">
        <v>1196</v>
      </c>
      <c r="C44" s="282" t="s">
        <v>1195</v>
      </c>
      <c r="D44" s="135" t="s">
        <v>1202</v>
      </c>
      <c r="E44" s="113"/>
      <c r="F44" s="115">
        <v>1630382.85</v>
      </c>
      <c r="G44" s="116">
        <v>1617.7077859554815</v>
      </c>
      <c r="H44" s="277"/>
      <c r="I44"/>
      <c r="J44"/>
    </row>
    <row r="45" spans="1:10" ht="18.75" customHeight="1">
      <c r="A45" s="578" t="s">
        <v>419</v>
      </c>
      <c r="B45" s="592"/>
      <c r="C45" s="593"/>
      <c r="D45" s="579"/>
      <c r="E45" s="579"/>
      <c r="F45" s="581">
        <f>SUM(F26:F44)</f>
        <v>1090556014.5102999</v>
      </c>
      <c r="G45" s="594"/>
    </row>
    <row r="46" spans="1:10" ht="12.75" customHeight="1">
      <c r="A46" s="22" t="s">
        <v>395</v>
      </c>
    </row>
    <row r="47" spans="1:10" ht="12.75" customHeight="1">
      <c r="A47" s="46" t="s">
        <v>420</v>
      </c>
    </row>
    <row r="48" spans="1:10" ht="12.75" customHeight="1">
      <c r="A48" s="278" t="s">
        <v>421</v>
      </c>
    </row>
    <row r="49" spans="1:7" ht="12.75" customHeight="1">
      <c r="A49" s="278"/>
    </row>
    <row r="50" spans="1:7" s="265" customFormat="1" ht="12.75" customHeight="1">
      <c r="A50" s="278"/>
      <c r="C50" s="278"/>
    </row>
    <row r="51" spans="1:7" ht="12.75" customHeight="1">
      <c r="A51" s="141" t="s">
        <v>743</v>
      </c>
      <c r="G51" s="160" t="s">
        <v>1505</v>
      </c>
    </row>
    <row r="52" spans="1:7" ht="12.75" customHeight="1">
      <c r="A52" s="539" t="s">
        <v>850</v>
      </c>
      <c r="G52" s="541" t="s">
        <v>1506</v>
      </c>
    </row>
    <row r="53" spans="1:7" ht="12.75" customHeight="1">
      <c r="A53" s="69"/>
    </row>
    <row r="54" spans="1:7" ht="12.75" customHeight="1">
      <c r="A54" s="46"/>
      <c r="G54" s="196" t="s">
        <v>397</v>
      </c>
    </row>
    <row r="55" spans="1:7" ht="47.25" customHeight="1">
      <c r="A55" s="595" t="s">
        <v>422</v>
      </c>
      <c r="B55" s="572" t="s">
        <v>399</v>
      </c>
      <c r="C55" s="572" t="s">
        <v>400</v>
      </c>
      <c r="D55" s="595" t="s">
        <v>401</v>
      </c>
      <c r="E55" s="595"/>
      <c r="F55" s="595" t="s">
        <v>402</v>
      </c>
      <c r="G55" s="595" t="s">
        <v>403</v>
      </c>
    </row>
    <row r="56" spans="1:7">
      <c r="A56" s="121" t="s">
        <v>149</v>
      </c>
      <c r="B56" s="113">
        <v>8269700991</v>
      </c>
      <c r="C56" s="282" t="s">
        <v>163</v>
      </c>
      <c r="D56" s="121" t="s">
        <v>855</v>
      </c>
      <c r="E56" s="121"/>
      <c r="F56" s="122">
        <v>1604838481.29</v>
      </c>
      <c r="G56" s="116">
        <v>417.32884253313159</v>
      </c>
    </row>
    <row r="57" spans="1:7">
      <c r="A57" s="22" t="s">
        <v>313</v>
      </c>
      <c r="G57" s="224"/>
    </row>
    <row r="58" spans="1:7">
      <c r="A58" s="156" t="s">
        <v>423</v>
      </c>
    </row>
    <row r="59" spans="1:7" ht="12.75" customHeight="1">
      <c r="A59" s="162" t="s">
        <v>107</v>
      </c>
      <c r="B59" s="184"/>
      <c r="C59" s="184"/>
      <c r="D59" s="184"/>
      <c r="E59" s="223"/>
      <c r="F59" s="184"/>
      <c r="G59" s="184"/>
    </row>
    <row r="60" spans="1:7" ht="21.75" customHeight="1">
      <c r="A60" s="1163" t="s">
        <v>108</v>
      </c>
      <c r="B60" s="1163"/>
      <c r="C60" s="1163"/>
      <c r="D60" s="1163"/>
      <c r="E60" s="1163"/>
      <c r="F60" s="1163"/>
      <c r="G60" s="1163"/>
    </row>
    <row r="61" spans="1:7" ht="12.75" customHeight="1">
      <c r="A61" s="54"/>
    </row>
    <row r="62" spans="1:7" ht="12.75" customHeight="1">
      <c r="A62" s="147" t="s">
        <v>744</v>
      </c>
      <c r="F62" s="148"/>
      <c r="G62" s="160" t="s">
        <v>1505</v>
      </c>
    </row>
    <row r="63" spans="1:7" ht="12.75" customHeight="1">
      <c r="A63" s="542" t="s">
        <v>1530</v>
      </c>
      <c r="F63" s="55"/>
      <c r="G63" s="541" t="s">
        <v>1506</v>
      </c>
    </row>
    <row r="64" spans="1:7" ht="12.75" customHeight="1"/>
    <row r="65" spans="1:7" ht="12.75" customHeight="1">
      <c r="G65" s="159" t="s">
        <v>405</v>
      </c>
    </row>
    <row r="66" spans="1:7" ht="35.25" customHeight="1">
      <c r="A66" s="595" t="s">
        <v>846</v>
      </c>
      <c r="B66" s="572" t="s">
        <v>411</v>
      </c>
      <c r="C66" s="572" t="s">
        <v>400</v>
      </c>
      <c r="D66" s="595" t="s">
        <v>401</v>
      </c>
      <c r="E66" s="595"/>
      <c r="F66" s="595" t="s">
        <v>402</v>
      </c>
      <c r="G66" s="572" t="s">
        <v>414</v>
      </c>
    </row>
    <row r="67" spans="1:7" s="265" customFormat="1">
      <c r="A67" s="125" t="s">
        <v>1534</v>
      </c>
      <c r="B67" s="192" t="s">
        <v>1538</v>
      </c>
      <c r="C67" s="284" t="s">
        <v>1539</v>
      </c>
      <c r="D67" s="125" t="s">
        <v>1535</v>
      </c>
      <c r="E67" s="125"/>
      <c r="F67" s="126">
        <v>271479.03999999998</v>
      </c>
      <c r="G67" s="127">
        <v>4.7809580200701585E-2</v>
      </c>
    </row>
    <row r="68" spans="1:7" ht="12.75" customHeight="1">
      <c r="A68" s="125" t="s">
        <v>1413</v>
      </c>
      <c r="B68" s="192" t="s">
        <v>1531</v>
      </c>
      <c r="C68" s="284" t="s">
        <v>1532</v>
      </c>
      <c r="D68" s="125" t="s">
        <v>1414</v>
      </c>
      <c r="E68" s="125"/>
      <c r="F68" s="126">
        <v>66729786.659999996</v>
      </c>
      <c r="G68" s="127">
        <v>522.3753888783292</v>
      </c>
    </row>
    <row r="69" spans="1:7" s="265" customFormat="1" ht="12.75" customHeight="1">
      <c r="A69" s="578" t="s">
        <v>419</v>
      </c>
      <c r="B69" s="592"/>
      <c r="C69" s="593"/>
      <c r="D69" s="592"/>
      <c r="E69" s="592"/>
      <c r="F69" s="596">
        <f>SUM(F65:F68)</f>
        <v>67001265.699999996</v>
      </c>
      <c r="G69" s="597"/>
    </row>
    <row r="70" spans="1:7" ht="12.75" customHeight="1">
      <c r="A70" s="41" t="s">
        <v>424</v>
      </c>
    </row>
    <row r="71" spans="1:7" ht="12.75" customHeight="1">
      <c r="A71" s="46" t="s">
        <v>420</v>
      </c>
    </row>
    <row r="72" spans="1:7" ht="12.75" customHeight="1"/>
    <row r="73" spans="1:7" ht="12.75" customHeight="1">
      <c r="A73" s="147" t="s">
        <v>848</v>
      </c>
      <c r="F73" s="148"/>
      <c r="G73" s="160" t="s">
        <v>1505</v>
      </c>
    </row>
    <row r="74" spans="1:7" ht="12.75" customHeight="1">
      <c r="A74" s="542" t="s">
        <v>849</v>
      </c>
      <c r="F74" s="55"/>
      <c r="G74" s="541" t="s">
        <v>1506</v>
      </c>
    </row>
    <row r="75" spans="1:7" ht="12.75" customHeight="1">
      <c r="A75" s="161"/>
    </row>
    <row r="76" spans="1:7" ht="12.75" customHeight="1">
      <c r="G76" s="159" t="s">
        <v>405</v>
      </c>
    </row>
    <row r="77" spans="1:7" ht="21.75">
      <c r="A77" s="595" t="s">
        <v>425</v>
      </c>
      <c r="B77" s="572" t="s">
        <v>411</v>
      </c>
      <c r="C77" s="572" t="s">
        <v>400</v>
      </c>
      <c r="D77" s="595" t="s">
        <v>401</v>
      </c>
      <c r="E77" s="595"/>
      <c r="F77" s="595" t="s">
        <v>402</v>
      </c>
      <c r="G77" s="572" t="s">
        <v>414</v>
      </c>
    </row>
    <row r="78" spans="1:7" ht="12.75" customHeight="1">
      <c r="A78" s="125" t="s">
        <v>1417</v>
      </c>
      <c r="B78" s="192">
        <v>61196386099</v>
      </c>
      <c r="C78" s="284" t="s">
        <v>160</v>
      </c>
      <c r="D78" s="125"/>
      <c r="E78" s="125"/>
      <c r="F78" s="1020" t="s">
        <v>140</v>
      </c>
      <c r="G78" s="1021" t="s">
        <v>140</v>
      </c>
    </row>
    <row r="79" spans="1:7" ht="12.75" customHeight="1">
      <c r="A79" s="285" t="s">
        <v>876</v>
      </c>
      <c r="B79" s="192">
        <v>37735093339</v>
      </c>
      <c r="C79" s="284" t="s">
        <v>159</v>
      </c>
      <c r="D79" s="125" t="s">
        <v>1414</v>
      </c>
      <c r="E79" s="125"/>
      <c r="F79" s="789">
        <v>28878393.699999999</v>
      </c>
      <c r="G79" s="790">
        <v>1.8759474709733512</v>
      </c>
    </row>
    <row r="80" spans="1:7" ht="18.75" customHeight="1">
      <c r="A80" s="578" t="s">
        <v>419</v>
      </c>
      <c r="B80" s="592"/>
      <c r="C80" s="593"/>
      <c r="D80" s="592"/>
      <c r="E80" s="592"/>
      <c r="F80" s="596">
        <f>SUM(F78:F79)</f>
        <v>28878393.699999999</v>
      </c>
      <c r="G80" s="597"/>
    </row>
    <row r="81" spans="1:7" s="265" customFormat="1">
      <c r="A81" s="278" t="s">
        <v>1416</v>
      </c>
    </row>
    <row r="82" spans="1:7" ht="12.75" customHeight="1">
      <c r="A82" s="41" t="s">
        <v>424</v>
      </c>
    </row>
    <row r="83" spans="1:7" ht="12.75" customHeight="1">
      <c r="A83" s="46" t="s">
        <v>420</v>
      </c>
      <c r="F83" s="45"/>
    </row>
    <row r="84" spans="1:7" ht="12.75" customHeight="1">
      <c r="A84" s="538" t="s">
        <v>170</v>
      </c>
      <c r="D84" s="45"/>
    </row>
    <row r="85" spans="1:7">
      <c r="A85" s="162" t="s">
        <v>106</v>
      </c>
    </row>
    <row r="86" spans="1:7" ht="21" customHeight="1">
      <c r="A86" s="1164" t="s">
        <v>105</v>
      </c>
      <c r="B86" s="1164"/>
      <c r="C86" s="1164"/>
      <c r="D86" s="1164"/>
      <c r="E86" s="1164"/>
      <c r="F86" s="1164"/>
      <c r="G86" s="1164"/>
    </row>
    <row r="87" spans="1:7" ht="12.75" customHeight="1">
      <c r="A87" s="163"/>
      <c r="D87" s="45"/>
    </row>
    <row r="88" spans="1:7" ht="12.75" customHeight="1">
      <c r="A88" s="622" t="s">
        <v>81</v>
      </c>
      <c r="D88" s="45"/>
    </row>
    <row r="89" spans="1:7" ht="12.75" customHeight="1">
      <c r="D89" s="45"/>
      <c r="G89" s="35" t="s">
        <v>841</v>
      </c>
    </row>
    <row r="90" spans="1:7" ht="12.75" customHeight="1">
      <c r="D90" s="45"/>
    </row>
    <row r="91" spans="1:7" ht="12.75" customHeight="1">
      <c r="A91" s="164"/>
      <c r="F91" s="134"/>
    </row>
    <row r="92" spans="1:7" ht="12.75" customHeight="1">
      <c r="A92" s="162"/>
      <c r="D92" s="45"/>
    </row>
    <row r="93" spans="1:7" ht="12.75" customHeight="1">
      <c r="A93" s="162"/>
    </row>
    <row r="94" spans="1:7" ht="12.75" customHeight="1">
      <c r="A94" s="162"/>
    </row>
    <row r="95" spans="1:7" ht="12.75" customHeight="1">
      <c r="A95" s="163"/>
      <c r="F95" s="45"/>
    </row>
    <row r="96" spans="1:7" ht="12.75" customHeight="1">
      <c r="A96" s="163"/>
    </row>
    <row r="97" spans="1:1" ht="12.75" customHeight="1">
      <c r="A97" s="163"/>
    </row>
    <row r="98" spans="1:1" ht="12.75" customHeight="1">
      <c r="A98" s="163"/>
    </row>
    <row r="99" spans="1:1" ht="12.75" customHeight="1"/>
    <row r="100" spans="1:1" ht="12.75" customHeight="1"/>
  </sheetData>
  <mergeCells count="2">
    <mergeCell ref="A60:G60"/>
    <mergeCell ref="A86:G86"/>
  </mergeCells>
  <hyperlinks>
    <hyperlink ref="A88" location="'2 Sadržaj'!A1" display="Sadržaj / Contents"/>
  </hyperlinks>
  <pageMargins left="0.7" right="0.7" top="0.75" bottom="0.75" header="0.3" footer="0.3"/>
  <pageSetup paperSize="9" scale="58" orientation="portrait" r:id="rId1"/>
  <ignoredErrors>
    <ignoredError sqref="B10:B13 B26:B33 B34:B44 B68:C68 B67"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7"/>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3" t="s">
        <v>746</v>
      </c>
      <c r="F1" s="145" t="str">
        <f>Naslovnica!A20</f>
        <v>Studeni 2022.</v>
      </c>
    </row>
    <row r="2" spans="1:6" ht="12.75" customHeight="1">
      <c r="A2" s="535" t="s">
        <v>747</v>
      </c>
      <c r="F2" s="536" t="str">
        <f>Naslovnica!A24</f>
        <v>November 2022</v>
      </c>
    </row>
    <row r="3" spans="1:6" ht="12.75" customHeight="1"/>
    <row r="4" spans="1:6" ht="12.75" customHeight="1">
      <c r="F4" s="14" t="s">
        <v>397</v>
      </c>
    </row>
    <row r="5" spans="1:6" ht="33">
      <c r="A5" s="595" t="s">
        <v>398</v>
      </c>
      <c r="B5" s="572" t="s">
        <v>399</v>
      </c>
      <c r="C5" s="572" t="s">
        <v>400</v>
      </c>
      <c r="D5" s="595" t="s">
        <v>401</v>
      </c>
      <c r="E5" s="595" t="s">
        <v>402</v>
      </c>
      <c r="F5" s="572" t="s">
        <v>414</v>
      </c>
    </row>
    <row r="6" spans="1:6">
      <c r="A6" s="121" t="s">
        <v>1504</v>
      </c>
      <c r="B6" s="192" t="s">
        <v>1073</v>
      </c>
      <c r="C6" s="114" t="s">
        <v>1079</v>
      </c>
      <c r="D6" s="121" t="s">
        <v>1491</v>
      </c>
      <c r="E6" s="122">
        <v>427490.7</v>
      </c>
      <c r="F6" s="167">
        <v>107.70681853414909</v>
      </c>
    </row>
    <row r="7" spans="1:6">
      <c r="A7" s="121" t="s">
        <v>1090</v>
      </c>
      <c r="B7" s="192" t="s">
        <v>1167</v>
      </c>
      <c r="C7" s="114" t="s">
        <v>1168</v>
      </c>
      <c r="D7" s="121" t="s">
        <v>1074</v>
      </c>
      <c r="E7" s="122">
        <v>21253500.27</v>
      </c>
      <c r="F7" s="167">
        <v>706.91019365251293</v>
      </c>
    </row>
    <row r="8" spans="1:6">
      <c r="A8" s="578" t="s">
        <v>394</v>
      </c>
      <c r="B8" s="591"/>
      <c r="C8" s="591"/>
      <c r="D8" s="598"/>
      <c r="E8" s="599">
        <f>SUM(E6:E7)</f>
        <v>21680990.969999999</v>
      </c>
      <c r="F8" s="600"/>
    </row>
    <row r="9" spans="1:6" ht="12.75" customHeight="1">
      <c r="A9" s="22" t="s">
        <v>404</v>
      </c>
    </row>
    <row r="10" spans="1:6" ht="12.75" customHeight="1">
      <c r="A10" s="22"/>
    </row>
    <row r="11" spans="1:6" ht="12.75" customHeight="1">
      <c r="A11" s="143" t="s">
        <v>748</v>
      </c>
      <c r="F11" s="145" t="s">
        <v>1548</v>
      </c>
    </row>
    <row r="12" spans="1:6" ht="12.75" customHeight="1">
      <c r="A12" s="535" t="s">
        <v>749</v>
      </c>
      <c r="F12" s="536" t="s">
        <v>1549</v>
      </c>
    </row>
    <row r="13" spans="1:6" ht="12.75" customHeight="1"/>
    <row r="14" spans="1:6" ht="12.75" customHeight="1">
      <c r="F14" s="14" t="s">
        <v>405</v>
      </c>
    </row>
    <row r="15" spans="1:6" ht="54.75">
      <c r="A15" s="595" t="s">
        <v>406</v>
      </c>
      <c r="B15" s="572" t="s">
        <v>399</v>
      </c>
      <c r="C15" s="572" t="s">
        <v>400</v>
      </c>
      <c r="D15" s="595" t="s">
        <v>401</v>
      </c>
      <c r="E15" s="595" t="s">
        <v>402</v>
      </c>
      <c r="F15" s="595" t="s">
        <v>403</v>
      </c>
    </row>
    <row r="16" spans="1:6" ht="12.75" customHeight="1">
      <c r="A16" s="121" t="s">
        <v>139</v>
      </c>
      <c r="B16" s="192">
        <v>75111210338</v>
      </c>
      <c r="C16" s="282" t="s">
        <v>162</v>
      </c>
      <c r="D16" s="280" t="s">
        <v>141</v>
      </c>
      <c r="E16" s="122">
        <v>38834327.003600001</v>
      </c>
      <c r="F16" s="167">
        <v>76.747681825296439</v>
      </c>
    </row>
    <row r="17" spans="1:6" ht="12.75" customHeight="1">
      <c r="A17" s="121" t="s">
        <v>148</v>
      </c>
      <c r="B17" s="192" t="s">
        <v>172</v>
      </c>
      <c r="C17" s="282" t="s">
        <v>161</v>
      </c>
      <c r="D17" s="121" t="s">
        <v>177</v>
      </c>
      <c r="E17" s="122">
        <v>89357289.769999996</v>
      </c>
      <c r="F17" s="167">
        <v>32.249193121358957</v>
      </c>
    </row>
    <row r="18" spans="1:6">
      <c r="A18" s="578" t="s">
        <v>394</v>
      </c>
      <c r="B18" s="591"/>
      <c r="C18" s="591"/>
      <c r="D18" s="598"/>
      <c r="E18" s="599">
        <f>SUM(E16:E17)</f>
        <v>128191616.7736</v>
      </c>
      <c r="F18" s="600"/>
    </row>
    <row r="19" spans="1:6" ht="12.75" customHeight="1">
      <c r="A19" s="22" t="s">
        <v>407</v>
      </c>
    </row>
    <row r="20" spans="1:6" ht="12.75" customHeight="1"/>
    <row r="21" spans="1:6" ht="12.75" customHeight="1">
      <c r="A21" s="144" t="s">
        <v>750</v>
      </c>
      <c r="F21" s="145" t="s">
        <v>1548</v>
      </c>
    </row>
    <row r="22" spans="1:6" ht="12.75" customHeight="1">
      <c r="A22" s="533" t="s">
        <v>751</v>
      </c>
      <c r="F22" s="536" t="s">
        <v>1549</v>
      </c>
    </row>
    <row r="23" spans="1:6" ht="12.75" customHeight="1"/>
    <row r="24" spans="1:6" ht="12.75" customHeight="1">
      <c r="F24" s="14" t="s">
        <v>397</v>
      </c>
    </row>
    <row r="25" spans="1:6" ht="54.75">
      <c r="A25" s="595" t="s">
        <v>406</v>
      </c>
      <c r="B25" s="572" t="s">
        <v>399</v>
      </c>
      <c r="C25" s="572" t="s">
        <v>400</v>
      </c>
      <c r="D25" s="595" t="s">
        <v>401</v>
      </c>
      <c r="E25" s="595" t="s">
        <v>402</v>
      </c>
      <c r="F25" s="595" t="s">
        <v>403</v>
      </c>
    </row>
    <row r="26" spans="1:6" ht="12.75" customHeight="1">
      <c r="A26" s="121" t="s">
        <v>871</v>
      </c>
      <c r="B26" s="192">
        <v>56903349567</v>
      </c>
      <c r="C26" s="282" t="s">
        <v>164</v>
      </c>
      <c r="D26" s="285" t="s">
        <v>927</v>
      </c>
      <c r="E26" s="122" t="s">
        <v>140</v>
      </c>
      <c r="F26" s="167" t="s">
        <v>140</v>
      </c>
    </row>
    <row r="27" spans="1:6" ht="12.75" customHeight="1">
      <c r="A27" s="788" t="s">
        <v>873</v>
      </c>
    </row>
    <row r="28" spans="1:6" ht="12.75" customHeight="1">
      <c r="A28" s="22" t="s">
        <v>404</v>
      </c>
    </row>
    <row r="29" spans="1:6" ht="19.5" customHeight="1">
      <c r="A29" s="1165" t="s">
        <v>107</v>
      </c>
      <c r="B29" s="1165"/>
      <c r="C29" s="1165"/>
      <c r="D29" s="1165"/>
    </row>
    <row r="30" spans="1:6" ht="21.75" customHeight="1">
      <c r="A30" s="1163" t="s">
        <v>108</v>
      </c>
      <c r="B30" s="1163"/>
      <c r="C30" s="1163"/>
      <c r="D30" s="1163"/>
      <c r="E30" s="54"/>
      <c r="F30" s="54"/>
    </row>
    <row r="31" spans="1:6" ht="12.75" customHeight="1">
      <c r="A31" s="788"/>
    </row>
    <row r="32" spans="1:6" ht="12.75" customHeight="1"/>
    <row r="33" spans="1:6" ht="12.75" customHeight="1">
      <c r="A33" s="146" t="s">
        <v>752</v>
      </c>
      <c r="F33" s="139" t="str">
        <f>Naslovnica!A20</f>
        <v>Studeni 2022.</v>
      </c>
    </row>
    <row r="34" spans="1:6" ht="12.75" customHeight="1">
      <c r="A34" s="533" t="s">
        <v>753</v>
      </c>
      <c r="F34" s="537" t="str">
        <f>Naslovnica!A24</f>
        <v>November 2022</v>
      </c>
    </row>
    <row r="35" spans="1:6" ht="12.75" customHeight="1"/>
    <row r="36" spans="1:6" ht="12.75" customHeight="1">
      <c r="E36" s="14"/>
      <c r="F36" s="14" t="s">
        <v>405</v>
      </c>
    </row>
    <row r="37" spans="1:6" ht="33">
      <c r="A37" s="595" t="s">
        <v>408</v>
      </c>
      <c r="B37" s="572" t="s">
        <v>399</v>
      </c>
      <c r="C37" s="572" t="s">
        <v>400</v>
      </c>
      <c r="D37" s="595" t="s">
        <v>401</v>
      </c>
      <c r="E37" s="595" t="s">
        <v>402</v>
      </c>
      <c r="F37" s="572" t="s">
        <v>414</v>
      </c>
    </row>
    <row r="38" spans="1:6" ht="22.5" customHeight="1">
      <c r="A38" s="123" t="s">
        <v>80</v>
      </c>
      <c r="B38" s="192">
        <v>39146857475</v>
      </c>
      <c r="C38" s="282" t="s">
        <v>165</v>
      </c>
      <c r="D38" s="262" t="s">
        <v>112</v>
      </c>
      <c r="E38" s="124">
        <v>933681842.49000001</v>
      </c>
      <c r="F38" s="167">
        <v>522.8107</v>
      </c>
    </row>
    <row r="39" spans="1:6" ht="12.75" customHeight="1">
      <c r="A39" s="22" t="s">
        <v>404</v>
      </c>
      <c r="B39" s="271"/>
      <c r="C39" s="272"/>
      <c r="D39" s="273"/>
      <c r="E39" s="274"/>
    </row>
    <row r="40" spans="1:6" ht="12.75" customHeight="1">
      <c r="A40" s="538" t="s">
        <v>171</v>
      </c>
      <c r="E40" s="1009"/>
      <c r="F40" s="1010"/>
    </row>
    <row r="41" spans="1:6" ht="12.75" customHeight="1">
      <c r="A41" s="158"/>
      <c r="D41" s="892"/>
    </row>
    <row r="42" spans="1:6" ht="12.75" customHeight="1">
      <c r="A42" s="275"/>
      <c r="B42" s="185"/>
      <c r="C42" s="185"/>
      <c r="D42" s="185"/>
      <c r="E42" s="992"/>
      <c r="F42" s="992"/>
    </row>
    <row r="43" spans="1:6" ht="12.75" customHeight="1">
      <c r="A43" s="281"/>
      <c r="B43" s="54"/>
      <c r="C43" s="54"/>
      <c r="D43" s="54"/>
    </row>
    <row r="44" spans="1:6" ht="12.75" customHeight="1">
      <c r="A44" s="177"/>
    </row>
    <row r="45" spans="1:6" ht="12.75" customHeight="1"/>
    <row r="46" spans="1:6" ht="12.75" customHeight="1"/>
    <row r="47" spans="1:6" ht="12.75" customHeight="1">
      <c r="A47" s="617" t="s">
        <v>409</v>
      </c>
      <c r="B47" s="619"/>
      <c r="C47" s="619"/>
      <c r="D47" s="619"/>
    </row>
    <row r="48" spans="1:6" ht="12.75" customHeight="1">
      <c r="A48" s="620" t="s">
        <v>175</v>
      </c>
      <c r="B48" s="619"/>
      <c r="C48" s="619"/>
      <c r="D48" s="619"/>
    </row>
    <row r="49" spans="1:6" ht="12.75" customHeight="1">
      <c r="A49" s="622" t="s">
        <v>81</v>
      </c>
    </row>
    <row r="50" spans="1:6" ht="12.75" customHeight="1"/>
    <row r="51" spans="1:6" ht="12.75" customHeight="1">
      <c r="F51" s="35" t="s">
        <v>1118</v>
      </c>
    </row>
    <row r="52" spans="1:6" ht="12.75" customHeight="1"/>
    <row r="53" spans="1:6" ht="12.75" customHeight="1"/>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sheetData>
  <mergeCells count="2">
    <mergeCell ref="A29:D29"/>
    <mergeCell ref="A30:D30"/>
  </mergeCells>
  <hyperlinks>
    <hyperlink ref="A49" location="'2 Sadržaj'!A1" display="Sadržaj / Contents"/>
  </hyperlinks>
  <pageMargins left="0.7" right="0.7" top="0.75" bottom="0.75" header="0.3" footer="0.3"/>
  <pageSetup paperSize="9" scale="79" orientation="portrait" r:id="rId1"/>
  <ignoredErrors>
    <ignoredError sqref="B6 B17 B7"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13" t="s">
        <v>710</v>
      </c>
      <c r="B1" s="614"/>
      <c r="C1" s="614"/>
      <c r="D1" s="520"/>
      <c r="E1" s="611"/>
      <c r="F1" s="201"/>
      <c r="G1" s="201"/>
      <c r="H1" s="201"/>
      <c r="I1" s="521" t="s">
        <v>1550</v>
      </c>
    </row>
    <row r="2" spans="1:27" ht="15" customHeight="1">
      <c r="A2" s="615" t="s">
        <v>711</v>
      </c>
      <c r="B2" s="614"/>
      <c r="C2" s="614"/>
      <c r="D2" s="520"/>
      <c r="E2" s="612"/>
      <c r="F2" s="201"/>
      <c r="G2" s="201"/>
      <c r="H2" s="201"/>
      <c r="I2" s="528" t="s">
        <v>1551</v>
      </c>
    </row>
    <row r="3" spans="1:27" ht="12.75" customHeight="1">
      <c r="A3" s="42" t="s">
        <v>882</v>
      </c>
    </row>
    <row r="4" spans="1:27" ht="12.75" customHeight="1"/>
    <row r="5" spans="1:27" ht="12.75" customHeight="1">
      <c r="A5" s="149" t="s">
        <v>712</v>
      </c>
    </row>
    <row r="6" spans="1:27" ht="12.75" customHeight="1">
      <c r="A6" s="529" t="s">
        <v>713</v>
      </c>
    </row>
    <row r="7" spans="1:27" ht="12.75" customHeight="1">
      <c r="J7" s="1166"/>
      <c r="K7" s="1166"/>
      <c r="L7" s="320"/>
      <c r="M7" s="320"/>
      <c r="N7" s="320"/>
      <c r="O7" s="320"/>
      <c r="P7" s="320"/>
    </row>
    <row r="8" spans="1:27" ht="16.5" customHeight="1">
      <c r="A8" s="1167" t="s">
        <v>383</v>
      </c>
      <c r="B8" s="1167"/>
      <c r="C8" s="450">
        <v>44834</v>
      </c>
      <c r="D8" s="320"/>
      <c r="E8" s="320"/>
      <c r="F8" s="320"/>
      <c r="G8" s="320"/>
      <c r="J8" s="1166"/>
      <c r="K8" s="1166"/>
      <c r="L8" s="321"/>
      <c r="M8" s="321"/>
      <c r="N8" s="321"/>
      <c r="O8" s="321"/>
      <c r="P8" s="321"/>
    </row>
    <row r="9" spans="1:27" ht="21.75" customHeight="1">
      <c r="A9" s="1168" t="s">
        <v>384</v>
      </c>
      <c r="B9" s="1168"/>
      <c r="C9" s="451">
        <v>15</v>
      </c>
      <c r="D9" s="320"/>
      <c r="E9" s="321"/>
      <c r="F9" s="321"/>
      <c r="G9" s="321"/>
    </row>
    <row r="10" spans="1:27" ht="12.75" customHeight="1">
      <c r="A10" s="17" t="s">
        <v>313</v>
      </c>
    </row>
    <row r="11" spans="1:27" ht="12.75" customHeight="1"/>
    <row r="12" spans="1:27" ht="12.75" customHeight="1">
      <c r="A12" s="149" t="s">
        <v>714</v>
      </c>
    </row>
    <row r="13" spans="1:27" ht="12.75" customHeight="1">
      <c r="A13" s="529" t="s">
        <v>715</v>
      </c>
      <c r="Z13" s="65"/>
      <c r="AA13" s="65"/>
    </row>
    <row r="14" spans="1:27" s="265" customFormat="1" ht="12.75" customHeight="1">
      <c r="A14" s="43"/>
      <c r="F14" s="201"/>
      <c r="I14" s="65" t="s">
        <v>386</v>
      </c>
      <c r="Y14" s="65"/>
      <c r="Z14" s="65"/>
      <c r="AA14" s="65"/>
    </row>
    <row r="15" spans="1:27" s="265" customFormat="1" ht="22.5" customHeight="1">
      <c r="A15" s="452"/>
      <c r="B15" s="1172" t="s">
        <v>385</v>
      </c>
      <c r="C15" s="1172"/>
      <c r="D15" s="1172"/>
      <c r="E15" s="1172"/>
      <c r="F15" s="1172" t="s">
        <v>323</v>
      </c>
      <c r="G15" s="1172"/>
      <c r="H15" s="1172"/>
      <c r="I15" s="1172"/>
      <c r="Y15" s="65"/>
      <c r="Z15" s="65"/>
      <c r="AA15" s="65"/>
    </row>
    <row r="16" spans="1:27" ht="135" customHeight="1">
      <c r="A16" s="1173" t="s">
        <v>387</v>
      </c>
      <c r="B16" s="791" t="s">
        <v>805</v>
      </c>
      <c r="C16" s="1171" t="s">
        <v>388</v>
      </c>
      <c r="D16" s="791" t="s">
        <v>389</v>
      </c>
      <c r="E16" s="1171" t="s">
        <v>388</v>
      </c>
      <c r="F16" s="791" t="s">
        <v>806</v>
      </c>
      <c r="G16" s="1171" t="s">
        <v>390</v>
      </c>
      <c r="H16" s="791" t="s">
        <v>803</v>
      </c>
      <c r="I16" s="1171" t="s">
        <v>390</v>
      </c>
    </row>
    <row r="17" spans="1:16" ht="15.75" customHeight="1">
      <c r="A17" s="1173"/>
      <c r="B17" s="502">
        <v>44834</v>
      </c>
      <c r="C17" s="1171"/>
      <c r="D17" s="502">
        <v>44834</v>
      </c>
      <c r="E17" s="1171"/>
      <c r="F17" s="502" t="s">
        <v>1555</v>
      </c>
      <c r="G17" s="1171"/>
      <c r="H17" s="502" t="s">
        <v>1555</v>
      </c>
      <c r="I17" s="1171"/>
      <c r="J17" s="1166"/>
      <c r="K17" s="229"/>
      <c r="L17" s="322"/>
      <c r="M17" s="229"/>
      <c r="N17" s="323"/>
      <c r="O17" s="265"/>
    </row>
    <row r="18" spans="1:16" ht="16.5" customHeight="1">
      <c r="A18" s="453" t="s">
        <v>391</v>
      </c>
      <c r="B18" s="454">
        <v>38664</v>
      </c>
      <c r="C18" s="455">
        <v>-3.2819691815089057E-2</v>
      </c>
      <c r="D18" s="454">
        <v>2311620.6464</v>
      </c>
      <c r="E18" s="455">
        <v>-3.169613756197847E-2</v>
      </c>
      <c r="F18" s="454">
        <v>9098</v>
      </c>
      <c r="G18" s="455">
        <v>3.2338590718257121E-2</v>
      </c>
      <c r="H18" s="454">
        <v>1029161.24462</v>
      </c>
      <c r="I18" s="457">
        <v>6.1391478420144169E-2</v>
      </c>
      <c r="J18" s="1166"/>
      <c r="K18" s="324"/>
      <c r="L18" s="325"/>
      <c r="M18" s="324"/>
      <c r="N18" s="325"/>
      <c r="O18" s="265"/>
    </row>
    <row r="19" spans="1:16" ht="16.5" customHeight="1">
      <c r="A19" s="453" t="s">
        <v>392</v>
      </c>
      <c r="B19" s="454">
        <v>122592</v>
      </c>
      <c r="C19" s="455">
        <v>6.7149497728024518E-2</v>
      </c>
      <c r="D19" s="454">
        <v>16186639.48301</v>
      </c>
      <c r="E19" s="455">
        <v>0.12654417343327026</v>
      </c>
      <c r="F19" s="454">
        <v>33155</v>
      </c>
      <c r="G19" s="455">
        <v>9.7774981789285481E-2</v>
      </c>
      <c r="H19" s="454">
        <v>7005877.4081499996</v>
      </c>
      <c r="I19" s="457">
        <v>0.36018607893553262</v>
      </c>
      <c r="J19" s="42"/>
      <c r="K19" s="326"/>
      <c r="L19" s="327"/>
      <c r="M19" s="326"/>
      <c r="N19" s="328"/>
      <c r="O19" s="265"/>
    </row>
    <row r="20" spans="1:16" ht="16.5" customHeight="1">
      <c r="A20" s="453" t="s">
        <v>393</v>
      </c>
      <c r="B20" s="454">
        <v>6</v>
      </c>
      <c r="C20" s="455">
        <v>-0.4</v>
      </c>
      <c r="D20" s="454">
        <v>0</v>
      </c>
      <c r="E20" s="455"/>
      <c r="F20" s="454"/>
      <c r="G20" s="455"/>
      <c r="H20" s="454"/>
      <c r="I20" s="456"/>
      <c r="J20" s="42"/>
      <c r="K20" s="326"/>
      <c r="L20" s="327"/>
      <c r="M20" s="326"/>
      <c r="N20" s="328"/>
      <c r="O20" s="265"/>
    </row>
    <row r="21" spans="1:16" ht="16.5" customHeight="1">
      <c r="A21" s="458" t="s">
        <v>394</v>
      </c>
      <c r="B21" s="459">
        <v>161262</v>
      </c>
      <c r="C21" s="460">
        <v>4.1313668767434655E-2</v>
      </c>
      <c r="D21" s="459">
        <v>18498260.129409999</v>
      </c>
      <c r="E21" s="460">
        <v>0.103998682272607</v>
      </c>
      <c r="F21" s="459">
        <v>42253</v>
      </c>
      <c r="G21" s="460">
        <v>8.2993720363962575E-2</v>
      </c>
      <c r="H21" s="459">
        <v>8035038.6527699996</v>
      </c>
      <c r="I21" s="461">
        <v>0.31284837671652022</v>
      </c>
      <c r="J21" s="42"/>
      <c r="K21" s="326"/>
      <c r="L21" s="327"/>
      <c r="M21" s="326"/>
      <c r="N21" s="328"/>
      <c r="O21" s="265"/>
    </row>
    <row r="22" spans="1:16" ht="12.75" customHeight="1">
      <c r="A22" s="17" t="s">
        <v>395</v>
      </c>
      <c r="H22" s="134"/>
      <c r="I22" s="77"/>
      <c r="J22" s="134"/>
    </row>
    <row r="23" spans="1:16" ht="49.5" customHeight="1">
      <c r="A23" s="1169" t="s">
        <v>396</v>
      </c>
      <c r="B23" s="1169"/>
      <c r="C23" s="1169"/>
      <c r="D23" s="1169"/>
      <c r="E23" s="1169"/>
      <c r="F23" s="1169"/>
      <c r="G23" s="1169"/>
      <c r="H23" s="1169"/>
      <c r="I23" s="1169"/>
    </row>
    <row r="24" spans="1:16" ht="56.25" customHeight="1">
      <c r="A24" s="1169" t="s">
        <v>804</v>
      </c>
      <c r="B24" s="1169"/>
      <c r="C24" s="1169"/>
      <c r="D24" s="1169"/>
      <c r="E24" s="1169"/>
      <c r="F24" s="1169"/>
      <c r="G24" s="1169"/>
      <c r="H24" s="1169"/>
      <c r="I24" s="1169"/>
    </row>
    <row r="25" spans="1:16" ht="23.25" customHeight="1">
      <c r="A25" s="1170" t="s">
        <v>346</v>
      </c>
      <c r="B25" s="1170"/>
      <c r="C25" s="1170"/>
      <c r="D25" s="1170"/>
      <c r="E25" s="1170"/>
      <c r="F25" s="1170"/>
      <c r="G25" s="1170"/>
      <c r="H25" s="1170"/>
      <c r="I25" s="1170"/>
      <c r="J25" s="157"/>
      <c r="K25" s="71"/>
      <c r="L25" s="71"/>
      <c r="M25" s="71"/>
      <c r="N25" s="71"/>
      <c r="O25" s="71"/>
      <c r="P25" s="71"/>
    </row>
    <row r="26" spans="1:16">
      <c r="A26" s="157"/>
      <c r="B26" s="71"/>
      <c r="C26" s="71"/>
      <c r="D26" s="71"/>
      <c r="E26" s="71"/>
      <c r="F26" s="71"/>
      <c r="G26" s="71"/>
    </row>
    <row r="27" spans="1:16" ht="12.75" customHeight="1">
      <c r="A27" s="622" t="s">
        <v>81</v>
      </c>
    </row>
    <row r="28" spans="1:16" ht="12.75" customHeight="1"/>
    <row r="29" spans="1:16" ht="12.75" customHeight="1"/>
    <row r="30" spans="1:16" ht="12.75" customHeight="1"/>
    <row r="31" spans="1:16" ht="12.75" customHeight="1"/>
    <row r="32" spans="1:16" ht="12.75" customHeight="1">
      <c r="I32" s="35" t="s">
        <v>842</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0" t="s">
        <v>716</v>
      </c>
    </row>
    <row r="2" spans="1:5" ht="12.75" customHeight="1">
      <c r="A2" s="532" t="s">
        <v>717</v>
      </c>
    </row>
    <row r="3" spans="1:5" ht="12.75" customHeight="1"/>
    <row r="4" spans="1:5" ht="12.75" customHeight="1">
      <c r="D4" s="65" t="s">
        <v>324</v>
      </c>
      <c r="E4" s="74"/>
    </row>
    <row r="5" spans="1:5" ht="45" customHeight="1">
      <c r="A5" s="1173" t="s">
        <v>314</v>
      </c>
      <c r="B5" s="462" t="s">
        <v>352</v>
      </c>
      <c r="C5" s="1176" t="s">
        <v>353</v>
      </c>
      <c r="D5" s="1176"/>
    </row>
    <row r="6" spans="1:5" ht="22.5" customHeight="1">
      <c r="A6" s="1174"/>
      <c r="B6" s="1014">
        <v>44834</v>
      </c>
      <c r="C6" s="778" t="s">
        <v>354</v>
      </c>
      <c r="D6" s="778" t="s">
        <v>355</v>
      </c>
    </row>
    <row r="7" spans="1:5" ht="12.75" customHeight="1">
      <c r="A7" s="471" t="s">
        <v>356</v>
      </c>
      <c r="B7" s="472">
        <v>15639139.96074</v>
      </c>
      <c r="C7" s="473">
        <v>0.10216593447805036</v>
      </c>
      <c r="D7" s="472">
        <v>1449679.4888499994</v>
      </c>
      <c r="E7" s="44"/>
    </row>
    <row r="8" spans="1:5" ht="12.75" customHeight="1">
      <c r="A8" s="463" t="s">
        <v>357</v>
      </c>
      <c r="B8" s="464">
        <v>25922.731190000002</v>
      </c>
      <c r="C8" s="465">
        <v>0.19715061630650615</v>
      </c>
      <c r="D8" s="464">
        <v>4269.0388000000021</v>
      </c>
      <c r="E8" s="53"/>
    </row>
    <row r="9" spans="1:5" ht="12.75" customHeight="1">
      <c r="A9" s="463" t="s">
        <v>358</v>
      </c>
      <c r="B9" s="464">
        <v>4492818.1215900006</v>
      </c>
      <c r="C9" s="465">
        <v>3.3956302892703363E-2</v>
      </c>
      <c r="D9" s="464">
        <v>147549.26542999968</v>
      </c>
      <c r="E9" s="53"/>
    </row>
    <row r="10" spans="1:5" ht="12.75" customHeight="1">
      <c r="A10" s="463" t="s">
        <v>359</v>
      </c>
      <c r="B10" s="464">
        <v>37906.391980000008</v>
      </c>
      <c r="C10" s="465">
        <v>-0.59567520991647949</v>
      </c>
      <c r="D10" s="464">
        <v>-55845.940079999993</v>
      </c>
    </row>
    <row r="11" spans="1:5" ht="12.75" customHeight="1">
      <c r="A11" s="463" t="s">
        <v>360</v>
      </c>
      <c r="B11" s="464">
        <v>10921737.87675</v>
      </c>
      <c r="C11" s="465">
        <v>0.14192412101589263</v>
      </c>
      <c r="D11" s="464">
        <v>1357408.9727999996</v>
      </c>
    </row>
    <row r="12" spans="1:5" ht="12.75" customHeight="1">
      <c r="A12" s="463" t="s">
        <v>361</v>
      </c>
      <c r="B12" s="464">
        <v>160754.83922999998</v>
      </c>
      <c r="C12" s="465">
        <v>-2.2509562609466138E-2</v>
      </c>
      <c r="D12" s="464">
        <v>-3701.848100000032</v>
      </c>
    </row>
    <row r="13" spans="1:5" ht="12.75" customHeight="1">
      <c r="A13" s="471" t="s">
        <v>362</v>
      </c>
      <c r="B13" s="472">
        <v>6448002.8658600003</v>
      </c>
      <c r="C13" s="473">
        <v>0.10562424242407664</v>
      </c>
      <c r="D13" s="472">
        <v>616000.80001999997</v>
      </c>
    </row>
    <row r="14" spans="1:5" ht="12.75" customHeight="1">
      <c r="A14" s="463" t="s">
        <v>363</v>
      </c>
      <c r="B14" s="464">
        <v>126979.69717999999</v>
      </c>
      <c r="C14" s="465">
        <v>0.33422679185067516</v>
      </c>
      <c r="D14" s="464">
        <v>31808.697799999994</v>
      </c>
    </row>
    <row r="15" spans="1:5" ht="12.75" customHeight="1">
      <c r="A15" s="463" t="s">
        <v>364</v>
      </c>
      <c r="B15" s="464">
        <v>5865215.9155599996</v>
      </c>
      <c r="C15" s="465">
        <v>9.9598570068268971E-2</v>
      </c>
      <c r="D15" s="464">
        <v>531254.89085999876</v>
      </c>
    </row>
    <row r="16" spans="1:5" ht="12.75" customHeight="1">
      <c r="A16" s="463" t="s">
        <v>365</v>
      </c>
      <c r="B16" s="464">
        <v>27036.052039999999</v>
      </c>
      <c r="C16" s="465">
        <v>0.3027185315152795</v>
      </c>
      <c r="D16" s="464">
        <v>6282.4883299999965</v>
      </c>
    </row>
    <row r="17" spans="1:6" ht="12.75" customHeight="1">
      <c r="A17" s="463" t="s">
        <v>366</v>
      </c>
      <c r="B17" s="464">
        <v>428771.20108000003</v>
      </c>
      <c r="C17" s="465">
        <v>0.12209555386903592</v>
      </c>
      <c r="D17" s="464">
        <v>46654.723030000052</v>
      </c>
    </row>
    <row r="18" spans="1:6" ht="22.5">
      <c r="A18" s="466" t="s">
        <v>367</v>
      </c>
      <c r="B18" s="464">
        <v>128431.08094000001</v>
      </c>
      <c r="C18" s="465">
        <v>0.11839636029825046</v>
      </c>
      <c r="D18" s="464">
        <v>13596.049729999999</v>
      </c>
    </row>
    <row r="19" spans="1:6" ht="12.75" customHeight="1">
      <c r="A19" s="474" t="s">
        <v>368</v>
      </c>
      <c r="B19" s="475">
        <v>22215573.907539997</v>
      </c>
      <c r="C19" s="476">
        <v>0.10326011181952623</v>
      </c>
      <c r="D19" s="475">
        <v>2079276.3385999985</v>
      </c>
    </row>
    <row r="20" spans="1:6" ht="12.75" customHeight="1">
      <c r="A20" s="463" t="s">
        <v>369</v>
      </c>
      <c r="B20" s="464">
        <v>31435009.092179999</v>
      </c>
      <c r="C20" s="465">
        <v>7.7696306535394596E-2</v>
      </c>
      <c r="D20" s="464">
        <v>2266300.8934500031</v>
      </c>
    </row>
    <row r="21" spans="1:6" ht="12.75" customHeight="1">
      <c r="A21" s="467" t="s">
        <v>256</v>
      </c>
      <c r="B21" s="468">
        <v>2597558.6723099998</v>
      </c>
      <c r="C21" s="469">
        <v>0.1035018100816789</v>
      </c>
      <c r="D21" s="468">
        <v>243635.32703000074</v>
      </c>
    </row>
    <row r="22" spans="1:6" ht="12.75" customHeight="1">
      <c r="A22" s="467" t="s">
        <v>262</v>
      </c>
      <c r="B22" s="468">
        <v>89257.650349999996</v>
      </c>
      <c r="C22" s="469">
        <v>9.5125905516777725E-3</v>
      </c>
      <c r="D22" s="468">
        <v>841.07072000000335</v>
      </c>
    </row>
    <row r="23" spans="1:6" ht="12.75" customHeight="1">
      <c r="A23" s="467" t="s">
        <v>258</v>
      </c>
      <c r="B23" s="468">
        <v>10491053.61125</v>
      </c>
      <c r="C23" s="469">
        <v>-1.1997145299875126E-3</v>
      </c>
      <c r="D23" s="468">
        <v>-12601.387520000339</v>
      </c>
    </row>
    <row r="24" spans="1:6" ht="12.75" customHeight="1">
      <c r="A24" s="467" t="s">
        <v>259</v>
      </c>
      <c r="B24" s="468">
        <v>8578026.7290299982</v>
      </c>
      <c r="C24" s="469">
        <v>0.27215849057480856</v>
      </c>
      <c r="D24" s="468">
        <v>1835135.1847899985</v>
      </c>
    </row>
    <row r="25" spans="1:6" ht="22.5">
      <c r="A25" s="470" t="s">
        <v>370</v>
      </c>
      <c r="B25" s="468">
        <v>459677.24459999992</v>
      </c>
      <c r="C25" s="469">
        <v>2.7415823058559916E-2</v>
      </c>
      <c r="D25" s="468">
        <v>12266.1435799998</v>
      </c>
    </row>
    <row r="26" spans="1:6">
      <c r="A26" s="474" t="s">
        <v>371</v>
      </c>
      <c r="B26" s="475">
        <v>22215573.907539997</v>
      </c>
      <c r="C26" s="476">
        <v>0.10326011181952623</v>
      </c>
      <c r="D26" s="475">
        <v>2079276.3385999985</v>
      </c>
    </row>
    <row r="27" spans="1:6" ht="12.75" customHeight="1">
      <c r="A27" s="463" t="s">
        <v>372</v>
      </c>
      <c r="B27" s="464">
        <v>31435009.092179999</v>
      </c>
      <c r="C27" s="465">
        <v>7.7696306535394596E-2</v>
      </c>
      <c r="D27" s="464">
        <v>2266300.8934500031</v>
      </c>
    </row>
    <row r="28" spans="1:6" ht="12.75" customHeight="1">
      <c r="A28" s="22" t="s">
        <v>313</v>
      </c>
    </row>
    <row r="29" spans="1:6" ht="12.75" customHeight="1">
      <c r="E29" s="71"/>
      <c r="F29" s="71"/>
    </row>
    <row r="30" spans="1:6" ht="26.25" customHeight="1">
      <c r="A30" s="1170" t="s">
        <v>346</v>
      </c>
      <c r="B30" s="1170"/>
      <c r="C30" s="1170"/>
      <c r="D30" s="1170"/>
      <c r="E30" s="71"/>
      <c r="F30" s="71"/>
    </row>
    <row r="31" spans="1:6" ht="12.75" customHeight="1"/>
    <row r="32" spans="1:6" ht="12.75" customHeight="1">
      <c r="A32" s="149" t="s">
        <v>718</v>
      </c>
    </row>
    <row r="33" spans="1:4" ht="12.75" customHeight="1">
      <c r="A33" s="529" t="s">
        <v>1058</v>
      </c>
    </row>
    <row r="34" spans="1:4" s="265" customFormat="1" ht="12.75" customHeight="1">
      <c r="A34" s="43"/>
    </row>
    <row r="35" spans="1:4" s="265" customFormat="1" ht="12.75" customHeight="1">
      <c r="A35" s="43"/>
      <c r="D35" s="65" t="s">
        <v>249</v>
      </c>
    </row>
    <row r="36" spans="1:4" ht="55.5" customHeight="1">
      <c r="A36" s="1173" t="s">
        <v>314</v>
      </c>
      <c r="B36" s="477" t="s">
        <v>315</v>
      </c>
      <c r="C36" s="1176" t="s">
        <v>373</v>
      </c>
      <c r="D36" s="1176"/>
    </row>
    <row r="37" spans="1:4" ht="21" customHeight="1">
      <c r="A37" s="1175"/>
      <c r="B37" s="502" t="s">
        <v>1555</v>
      </c>
      <c r="C37" s="462" t="s">
        <v>354</v>
      </c>
      <c r="D37" s="462" t="s">
        <v>355</v>
      </c>
    </row>
    <row r="38" spans="1:4">
      <c r="A38" s="80" t="s">
        <v>374</v>
      </c>
      <c r="B38" s="128">
        <v>503879.56940999994</v>
      </c>
      <c r="C38" s="129">
        <v>3.7562869985181976E-2</v>
      </c>
      <c r="D38" s="128">
        <v>18241.943019999948</v>
      </c>
    </row>
    <row r="39" spans="1:4">
      <c r="A39" s="80" t="s">
        <v>316</v>
      </c>
      <c r="B39" s="128">
        <v>120793.56632999999</v>
      </c>
      <c r="C39" s="129">
        <v>0.15518476244664992</v>
      </c>
      <c r="D39" s="128">
        <v>16227.119249999989</v>
      </c>
    </row>
    <row r="40" spans="1:4">
      <c r="A40" s="130" t="s">
        <v>317</v>
      </c>
      <c r="B40" s="131">
        <v>383086.00308000005</v>
      </c>
      <c r="C40" s="132">
        <v>5.2872635858956518E-3</v>
      </c>
      <c r="D40" s="133">
        <v>2014.8237700000755</v>
      </c>
    </row>
    <row r="41" spans="1:4">
      <c r="A41" s="80" t="s">
        <v>375</v>
      </c>
      <c r="B41" s="128">
        <v>28235.465940000002</v>
      </c>
      <c r="C41" s="129">
        <v>4.516855019952723E-2</v>
      </c>
      <c r="D41" s="128">
        <v>1220.238650000003</v>
      </c>
    </row>
    <row r="42" spans="1:4">
      <c r="A42" s="80" t="s">
        <v>376</v>
      </c>
      <c r="B42" s="128">
        <v>23711.14774</v>
      </c>
      <c r="C42" s="129">
        <v>-0.10591467554113849</v>
      </c>
      <c r="D42" s="128">
        <v>-2808.8577800000021</v>
      </c>
    </row>
    <row r="43" spans="1:4" ht="19.5" customHeight="1">
      <c r="A43" s="130" t="s">
        <v>377</v>
      </c>
      <c r="B43" s="131">
        <v>4524.3181999999997</v>
      </c>
      <c r="C43" s="132">
        <v>8.13594368034342</v>
      </c>
      <c r="D43" s="133">
        <v>4029.0964299999978</v>
      </c>
    </row>
    <row r="44" spans="1:4">
      <c r="A44" s="80" t="s">
        <v>378</v>
      </c>
      <c r="B44" s="128">
        <v>915908.61981000006</v>
      </c>
      <c r="C44" s="129">
        <v>-3.2539060430757077E-2</v>
      </c>
      <c r="D44" s="128">
        <v>-30805.177460000035</v>
      </c>
    </row>
    <row r="45" spans="1:4">
      <c r="A45" s="80" t="s">
        <v>379</v>
      </c>
      <c r="B45" s="128">
        <v>955865.29371</v>
      </c>
      <c r="C45" s="129">
        <v>3.4426094856900374E-2</v>
      </c>
      <c r="D45" s="128">
        <v>31811.561439999845</v>
      </c>
    </row>
    <row r="46" spans="1:4" ht="19.5" customHeight="1">
      <c r="A46" s="130" t="s">
        <v>318</v>
      </c>
      <c r="B46" s="131">
        <v>-39956.673900000009</v>
      </c>
      <c r="C46" s="132">
        <v>-2.7633080002197694</v>
      </c>
      <c r="D46" s="133">
        <v>-62616.738900000018</v>
      </c>
    </row>
    <row r="47" spans="1:4" ht="28.5" customHeight="1">
      <c r="A47" s="80" t="s">
        <v>319</v>
      </c>
      <c r="B47" s="128">
        <v>347653.64737999992</v>
      </c>
      <c r="C47" s="129">
        <v>-0.13995327730174847</v>
      </c>
      <c r="D47" s="128">
        <v>-56572.818700000062</v>
      </c>
    </row>
    <row r="48" spans="1:4" ht="19.5" customHeight="1">
      <c r="A48" s="80" t="s">
        <v>320</v>
      </c>
      <c r="B48" s="128">
        <v>-52183.712549999997</v>
      </c>
      <c r="C48" s="129">
        <v>-1.8504214132491059</v>
      </c>
      <c r="D48" s="128">
        <v>-113545.89338999998</v>
      </c>
    </row>
    <row r="49" spans="1:4">
      <c r="A49" s="80" t="s">
        <v>380</v>
      </c>
      <c r="B49" s="128">
        <v>399837.35993000004</v>
      </c>
      <c r="C49" s="129">
        <v>0.16616800624223602</v>
      </c>
      <c r="D49" s="128">
        <v>56973.074690000096</v>
      </c>
    </row>
    <row r="50" spans="1:4">
      <c r="A50" s="80" t="s">
        <v>381</v>
      </c>
      <c r="B50" s="128">
        <v>74953.04789999999</v>
      </c>
      <c r="C50" s="129">
        <v>0.23841778163993171</v>
      </c>
      <c r="D50" s="128">
        <v>14429.814939999997</v>
      </c>
    </row>
    <row r="51" spans="1:4" ht="19.5" customHeight="1">
      <c r="A51" s="478" t="s">
        <v>382</v>
      </c>
      <c r="B51" s="479">
        <v>324884.31202999991</v>
      </c>
      <c r="C51" s="480">
        <v>0.15068038957299557</v>
      </c>
      <c r="D51" s="481">
        <v>42543.25974999991</v>
      </c>
    </row>
    <row r="52" spans="1:4" ht="12.75" customHeight="1"/>
    <row r="53" spans="1:4" ht="21" customHeight="1">
      <c r="A53" s="1170" t="s">
        <v>321</v>
      </c>
      <c r="B53" s="1170"/>
      <c r="C53" s="1170"/>
    </row>
    <row r="54" spans="1:4" ht="12.75" customHeight="1"/>
    <row r="55" spans="1:4" ht="12.75" customHeight="1">
      <c r="A55" s="622" t="s">
        <v>81</v>
      </c>
    </row>
    <row r="56" spans="1:4" ht="12.75" customHeight="1">
      <c r="D56" s="35" t="s">
        <v>1119</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topLeftCell="A4" zoomScaleNormal="100" workbookViewId="0">
      <selection activeCell="A5" sqref="A5"/>
    </sheetView>
  </sheetViews>
  <sheetFormatPr defaultRowHeight="15"/>
  <cols>
    <col min="1" max="1" width="24.5703125" customWidth="1"/>
    <col min="2" max="2" width="8.85546875" style="265" customWidth="1"/>
    <col min="3" max="3" width="13.140625" style="265" customWidth="1"/>
    <col min="4" max="18" width="10" customWidth="1"/>
    <col min="19" max="19" width="12.140625" customWidth="1"/>
  </cols>
  <sheetData>
    <row r="1" spans="1:20" ht="18">
      <c r="A1" s="672" t="s">
        <v>980</v>
      </c>
      <c r="B1" s="672"/>
      <c r="C1" s="672"/>
      <c r="D1" s="567"/>
      <c r="E1" s="567"/>
      <c r="F1" s="567"/>
      <c r="G1" s="567"/>
      <c r="H1" s="567"/>
      <c r="I1" s="567"/>
      <c r="J1" s="567"/>
      <c r="K1" s="567"/>
      <c r="L1" s="567"/>
      <c r="M1" s="567"/>
      <c r="N1" s="567"/>
      <c r="O1" s="567"/>
      <c r="P1" s="567"/>
      <c r="Q1" s="567"/>
      <c r="R1" s="567"/>
      <c r="S1" s="567"/>
    </row>
    <row r="2" spans="1:20" ht="16.5">
      <c r="A2" s="673" t="s">
        <v>981</v>
      </c>
      <c r="B2" s="673"/>
      <c r="C2" s="673"/>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2" t="s">
        <v>664</v>
      </c>
      <c r="B4" s="152"/>
      <c r="C4" s="152"/>
      <c r="D4" s="343"/>
      <c r="E4" s="5"/>
      <c r="F4" s="6"/>
      <c r="G4" s="7"/>
      <c r="S4" s="139" t="str">
        <f>Naslovnica!A20</f>
        <v>Studeni 2022.</v>
      </c>
    </row>
    <row r="5" spans="1:20" ht="12.75" customHeight="1">
      <c r="A5" s="559" t="s">
        <v>954</v>
      </c>
      <c r="B5" s="559"/>
      <c r="C5" s="559"/>
      <c r="D5" s="344"/>
      <c r="E5" s="9"/>
      <c r="F5" s="10"/>
      <c r="G5" s="11"/>
      <c r="S5" s="537" t="str">
        <f>Naslovnica!A24</f>
        <v>November 2022</v>
      </c>
    </row>
    <row r="6" spans="1:20" ht="12.75" customHeight="1">
      <c r="E6" s="265"/>
    </row>
    <row r="7" spans="1:20" ht="12.75" customHeight="1">
      <c r="A7" s="1059"/>
      <c r="B7" s="1059"/>
      <c r="C7" s="1059"/>
      <c r="D7" s="1058" t="s">
        <v>19</v>
      </c>
      <c r="E7" s="1058"/>
      <c r="F7" s="1058"/>
      <c r="G7" s="1058" t="s">
        <v>20</v>
      </c>
      <c r="H7" s="1058"/>
      <c r="I7" s="1058"/>
      <c r="J7" s="1058" t="s">
        <v>21</v>
      </c>
      <c r="K7" s="1058"/>
      <c r="L7" s="1058"/>
      <c r="M7" s="1058" t="s">
        <v>22</v>
      </c>
      <c r="N7" s="1058"/>
      <c r="O7" s="1058"/>
      <c r="P7" s="1058" t="s">
        <v>628</v>
      </c>
      <c r="Q7" s="1058"/>
      <c r="R7" s="1058"/>
      <c r="S7" s="1058" t="s">
        <v>488</v>
      </c>
    </row>
    <row r="8" spans="1:20" ht="15" customHeight="1">
      <c r="A8" s="1066"/>
      <c r="B8" s="1066"/>
      <c r="C8" s="1066"/>
      <c r="D8" s="1060" t="s">
        <v>626</v>
      </c>
      <c r="E8" s="1061"/>
      <c r="F8" s="1061"/>
      <c r="G8" s="1060" t="s">
        <v>627</v>
      </c>
      <c r="H8" s="1061"/>
      <c r="I8" s="1061"/>
      <c r="J8" s="1060" t="s">
        <v>626</v>
      </c>
      <c r="K8" s="1061"/>
      <c r="L8" s="1061"/>
      <c r="M8" s="1060" t="s">
        <v>626</v>
      </c>
      <c r="N8" s="1061"/>
      <c r="O8" s="1061"/>
      <c r="P8" s="1060" t="s">
        <v>626</v>
      </c>
      <c r="Q8" s="1061"/>
      <c r="R8" s="1061"/>
      <c r="S8" s="1059"/>
    </row>
    <row r="9" spans="1:20">
      <c r="A9" s="1066" t="s">
        <v>625</v>
      </c>
      <c r="B9" s="1066"/>
      <c r="C9" s="1066"/>
      <c r="D9" s="675" t="s">
        <v>114</v>
      </c>
      <c r="E9" s="675" t="s">
        <v>115</v>
      </c>
      <c r="F9" s="675" t="s">
        <v>116</v>
      </c>
      <c r="G9" s="675" t="s">
        <v>114</v>
      </c>
      <c r="H9" s="675" t="s">
        <v>115</v>
      </c>
      <c r="I9" s="675" t="s">
        <v>116</v>
      </c>
      <c r="J9" s="675" t="s">
        <v>114</v>
      </c>
      <c r="K9" s="675" t="s">
        <v>115</v>
      </c>
      <c r="L9" s="675" t="s">
        <v>116</v>
      </c>
      <c r="M9" s="675" t="s">
        <v>114</v>
      </c>
      <c r="N9" s="675" t="s">
        <v>115</v>
      </c>
      <c r="O9" s="675" t="s">
        <v>116</v>
      </c>
      <c r="P9" s="675" t="s">
        <v>114</v>
      </c>
      <c r="Q9" s="675" t="s">
        <v>115</v>
      </c>
      <c r="R9" s="675" t="s">
        <v>116</v>
      </c>
      <c r="S9" s="1059"/>
    </row>
    <row r="10" spans="1:20" s="335" customFormat="1" ht="22.5" customHeight="1">
      <c r="A10" s="1067" t="s">
        <v>629</v>
      </c>
      <c r="B10" s="1067"/>
      <c r="C10" s="1067"/>
      <c r="D10" s="677">
        <v>44966</v>
      </c>
      <c r="E10" s="677">
        <v>632970</v>
      </c>
      <c r="F10" s="677">
        <v>28779</v>
      </c>
      <c r="G10" s="677">
        <v>48156</v>
      </c>
      <c r="H10" s="677">
        <v>327044</v>
      </c>
      <c r="I10" s="677">
        <v>10276</v>
      </c>
      <c r="J10" s="677">
        <v>81067</v>
      </c>
      <c r="K10" s="677">
        <v>357353</v>
      </c>
      <c r="L10" s="677">
        <v>14009</v>
      </c>
      <c r="M10" s="677">
        <v>43964</v>
      </c>
      <c r="N10" s="677">
        <v>551523</v>
      </c>
      <c r="O10" s="677">
        <v>25823</v>
      </c>
      <c r="P10" s="677">
        <v>218153</v>
      </c>
      <c r="Q10" s="677">
        <v>1868890</v>
      </c>
      <c r="R10" s="677">
        <v>78887</v>
      </c>
      <c r="S10" s="677">
        <v>2165930</v>
      </c>
    </row>
    <row r="11" spans="1:20" ht="21.75" customHeight="1">
      <c r="A11" s="1068" t="s">
        <v>630</v>
      </c>
      <c r="B11" s="1068"/>
      <c r="C11" s="1068"/>
      <c r="D11" s="676">
        <v>2.0760597064540406E-2</v>
      </c>
      <c r="E11" s="676">
        <v>0.29223936138287016</v>
      </c>
      <c r="F11" s="676">
        <v>1.328713300983873E-2</v>
      </c>
      <c r="G11" s="676">
        <v>2.223340551172014E-2</v>
      </c>
      <c r="H11" s="676">
        <v>0.15099472282114382</v>
      </c>
      <c r="I11" s="676">
        <v>4.744382320758289E-3</v>
      </c>
      <c r="J11" s="676">
        <v>3.7428264071322714E-2</v>
      </c>
      <c r="K11" s="676">
        <v>0.16498824985110322</v>
      </c>
      <c r="L11" s="676">
        <v>6.4678913907651675E-3</v>
      </c>
      <c r="M11" s="676">
        <v>2.0297978235677052E-2</v>
      </c>
      <c r="N11" s="676">
        <v>0.25463565304511226</v>
      </c>
      <c r="O11" s="676">
        <v>1.1922361295148043E-2</v>
      </c>
      <c r="P11" s="676">
        <v>0.10072024488326031</v>
      </c>
      <c r="Q11" s="676">
        <v>0.86285798710022943</v>
      </c>
      <c r="R11" s="676">
        <v>3.6421768016510231E-2</v>
      </c>
      <c r="S11" s="676">
        <v>1</v>
      </c>
    </row>
    <row r="12" spans="1:20" ht="22.5" customHeight="1">
      <c r="A12" s="1069" t="s">
        <v>631</v>
      </c>
      <c r="B12" s="1069"/>
      <c r="C12" s="1069"/>
      <c r="D12" s="336">
        <v>24</v>
      </c>
      <c r="E12" s="336">
        <v>29</v>
      </c>
      <c r="F12" s="336">
        <v>3</v>
      </c>
      <c r="G12" s="336">
        <v>37</v>
      </c>
      <c r="H12" s="336">
        <v>29</v>
      </c>
      <c r="I12" s="336">
        <v>2</v>
      </c>
      <c r="J12" s="336">
        <v>35</v>
      </c>
      <c r="K12" s="336">
        <v>46</v>
      </c>
      <c r="L12" s="336">
        <v>3</v>
      </c>
      <c r="M12" s="336">
        <v>20</v>
      </c>
      <c r="N12" s="336">
        <v>27</v>
      </c>
      <c r="O12" s="336">
        <v>0</v>
      </c>
      <c r="P12" s="336">
        <v>116</v>
      </c>
      <c r="Q12" s="336">
        <v>131</v>
      </c>
      <c r="R12" s="336">
        <v>8</v>
      </c>
      <c r="S12" s="336">
        <v>255</v>
      </c>
    </row>
    <row r="13" spans="1:20" ht="22.5" customHeight="1">
      <c r="A13" s="1069" t="s">
        <v>632</v>
      </c>
      <c r="B13" s="1069"/>
      <c r="C13" s="1069"/>
      <c r="D13" s="336">
        <v>0</v>
      </c>
      <c r="E13" s="336">
        <v>0</v>
      </c>
      <c r="F13" s="336">
        <v>0</v>
      </c>
      <c r="G13" s="336">
        <v>0</v>
      </c>
      <c r="H13" s="336">
        <v>1</v>
      </c>
      <c r="I13" s="336">
        <v>0</v>
      </c>
      <c r="J13" s="336">
        <v>0</v>
      </c>
      <c r="K13" s="336">
        <v>1</v>
      </c>
      <c r="L13" s="336">
        <v>0</v>
      </c>
      <c r="M13" s="336">
        <v>0</v>
      </c>
      <c r="N13" s="336">
        <v>0</v>
      </c>
      <c r="O13" s="336">
        <v>0</v>
      </c>
      <c r="P13" s="336">
        <v>0</v>
      </c>
      <c r="Q13" s="336">
        <v>2</v>
      </c>
      <c r="R13" s="336">
        <v>0</v>
      </c>
      <c r="S13" s="336">
        <v>2</v>
      </c>
    </row>
    <row r="14" spans="1:20" ht="22.5" customHeight="1">
      <c r="A14" s="1069" t="s">
        <v>633</v>
      </c>
      <c r="B14" s="1069"/>
      <c r="C14" s="1069"/>
      <c r="D14" s="336">
        <v>1520</v>
      </c>
      <c r="E14" s="336">
        <v>0</v>
      </c>
      <c r="F14" s="336">
        <v>1</v>
      </c>
      <c r="G14" s="336">
        <v>1520</v>
      </c>
      <c r="H14" s="336">
        <v>0</v>
      </c>
      <c r="I14" s="336">
        <v>0</v>
      </c>
      <c r="J14" s="336">
        <v>3044</v>
      </c>
      <c r="K14" s="336">
        <v>0</v>
      </c>
      <c r="L14" s="336">
        <v>0</v>
      </c>
      <c r="M14" s="336">
        <v>1520</v>
      </c>
      <c r="N14" s="336">
        <v>2</v>
      </c>
      <c r="O14" s="336">
        <v>0</v>
      </c>
      <c r="P14" s="336">
        <v>7604</v>
      </c>
      <c r="Q14" s="336">
        <v>2</v>
      </c>
      <c r="R14" s="336">
        <v>1</v>
      </c>
      <c r="S14" s="336">
        <v>7607</v>
      </c>
      <c r="T14" s="77"/>
    </row>
    <row r="15" spans="1:20" ht="21.75" customHeight="1">
      <c r="A15" s="1068" t="s">
        <v>634</v>
      </c>
      <c r="B15" s="1068"/>
      <c r="C15" s="1068"/>
      <c r="D15" s="680">
        <v>1544</v>
      </c>
      <c r="E15" s="680">
        <v>29</v>
      </c>
      <c r="F15" s="680">
        <v>4</v>
      </c>
      <c r="G15" s="680">
        <v>1557</v>
      </c>
      <c r="H15" s="680">
        <v>30</v>
      </c>
      <c r="I15" s="680">
        <v>2</v>
      </c>
      <c r="J15" s="680">
        <v>3079</v>
      </c>
      <c r="K15" s="680">
        <v>47</v>
      </c>
      <c r="L15" s="680">
        <v>3</v>
      </c>
      <c r="M15" s="680">
        <v>1540</v>
      </c>
      <c r="N15" s="680">
        <v>29</v>
      </c>
      <c r="O15" s="680">
        <v>0</v>
      </c>
      <c r="P15" s="680">
        <v>7720</v>
      </c>
      <c r="Q15" s="680">
        <v>135</v>
      </c>
      <c r="R15" s="680">
        <v>9</v>
      </c>
      <c r="S15" s="680">
        <v>7864</v>
      </c>
    </row>
    <row r="16" spans="1:20" ht="22.5" customHeight="1">
      <c r="A16" s="1070" t="s">
        <v>635</v>
      </c>
      <c r="B16" s="1070"/>
      <c r="C16" s="1070"/>
      <c r="D16" s="174">
        <v>4</v>
      </c>
      <c r="E16" s="174">
        <v>1073</v>
      </c>
      <c r="F16" s="174">
        <v>1</v>
      </c>
      <c r="G16" s="174">
        <v>1</v>
      </c>
      <c r="H16" s="174">
        <v>364</v>
      </c>
      <c r="I16" s="174">
        <v>1</v>
      </c>
      <c r="J16" s="174">
        <v>3</v>
      </c>
      <c r="K16" s="174">
        <v>563</v>
      </c>
      <c r="L16" s="174">
        <v>1</v>
      </c>
      <c r="M16" s="174">
        <v>2</v>
      </c>
      <c r="N16" s="174">
        <v>905</v>
      </c>
      <c r="O16" s="174">
        <v>0</v>
      </c>
      <c r="P16" s="174">
        <v>10</v>
      </c>
      <c r="Q16" s="174">
        <v>2905</v>
      </c>
      <c r="R16" s="174">
        <v>3</v>
      </c>
      <c r="S16" s="174">
        <v>2918</v>
      </c>
    </row>
    <row r="17" spans="1:20" ht="22.5" customHeight="1">
      <c r="A17" s="1070" t="s">
        <v>636</v>
      </c>
      <c r="B17" s="1070"/>
      <c r="C17" s="1070"/>
      <c r="D17" s="175">
        <v>18</v>
      </c>
      <c r="E17" s="174">
        <v>5</v>
      </c>
      <c r="F17" s="174">
        <v>1055</v>
      </c>
      <c r="G17" s="174">
        <v>16</v>
      </c>
      <c r="H17" s="174">
        <v>1</v>
      </c>
      <c r="I17" s="174">
        <v>349</v>
      </c>
      <c r="J17" s="174">
        <v>14</v>
      </c>
      <c r="K17" s="174">
        <v>3</v>
      </c>
      <c r="L17" s="174">
        <v>550</v>
      </c>
      <c r="M17" s="174">
        <v>13</v>
      </c>
      <c r="N17" s="174">
        <v>2</v>
      </c>
      <c r="O17" s="174">
        <v>892</v>
      </c>
      <c r="P17" s="174">
        <v>61</v>
      </c>
      <c r="Q17" s="174">
        <v>11</v>
      </c>
      <c r="R17" s="174">
        <v>2846</v>
      </c>
      <c r="S17" s="174">
        <v>2918</v>
      </c>
    </row>
    <row r="18" spans="1:20" ht="22.5" customHeight="1">
      <c r="A18" s="1072" t="s">
        <v>637</v>
      </c>
      <c r="B18" s="1072"/>
      <c r="C18" s="1072"/>
      <c r="D18" s="174">
        <v>9</v>
      </c>
      <c r="E18" s="174">
        <v>10</v>
      </c>
      <c r="F18" s="174">
        <v>2</v>
      </c>
      <c r="G18" s="174">
        <v>1</v>
      </c>
      <c r="H18" s="174">
        <v>1</v>
      </c>
      <c r="I18" s="174">
        <v>0</v>
      </c>
      <c r="J18" s="174">
        <v>4</v>
      </c>
      <c r="K18" s="174">
        <v>1</v>
      </c>
      <c r="L18" s="174">
        <v>0</v>
      </c>
      <c r="M18" s="174">
        <v>5</v>
      </c>
      <c r="N18" s="174">
        <v>7</v>
      </c>
      <c r="O18" s="174">
        <v>0</v>
      </c>
      <c r="P18" s="174">
        <v>19</v>
      </c>
      <c r="Q18" s="174">
        <v>19</v>
      </c>
      <c r="R18" s="174">
        <v>2</v>
      </c>
      <c r="S18" s="174">
        <v>40</v>
      </c>
    </row>
    <row r="19" spans="1:20" ht="22.5" customHeight="1">
      <c r="A19" s="1071" t="s">
        <v>638</v>
      </c>
      <c r="B19" s="1071"/>
      <c r="C19" s="1071"/>
      <c r="D19" s="174">
        <v>3</v>
      </c>
      <c r="E19" s="174">
        <v>0</v>
      </c>
      <c r="F19" s="174">
        <v>0</v>
      </c>
      <c r="G19" s="174">
        <v>7</v>
      </c>
      <c r="H19" s="174">
        <v>14</v>
      </c>
      <c r="I19" s="174">
        <v>1</v>
      </c>
      <c r="J19" s="174">
        <v>7</v>
      </c>
      <c r="K19" s="174">
        <v>3</v>
      </c>
      <c r="L19" s="174">
        <v>0</v>
      </c>
      <c r="M19" s="174">
        <v>2</v>
      </c>
      <c r="N19" s="174">
        <v>2</v>
      </c>
      <c r="O19" s="174">
        <v>1</v>
      </c>
      <c r="P19" s="174">
        <v>19</v>
      </c>
      <c r="Q19" s="174">
        <v>19</v>
      </c>
      <c r="R19" s="174">
        <v>2</v>
      </c>
      <c r="S19" s="174">
        <v>40</v>
      </c>
    </row>
    <row r="20" spans="1:20" ht="22.5" customHeight="1">
      <c r="A20" s="1068" t="s">
        <v>639</v>
      </c>
      <c r="B20" s="1068"/>
      <c r="C20" s="1068"/>
      <c r="D20" s="680">
        <v>8</v>
      </c>
      <c r="E20" s="680">
        <v>-1078</v>
      </c>
      <c r="F20" s="680">
        <v>1052</v>
      </c>
      <c r="G20" s="680">
        <v>21</v>
      </c>
      <c r="H20" s="680">
        <v>-350</v>
      </c>
      <c r="I20" s="680">
        <v>349</v>
      </c>
      <c r="J20" s="680">
        <v>14</v>
      </c>
      <c r="K20" s="680">
        <v>-558</v>
      </c>
      <c r="L20" s="680">
        <v>549</v>
      </c>
      <c r="M20" s="680">
        <v>8</v>
      </c>
      <c r="N20" s="680">
        <v>-908</v>
      </c>
      <c r="O20" s="680">
        <v>893</v>
      </c>
      <c r="P20" s="680">
        <v>51</v>
      </c>
      <c r="Q20" s="680">
        <v>-2894</v>
      </c>
      <c r="R20" s="680">
        <v>2843</v>
      </c>
      <c r="S20" s="680">
        <v>0</v>
      </c>
    </row>
    <row r="21" spans="1:20" ht="22.5" customHeight="1">
      <c r="A21" s="1068" t="s">
        <v>640</v>
      </c>
      <c r="B21" s="1068"/>
      <c r="C21" s="1068"/>
      <c r="D21" s="680">
        <v>3</v>
      </c>
      <c r="E21" s="680">
        <v>190</v>
      </c>
      <c r="F21" s="680">
        <v>350</v>
      </c>
      <c r="G21" s="680">
        <v>0</v>
      </c>
      <c r="H21" s="680">
        <v>57</v>
      </c>
      <c r="I21" s="680">
        <v>128</v>
      </c>
      <c r="J21" s="680">
        <v>1</v>
      </c>
      <c r="K21" s="680">
        <v>105</v>
      </c>
      <c r="L21" s="680">
        <v>172</v>
      </c>
      <c r="M21" s="680">
        <v>4</v>
      </c>
      <c r="N21" s="680">
        <v>141</v>
      </c>
      <c r="O21" s="680">
        <v>301</v>
      </c>
      <c r="P21" s="680">
        <v>8</v>
      </c>
      <c r="Q21" s="680">
        <v>493</v>
      </c>
      <c r="R21" s="680">
        <v>951</v>
      </c>
      <c r="S21" s="680">
        <v>1452</v>
      </c>
    </row>
    <row r="22" spans="1:20" ht="21.75" customHeight="1">
      <c r="A22" s="1067" t="s">
        <v>641</v>
      </c>
      <c r="B22" s="1067"/>
      <c r="C22" s="1067"/>
      <c r="D22" s="678">
        <v>46515</v>
      </c>
      <c r="E22" s="678">
        <v>631731</v>
      </c>
      <c r="F22" s="678">
        <v>29485</v>
      </c>
      <c r="G22" s="678">
        <v>49734</v>
      </c>
      <c r="H22" s="678">
        <v>326667</v>
      </c>
      <c r="I22" s="678">
        <v>10499</v>
      </c>
      <c r="J22" s="679">
        <v>84159</v>
      </c>
      <c r="K22" s="678">
        <v>356737</v>
      </c>
      <c r="L22" s="678">
        <v>14389</v>
      </c>
      <c r="M22" s="678">
        <v>45508</v>
      </c>
      <c r="N22" s="678">
        <v>550503</v>
      </c>
      <c r="O22" s="678">
        <v>26415</v>
      </c>
      <c r="P22" s="678">
        <v>225916</v>
      </c>
      <c r="Q22" s="678">
        <v>1865638</v>
      </c>
      <c r="R22" s="678">
        <v>80788</v>
      </c>
      <c r="S22" s="678">
        <v>2172342</v>
      </c>
    </row>
    <row r="23" spans="1:20" s="265" customFormat="1" ht="22.5" customHeight="1">
      <c r="A23" s="1071" t="s">
        <v>663</v>
      </c>
      <c r="B23" s="1071"/>
      <c r="C23" s="1071"/>
      <c r="D23" s="339">
        <v>1549</v>
      </c>
      <c r="E23" s="339">
        <v>-1239</v>
      </c>
      <c r="F23" s="339">
        <v>706</v>
      </c>
      <c r="G23" s="339">
        <v>1578</v>
      </c>
      <c r="H23" s="339">
        <v>-377</v>
      </c>
      <c r="I23" s="339">
        <v>223</v>
      </c>
      <c r="J23" s="339">
        <v>3092</v>
      </c>
      <c r="K23" s="339">
        <v>-616</v>
      </c>
      <c r="L23" s="339">
        <v>380</v>
      </c>
      <c r="M23" s="339">
        <v>1544</v>
      </c>
      <c r="N23" s="339">
        <v>-1020</v>
      </c>
      <c r="O23" s="339">
        <v>592</v>
      </c>
      <c r="P23" s="339">
        <v>7763</v>
      </c>
      <c r="Q23" s="339">
        <v>-3252</v>
      </c>
      <c r="R23" s="339">
        <v>1901</v>
      </c>
      <c r="S23" s="339">
        <v>6412</v>
      </c>
      <c r="T23" s="295"/>
    </row>
    <row r="24" spans="1:20" ht="22.5" customHeight="1">
      <c r="A24" s="1068" t="s">
        <v>642</v>
      </c>
      <c r="B24" s="1068"/>
      <c r="C24" s="1068"/>
      <c r="D24" s="676">
        <v>3.4448249788729263E-2</v>
      </c>
      <c r="E24" s="676">
        <v>-1.9574387411725675E-3</v>
      </c>
      <c r="F24" s="676">
        <v>2.453177664269085E-2</v>
      </c>
      <c r="G24" s="676">
        <v>3.2768502367306253E-2</v>
      </c>
      <c r="H24" s="676">
        <v>-1.1527500886730838E-3</v>
      </c>
      <c r="I24" s="676">
        <v>2.1701050992604127E-2</v>
      </c>
      <c r="J24" s="676">
        <v>3.8141290537456671E-2</v>
      </c>
      <c r="K24" s="676">
        <v>-1.723785724479716E-3</v>
      </c>
      <c r="L24" s="676">
        <v>2.7125419373260046E-2</v>
      </c>
      <c r="M24" s="676">
        <v>3.5119643344554634E-2</v>
      </c>
      <c r="N24" s="676">
        <v>-1.8494242307211123E-3</v>
      </c>
      <c r="O24" s="676">
        <v>2.2925299151918831E-2</v>
      </c>
      <c r="P24" s="676">
        <v>3.5585116867519584E-2</v>
      </c>
      <c r="Q24" s="676">
        <v>-1.740070309113966E-3</v>
      </c>
      <c r="R24" s="676">
        <v>2.4097760087213357E-2</v>
      </c>
      <c r="S24" s="676">
        <v>2.9603911483750628E-3</v>
      </c>
    </row>
    <row r="25" spans="1:20" ht="21.75" customHeight="1">
      <c r="A25" s="1068" t="s">
        <v>630</v>
      </c>
      <c r="B25" s="1068"/>
      <c r="C25" s="1068"/>
      <c r="D25" s="676">
        <v>2.141237429465526E-2</v>
      </c>
      <c r="E25" s="676">
        <v>0.29080641998359374</v>
      </c>
      <c r="F25" s="676">
        <v>1.3572908869782014E-2</v>
      </c>
      <c r="G25" s="676">
        <v>2.2894185169738467E-2</v>
      </c>
      <c r="H25" s="676">
        <v>0.15037549336154252</v>
      </c>
      <c r="I25" s="676">
        <v>4.8330327360977228E-3</v>
      </c>
      <c r="J25" s="676">
        <v>3.8741137445208906E-2</v>
      </c>
      <c r="K25" s="676">
        <v>0.16421769684515605</v>
      </c>
      <c r="L25" s="676">
        <v>6.6237268349090524E-3</v>
      </c>
      <c r="M25" s="676">
        <v>2.0948819292726469E-2</v>
      </c>
      <c r="N25" s="676">
        <v>0.25341451760358175</v>
      </c>
      <c r="O25" s="676">
        <v>1.2159687563008035E-2</v>
      </c>
      <c r="P25" s="676">
        <v>0.1039965162023291</v>
      </c>
      <c r="Q25" s="676">
        <v>0.85881412779387412</v>
      </c>
      <c r="R25" s="676">
        <v>3.7189356003796824E-2</v>
      </c>
      <c r="S25" s="676">
        <v>1</v>
      </c>
    </row>
    <row r="26" spans="1:20">
      <c r="A26" s="22" t="s">
        <v>643</v>
      </c>
      <c r="B26" s="22"/>
      <c r="C26" s="22"/>
    </row>
    <row r="27" spans="1:20" ht="12.75" customHeight="1">
      <c r="A27" s="173" t="s">
        <v>644</v>
      </c>
      <c r="B27" s="173"/>
      <c r="C27" s="173"/>
      <c r="D27" s="171"/>
      <c r="E27" s="171"/>
      <c r="F27" s="171"/>
      <c r="G27" s="171"/>
      <c r="H27" s="172"/>
    </row>
    <row r="28" spans="1:20" ht="12.75" customHeight="1">
      <c r="A28" s="168" t="s">
        <v>645</v>
      </c>
      <c r="B28" s="168"/>
      <c r="C28" s="168"/>
      <c r="D28" s="170"/>
      <c r="E28" s="170"/>
      <c r="F28" s="170"/>
      <c r="G28" s="170"/>
      <c r="H28" s="170"/>
    </row>
    <row r="29" spans="1:20" ht="12.75" customHeight="1">
      <c r="A29" s="169"/>
      <c r="B29" s="169"/>
      <c r="C29" s="169"/>
      <c r="D29" s="168"/>
      <c r="E29" s="168"/>
      <c r="F29" s="168"/>
      <c r="G29" s="168"/>
      <c r="H29" s="168"/>
    </row>
    <row r="30" spans="1:20" ht="12.75" customHeight="1">
      <c r="B30" s="621"/>
      <c r="C30" s="621"/>
    </row>
    <row r="31" spans="1:20" ht="12.75" customHeight="1">
      <c r="A31" s="151" t="s">
        <v>665</v>
      </c>
      <c r="B31" s="201"/>
      <c r="C31" s="201"/>
      <c r="D31" s="201"/>
      <c r="E31" s="201"/>
      <c r="F31" s="201"/>
      <c r="S31" s="139" t="str">
        <f>Naslovnica!A20</f>
        <v>Studeni 2022.</v>
      </c>
    </row>
    <row r="32" spans="1:20">
      <c r="A32" s="566" t="s">
        <v>955</v>
      </c>
      <c r="B32" s="201"/>
      <c r="C32" s="201"/>
      <c r="D32" s="201"/>
      <c r="E32" s="201"/>
      <c r="F32" s="201"/>
      <c r="S32" s="537" t="str">
        <f>Naslovnica!A24</f>
        <v>November 2022</v>
      </c>
    </row>
    <row r="33" spans="1:19">
      <c r="B33"/>
      <c r="C33"/>
    </row>
    <row r="34" spans="1:19" ht="32.25" customHeight="1">
      <c r="A34" s="681"/>
      <c r="B34" s="1066" t="s">
        <v>613</v>
      </c>
      <c r="C34" s="1066"/>
      <c r="D34" s="1066"/>
      <c r="E34" s="1065" t="s">
        <v>614</v>
      </c>
      <c r="F34" s="1065"/>
      <c r="G34" s="1065"/>
      <c r="H34" s="1065" t="s">
        <v>615</v>
      </c>
      <c r="I34" s="1065"/>
      <c r="J34" s="1065"/>
      <c r="K34" s="1064" t="s">
        <v>616</v>
      </c>
      <c r="L34" s="1064"/>
      <c r="M34" s="1064"/>
      <c r="N34" s="1064" t="s">
        <v>617</v>
      </c>
      <c r="O34" s="1064"/>
      <c r="P34" s="1064"/>
      <c r="Q34" s="1065" t="s">
        <v>618</v>
      </c>
      <c r="R34" s="1065"/>
      <c r="S34" s="1065"/>
    </row>
    <row r="35" spans="1:19" ht="21">
      <c r="A35" s="681" t="s">
        <v>559</v>
      </c>
      <c r="B35" s="1066" t="s">
        <v>619</v>
      </c>
      <c r="C35" s="1066"/>
      <c r="D35" s="1066"/>
      <c r="E35" s="1066" t="s">
        <v>620</v>
      </c>
      <c r="F35" s="1066"/>
      <c r="G35" s="1066"/>
      <c r="H35" s="1066" t="s">
        <v>620</v>
      </c>
      <c r="I35" s="1066"/>
      <c r="J35" s="1066"/>
      <c r="K35" s="1066" t="s">
        <v>621</v>
      </c>
      <c r="L35" s="1066"/>
      <c r="M35" s="1066"/>
      <c r="N35" s="1066" t="s">
        <v>621</v>
      </c>
      <c r="O35" s="1066"/>
      <c r="P35" s="1066"/>
      <c r="Q35" s="1066" t="s">
        <v>621</v>
      </c>
      <c r="R35" s="1066"/>
      <c r="S35" s="1066"/>
    </row>
    <row r="36" spans="1:19">
      <c r="A36" s="681"/>
      <c r="B36" s="682" t="s">
        <v>114</v>
      </c>
      <c r="C36" s="682" t="s">
        <v>115</v>
      </c>
      <c r="D36" s="682" t="s">
        <v>116</v>
      </c>
      <c r="E36" s="682" t="s">
        <v>114</v>
      </c>
      <c r="F36" s="682" t="s">
        <v>115</v>
      </c>
      <c r="G36" s="682" t="s">
        <v>116</v>
      </c>
      <c r="H36" s="682" t="s">
        <v>114</v>
      </c>
      <c r="I36" s="682" t="s">
        <v>115</v>
      </c>
      <c r="J36" s="682" t="s">
        <v>116</v>
      </c>
      <c r="K36" s="682" t="s">
        <v>114</v>
      </c>
      <c r="L36" s="682" t="s">
        <v>115</v>
      </c>
      <c r="M36" s="682" t="s">
        <v>116</v>
      </c>
      <c r="N36" s="682" t="s">
        <v>114</v>
      </c>
      <c r="O36" s="682" t="s">
        <v>115</v>
      </c>
      <c r="P36" s="682" t="s">
        <v>116</v>
      </c>
      <c r="Q36" s="674" t="s">
        <v>114</v>
      </c>
      <c r="R36" s="674" t="s">
        <v>115</v>
      </c>
      <c r="S36" s="674" t="s">
        <v>116</v>
      </c>
    </row>
    <row r="37" spans="1:19">
      <c r="A37" s="178" t="s">
        <v>6</v>
      </c>
      <c r="B37" s="186">
        <v>5554</v>
      </c>
      <c r="C37" s="186">
        <v>183</v>
      </c>
      <c r="D37" s="186">
        <v>8</v>
      </c>
      <c r="E37" s="186">
        <v>3589</v>
      </c>
      <c r="F37" s="186">
        <v>88</v>
      </c>
      <c r="G37" s="186">
        <v>6</v>
      </c>
      <c r="H37" s="186">
        <v>9143</v>
      </c>
      <c r="I37" s="186">
        <v>271</v>
      </c>
      <c r="J37" s="186">
        <v>14</v>
      </c>
      <c r="K37" s="186">
        <v>427</v>
      </c>
      <c r="L37" s="186">
        <v>-6</v>
      </c>
      <c r="M37" s="186">
        <v>2</v>
      </c>
      <c r="N37" s="186">
        <v>249</v>
      </c>
      <c r="O37" s="186">
        <v>-10</v>
      </c>
      <c r="P37" s="186">
        <v>-1</v>
      </c>
      <c r="Q37" s="187">
        <v>7.9839376402503826E-2</v>
      </c>
      <c r="R37" s="187">
        <v>-5.5749128919860613E-2</v>
      </c>
      <c r="S37" s="187">
        <v>7.6923076923076872E-2</v>
      </c>
    </row>
    <row r="38" spans="1:19">
      <c r="A38" s="78" t="s">
        <v>7</v>
      </c>
      <c r="B38" s="186">
        <v>60372</v>
      </c>
      <c r="C38" s="186">
        <v>48188</v>
      </c>
      <c r="D38" s="186">
        <v>153</v>
      </c>
      <c r="E38" s="186">
        <v>44114</v>
      </c>
      <c r="F38" s="186">
        <v>36638</v>
      </c>
      <c r="G38" s="186">
        <v>98</v>
      </c>
      <c r="H38" s="186">
        <v>104486</v>
      </c>
      <c r="I38" s="186">
        <v>84826</v>
      </c>
      <c r="J38" s="186">
        <v>251</v>
      </c>
      <c r="K38" s="186">
        <v>1844</v>
      </c>
      <c r="L38" s="186">
        <v>-1502</v>
      </c>
      <c r="M38" s="186">
        <v>-2</v>
      </c>
      <c r="N38" s="186">
        <v>1241</v>
      </c>
      <c r="O38" s="186">
        <v>-1140</v>
      </c>
      <c r="P38" s="186">
        <v>0</v>
      </c>
      <c r="Q38" s="187">
        <v>3.0423763079259647E-2</v>
      </c>
      <c r="R38" s="187">
        <v>-3.020533223578914E-2</v>
      </c>
      <c r="S38" s="187">
        <v>-7.905138339920903E-3</v>
      </c>
    </row>
    <row r="39" spans="1:19">
      <c r="A39" s="78" t="s">
        <v>8</v>
      </c>
      <c r="B39" s="186">
        <v>33332</v>
      </c>
      <c r="C39" s="186">
        <v>114117</v>
      </c>
      <c r="D39" s="186">
        <v>187</v>
      </c>
      <c r="E39" s="186">
        <v>24618</v>
      </c>
      <c r="F39" s="186">
        <v>94992</v>
      </c>
      <c r="G39" s="186">
        <v>180</v>
      </c>
      <c r="H39" s="186">
        <v>57950</v>
      </c>
      <c r="I39" s="186">
        <v>209109</v>
      </c>
      <c r="J39" s="186">
        <v>367</v>
      </c>
      <c r="K39" s="186">
        <v>1170</v>
      </c>
      <c r="L39" s="186">
        <v>-544</v>
      </c>
      <c r="M39" s="186">
        <v>1</v>
      </c>
      <c r="N39" s="186">
        <v>789</v>
      </c>
      <c r="O39" s="186">
        <v>-726</v>
      </c>
      <c r="P39" s="186">
        <v>1</v>
      </c>
      <c r="Q39" s="187">
        <v>3.4987765890946765E-2</v>
      </c>
      <c r="R39" s="187">
        <v>-6.0367241977573594E-3</v>
      </c>
      <c r="S39" s="187">
        <v>5.479452054794498E-3</v>
      </c>
    </row>
    <row r="40" spans="1:19">
      <c r="A40" s="78" t="s">
        <v>9</v>
      </c>
      <c r="B40" s="186">
        <v>18643</v>
      </c>
      <c r="C40" s="186">
        <v>135293</v>
      </c>
      <c r="D40" s="186">
        <v>97</v>
      </c>
      <c r="E40" s="186">
        <v>6527</v>
      </c>
      <c r="F40" s="186">
        <v>123774</v>
      </c>
      <c r="G40" s="186">
        <v>109</v>
      </c>
      <c r="H40" s="186">
        <v>25170</v>
      </c>
      <c r="I40" s="186">
        <v>259067</v>
      </c>
      <c r="J40" s="186">
        <v>206</v>
      </c>
      <c r="K40" s="186">
        <v>704</v>
      </c>
      <c r="L40" s="186">
        <v>-170</v>
      </c>
      <c r="M40" s="186">
        <v>3</v>
      </c>
      <c r="N40" s="186">
        <v>287</v>
      </c>
      <c r="O40" s="186">
        <v>-173</v>
      </c>
      <c r="P40" s="186">
        <v>3</v>
      </c>
      <c r="Q40" s="187">
        <v>4.0985979569047482E-2</v>
      </c>
      <c r="R40" s="187">
        <v>-1.3222312169923756E-3</v>
      </c>
      <c r="S40" s="187">
        <v>3.0000000000000027E-2</v>
      </c>
    </row>
    <row r="41" spans="1:19">
      <c r="A41" s="78" t="s">
        <v>10</v>
      </c>
      <c r="B41" s="186">
        <v>15637</v>
      </c>
      <c r="C41" s="186">
        <v>154301</v>
      </c>
      <c r="D41" s="186">
        <v>95</v>
      </c>
      <c r="E41" s="186">
        <v>4438</v>
      </c>
      <c r="F41" s="186">
        <v>141724</v>
      </c>
      <c r="G41" s="186">
        <v>64</v>
      </c>
      <c r="H41" s="186">
        <v>20075</v>
      </c>
      <c r="I41" s="186">
        <v>296025</v>
      </c>
      <c r="J41" s="186">
        <v>159</v>
      </c>
      <c r="K41" s="186">
        <v>584</v>
      </c>
      <c r="L41" s="186">
        <v>-374</v>
      </c>
      <c r="M41" s="186">
        <v>1</v>
      </c>
      <c r="N41" s="186">
        <v>170</v>
      </c>
      <c r="O41" s="186">
        <v>-205</v>
      </c>
      <c r="P41" s="186">
        <v>-2</v>
      </c>
      <c r="Q41" s="187">
        <v>3.9024895191760223E-2</v>
      </c>
      <c r="R41" s="187">
        <v>-1.9520977464903E-3</v>
      </c>
      <c r="S41" s="187">
        <v>-6.2499999999999778E-3</v>
      </c>
    </row>
    <row r="42" spans="1:19">
      <c r="A42" s="78" t="s">
        <v>11</v>
      </c>
      <c r="B42" s="186">
        <v>5306</v>
      </c>
      <c r="C42" s="186">
        <v>160352</v>
      </c>
      <c r="D42" s="186">
        <v>78</v>
      </c>
      <c r="E42" s="186">
        <v>1497</v>
      </c>
      <c r="F42" s="186">
        <v>148351</v>
      </c>
      <c r="G42" s="186">
        <v>81</v>
      </c>
      <c r="H42" s="186">
        <v>6803</v>
      </c>
      <c r="I42" s="186">
        <v>308703</v>
      </c>
      <c r="J42" s="186">
        <v>159</v>
      </c>
      <c r="K42" s="186">
        <v>216</v>
      </c>
      <c r="L42" s="186">
        <v>238</v>
      </c>
      <c r="M42" s="186">
        <v>-3</v>
      </c>
      <c r="N42" s="186">
        <v>56</v>
      </c>
      <c r="O42" s="186">
        <v>45</v>
      </c>
      <c r="P42" s="186">
        <v>-1</v>
      </c>
      <c r="Q42" s="187">
        <v>4.1647527178073851E-2</v>
      </c>
      <c r="R42" s="187">
        <v>9.1757992348107109E-4</v>
      </c>
      <c r="S42" s="187">
        <v>-2.4539877300613466E-2</v>
      </c>
    </row>
    <row r="43" spans="1:19">
      <c r="A43" s="78" t="s">
        <v>12</v>
      </c>
      <c r="B43" s="186">
        <v>838</v>
      </c>
      <c r="C43" s="186">
        <v>135902</v>
      </c>
      <c r="D43" s="186">
        <v>86</v>
      </c>
      <c r="E43" s="186">
        <v>524</v>
      </c>
      <c r="F43" s="186">
        <v>135338</v>
      </c>
      <c r="G43" s="186">
        <v>85</v>
      </c>
      <c r="H43" s="186">
        <v>1362</v>
      </c>
      <c r="I43" s="186">
        <v>271240</v>
      </c>
      <c r="J43" s="186">
        <v>171</v>
      </c>
      <c r="K43" s="186">
        <v>5</v>
      </c>
      <c r="L43" s="186">
        <v>536</v>
      </c>
      <c r="M43" s="186">
        <v>-1</v>
      </c>
      <c r="N43" s="186">
        <v>9</v>
      </c>
      <c r="O43" s="186">
        <v>297</v>
      </c>
      <c r="P43" s="186">
        <v>1</v>
      </c>
      <c r="Q43" s="187">
        <v>1.0385756676557945E-2</v>
      </c>
      <c r="R43" s="187">
        <v>3.0805415540278158E-3</v>
      </c>
      <c r="S43" s="187">
        <v>0</v>
      </c>
    </row>
    <row r="44" spans="1:19">
      <c r="A44" s="78" t="s">
        <v>13</v>
      </c>
      <c r="B44" s="186">
        <v>592</v>
      </c>
      <c r="C44" s="186">
        <v>113417</v>
      </c>
      <c r="D44" s="186">
        <v>105</v>
      </c>
      <c r="E44" s="186">
        <v>335</v>
      </c>
      <c r="F44" s="186">
        <v>121278</v>
      </c>
      <c r="G44" s="186">
        <v>104</v>
      </c>
      <c r="H44" s="186">
        <v>927</v>
      </c>
      <c r="I44" s="186">
        <v>234695</v>
      </c>
      <c r="J44" s="186">
        <v>209</v>
      </c>
      <c r="K44" s="186">
        <v>7</v>
      </c>
      <c r="L44" s="186">
        <v>10</v>
      </c>
      <c r="M44" s="186">
        <v>0</v>
      </c>
      <c r="N44" s="186">
        <v>5</v>
      </c>
      <c r="O44" s="186">
        <v>7</v>
      </c>
      <c r="P44" s="186">
        <v>0</v>
      </c>
      <c r="Q44" s="187">
        <v>1.3114754098360715E-2</v>
      </c>
      <c r="R44" s="187">
        <v>7.2439683310721037E-5</v>
      </c>
      <c r="S44" s="187">
        <v>0</v>
      </c>
    </row>
    <row r="45" spans="1:19">
      <c r="A45" s="78" t="s">
        <v>14</v>
      </c>
      <c r="B45" s="186">
        <v>0</v>
      </c>
      <c r="C45" s="186">
        <v>106429</v>
      </c>
      <c r="D45" s="186">
        <v>155</v>
      </c>
      <c r="E45" s="186">
        <v>0</v>
      </c>
      <c r="F45" s="186">
        <v>95213</v>
      </c>
      <c r="G45" s="186">
        <v>12736</v>
      </c>
      <c r="H45" s="186">
        <v>0</v>
      </c>
      <c r="I45" s="186">
        <v>201642</v>
      </c>
      <c r="J45" s="186">
        <v>12891</v>
      </c>
      <c r="K45" s="186">
        <v>0</v>
      </c>
      <c r="L45" s="186">
        <v>156</v>
      </c>
      <c r="M45" s="186">
        <v>-1</v>
      </c>
      <c r="N45" s="186">
        <v>0</v>
      </c>
      <c r="O45" s="186">
        <v>313</v>
      </c>
      <c r="P45" s="186">
        <v>17</v>
      </c>
      <c r="Q45" s="187" t="s">
        <v>1203</v>
      </c>
      <c r="R45" s="187">
        <v>2.3313267685027839E-3</v>
      </c>
      <c r="S45" s="187">
        <v>1.2427184466019536E-3</v>
      </c>
    </row>
    <row r="46" spans="1:19">
      <c r="A46" s="78" t="s">
        <v>15</v>
      </c>
      <c r="B46" s="186">
        <v>0</v>
      </c>
      <c r="C46" s="186">
        <v>51</v>
      </c>
      <c r="D46" s="186">
        <v>34079</v>
      </c>
      <c r="E46" s="186">
        <v>0</v>
      </c>
      <c r="F46" s="186">
        <v>6</v>
      </c>
      <c r="G46" s="186">
        <v>28647</v>
      </c>
      <c r="H46" s="186">
        <v>0</v>
      </c>
      <c r="I46" s="186">
        <v>57</v>
      </c>
      <c r="J46" s="186">
        <v>62726</v>
      </c>
      <c r="K46" s="186">
        <v>0</v>
      </c>
      <c r="L46" s="186">
        <v>-5</v>
      </c>
      <c r="M46" s="186">
        <v>943</v>
      </c>
      <c r="N46" s="186">
        <v>0</v>
      </c>
      <c r="O46" s="186">
        <v>1</v>
      </c>
      <c r="P46" s="186">
        <v>918</v>
      </c>
      <c r="Q46" s="187" t="s">
        <v>1203</v>
      </c>
      <c r="R46" s="187">
        <v>-6.557377049180324E-2</v>
      </c>
      <c r="S46" s="187">
        <v>3.057586461841777E-2</v>
      </c>
    </row>
    <row r="47" spans="1:19">
      <c r="A47" s="78" t="s">
        <v>16</v>
      </c>
      <c r="B47" s="186">
        <v>0</v>
      </c>
      <c r="C47" s="186">
        <v>3</v>
      </c>
      <c r="D47" s="186">
        <v>2238</v>
      </c>
      <c r="E47" s="186">
        <v>0</v>
      </c>
      <c r="F47" s="186">
        <v>0</v>
      </c>
      <c r="G47" s="186">
        <v>1397</v>
      </c>
      <c r="H47" s="186">
        <v>0</v>
      </c>
      <c r="I47" s="186">
        <v>3</v>
      </c>
      <c r="J47" s="186">
        <v>3635</v>
      </c>
      <c r="K47" s="186">
        <v>0</v>
      </c>
      <c r="L47" s="186">
        <v>0</v>
      </c>
      <c r="M47" s="186">
        <v>-6</v>
      </c>
      <c r="N47" s="186">
        <v>0</v>
      </c>
      <c r="O47" s="186">
        <v>0</v>
      </c>
      <c r="P47" s="186">
        <v>28</v>
      </c>
      <c r="Q47" s="187" t="s">
        <v>1203</v>
      </c>
      <c r="R47" s="187">
        <v>0</v>
      </c>
      <c r="S47" s="187">
        <v>6.0891226127872677E-3</v>
      </c>
    </row>
    <row r="48" spans="1:19" ht="24">
      <c r="A48" s="684" t="s">
        <v>622</v>
      </c>
      <c r="B48" s="685">
        <v>140274</v>
      </c>
      <c r="C48" s="685">
        <v>968236</v>
      </c>
      <c r="D48" s="685">
        <v>37281</v>
      </c>
      <c r="E48" s="685">
        <v>85642</v>
      </c>
      <c r="F48" s="685">
        <v>897402</v>
      </c>
      <c r="G48" s="685">
        <v>43507</v>
      </c>
      <c r="H48" s="685">
        <v>225916</v>
      </c>
      <c r="I48" s="685">
        <v>1865638</v>
      </c>
      <c r="J48" s="685">
        <v>80788</v>
      </c>
      <c r="K48" s="685">
        <v>4957</v>
      </c>
      <c r="L48" s="685">
        <v>-1661</v>
      </c>
      <c r="M48" s="685">
        <v>937</v>
      </c>
      <c r="N48" s="685">
        <v>2806</v>
      </c>
      <c r="O48" s="685">
        <v>-1591</v>
      </c>
      <c r="P48" s="685">
        <v>964</v>
      </c>
      <c r="Q48" s="686">
        <v>3.5585116867519639E-2</v>
      </c>
      <c r="R48" s="686">
        <v>-1.7400703091139391E-3</v>
      </c>
      <c r="S48" s="686">
        <v>2.4097760087213427E-2</v>
      </c>
    </row>
    <row r="49" spans="1:19" ht="24">
      <c r="A49" s="687" t="s">
        <v>623</v>
      </c>
      <c r="B49" s="1063">
        <v>1145791</v>
      </c>
      <c r="C49" s="1063"/>
      <c r="D49" s="1063"/>
      <c r="E49" s="1063">
        <v>1026551</v>
      </c>
      <c r="F49" s="1063"/>
      <c r="G49" s="1063"/>
      <c r="H49" s="1063">
        <v>2172342</v>
      </c>
      <c r="I49" s="1063"/>
      <c r="J49" s="1063"/>
      <c r="K49" s="1063">
        <v>4233</v>
      </c>
      <c r="L49" s="1063"/>
      <c r="M49" s="1063"/>
      <c r="N49" s="1063">
        <v>2179</v>
      </c>
      <c r="O49" s="1063"/>
      <c r="P49" s="1063"/>
      <c r="Q49" s="1062">
        <v>2.9603911483750966E-3</v>
      </c>
      <c r="R49" s="1062"/>
      <c r="S49" s="1062"/>
    </row>
    <row r="50" spans="1:19">
      <c r="A50" s="15" t="s">
        <v>624</v>
      </c>
      <c r="B50"/>
      <c r="C50"/>
    </row>
    <row r="52" spans="1:19">
      <c r="A52" s="621" t="s">
        <v>81</v>
      </c>
    </row>
    <row r="53" spans="1:19">
      <c r="A53" s="621"/>
      <c r="S53" s="14" t="s">
        <v>831</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5" customWidth="1"/>
    <col min="4" max="4" width="21.85546875" customWidth="1"/>
    <col min="5" max="5" width="14.85546875" customWidth="1"/>
  </cols>
  <sheetData>
    <row r="1" spans="1:8" ht="12.75" customHeight="1">
      <c r="A1" s="149" t="s">
        <v>719</v>
      </c>
    </row>
    <row r="2" spans="1:8" ht="12.75" customHeight="1">
      <c r="A2" s="529" t="s">
        <v>720</v>
      </c>
    </row>
    <row r="3" spans="1:8">
      <c r="D3" s="319"/>
      <c r="E3" s="65" t="s">
        <v>249</v>
      </c>
    </row>
    <row r="4" spans="1:8" ht="79.5" customHeight="1">
      <c r="A4" s="1173" t="s">
        <v>347</v>
      </c>
      <c r="B4" s="462" t="s">
        <v>348</v>
      </c>
      <c r="C4" s="501" t="s">
        <v>329</v>
      </c>
      <c r="D4" s="462" t="s">
        <v>349</v>
      </c>
      <c r="E4" s="501" t="s">
        <v>329</v>
      </c>
    </row>
    <row r="5" spans="1:8" ht="15.75" customHeight="1">
      <c r="A5" s="1173"/>
      <c r="B5" s="502" t="s">
        <v>1555</v>
      </c>
      <c r="C5" s="503"/>
      <c r="D5" s="502" t="s">
        <v>1555</v>
      </c>
      <c r="E5" s="503"/>
    </row>
    <row r="6" spans="1:8">
      <c r="A6" s="504" t="s">
        <v>1519</v>
      </c>
      <c r="B6" s="505">
        <v>2385</v>
      </c>
      <c r="C6" s="506">
        <v>-2.9698942229454843E-2</v>
      </c>
      <c r="D6" s="505">
        <v>349456.50399</v>
      </c>
      <c r="E6" s="506">
        <v>0.20697443113158012</v>
      </c>
      <c r="F6" s="44"/>
      <c r="G6" s="77"/>
      <c r="H6" s="77"/>
    </row>
    <row r="7" spans="1:8">
      <c r="A7" s="504" t="s">
        <v>1440</v>
      </c>
      <c r="B7" s="505">
        <v>1448</v>
      </c>
      <c r="C7" s="506">
        <v>0.22194092827004219</v>
      </c>
      <c r="D7" s="505">
        <v>204908.674</v>
      </c>
      <c r="E7" s="506">
        <v>0.2155360764473678</v>
      </c>
      <c r="F7" s="44"/>
      <c r="G7" s="77"/>
      <c r="H7" s="77"/>
    </row>
    <row r="8" spans="1:8">
      <c r="A8" s="504" t="s">
        <v>1441</v>
      </c>
      <c r="B8" s="505">
        <v>993</v>
      </c>
      <c r="C8" s="506">
        <v>0.26658163265306123</v>
      </c>
      <c r="D8" s="505">
        <v>201102.38894</v>
      </c>
      <c r="E8" s="506">
        <v>0.22915264129093232</v>
      </c>
      <c r="F8" s="44"/>
      <c r="G8" s="77"/>
      <c r="H8" s="77"/>
    </row>
    <row r="9" spans="1:8">
      <c r="A9" s="504" t="s">
        <v>1493</v>
      </c>
      <c r="B9" s="505">
        <v>5368</v>
      </c>
      <c r="C9" s="506">
        <v>0.2928709055876686</v>
      </c>
      <c r="D9" s="505">
        <v>1210742.8388999999</v>
      </c>
      <c r="E9" s="506">
        <v>0.35771202606700087</v>
      </c>
      <c r="F9" s="44"/>
      <c r="G9" s="77"/>
      <c r="H9" s="77"/>
    </row>
    <row r="10" spans="1:8">
      <c r="A10" s="504" t="s">
        <v>1494</v>
      </c>
      <c r="B10" s="505">
        <v>133</v>
      </c>
      <c r="C10" s="506">
        <v>0.30392156862745096</v>
      </c>
      <c r="D10" s="505">
        <v>38962.813000000002</v>
      </c>
      <c r="E10" s="506">
        <v>0.23287965941310496</v>
      </c>
      <c r="F10" s="44"/>
      <c r="G10" s="77"/>
      <c r="H10" s="77"/>
    </row>
    <row r="11" spans="1:8">
      <c r="A11" s="504" t="s">
        <v>1495</v>
      </c>
      <c r="B11" s="505">
        <v>3638</v>
      </c>
      <c r="C11" s="506">
        <v>-5.1955154498222588E-3</v>
      </c>
      <c r="D11" s="505">
        <v>744672.84008999995</v>
      </c>
      <c r="E11" s="506">
        <v>0.21700690996051447</v>
      </c>
      <c r="F11" s="44"/>
      <c r="G11" s="77"/>
      <c r="H11" s="77"/>
    </row>
    <row r="12" spans="1:8" ht="24">
      <c r="A12" s="504" t="s">
        <v>1520</v>
      </c>
      <c r="B12" s="505">
        <v>1331</v>
      </c>
      <c r="C12" s="506">
        <v>0.52114285714285713</v>
      </c>
      <c r="D12" s="505">
        <v>381197.53008</v>
      </c>
      <c r="E12" s="506">
        <v>0.59046521308775435</v>
      </c>
      <c r="F12" s="44"/>
      <c r="G12" s="77"/>
      <c r="H12" s="77"/>
    </row>
    <row r="13" spans="1:8">
      <c r="A13" s="504" t="s">
        <v>1521</v>
      </c>
      <c r="B13" s="505">
        <v>7760</v>
      </c>
      <c r="C13" s="506">
        <v>5.2774386107719444E-2</v>
      </c>
      <c r="D13" s="505">
        <v>1488006.1455099999</v>
      </c>
      <c r="E13" s="506">
        <v>0.21265185455274332</v>
      </c>
      <c r="F13" s="44"/>
      <c r="G13" s="77"/>
      <c r="H13" s="77"/>
    </row>
    <row r="14" spans="1:8">
      <c r="A14" s="504" t="s">
        <v>1496</v>
      </c>
      <c r="B14" s="505">
        <v>1872</v>
      </c>
      <c r="C14" s="506">
        <v>0.31276297335203368</v>
      </c>
      <c r="D14" s="505">
        <v>347971.02770000004</v>
      </c>
      <c r="E14" s="506">
        <v>0.67335519957473677</v>
      </c>
      <c r="F14" s="44"/>
      <c r="G14" s="77"/>
      <c r="H14" s="77"/>
    </row>
    <row r="15" spans="1:8">
      <c r="A15" s="504" t="s">
        <v>1497</v>
      </c>
      <c r="B15" s="505">
        <v>7381</v>
      </c>
      <c r="C15" s="506">
        <v>-0.16258225550260949</v>
      </c>
      <c r="D15" s="505">
        <v>944062.61194000009</v>
      </c>
      <c r="E15" s="506">
        <v>1.4143364214140612E-3</v>
      </c>
      <c r="F15" s="44"/>
      <c r="G15" s="77"/>
      <c r="H15" s="77"/>
    </row>
    <row r="16" spans="1:8">
      <c r="A16" s="504" t="s">
        <v>1498</v>
      </c>
      <c r="B16" s="505">
        <v>2843</v>
      </c>
      <c r="C16" s="506">
        <v>0.70750750750750746</v>
      </c>
      <c r="D16" s="505">
        <v>571420.05288999993</v>
      </c>
      <c r="E16" s="506">
        <v>0.99502922593794429</v>
      </c>
      <c r="F16" s="44"/>
      <c r="G16" s="77"/>
      <c r="H16" s="77"/>
    </row>
    <row r="17" spans="1:11">
      <c r="A17" s="504" t="s">
        <v>1522</v>
      </c>
      <c r="B17" s="505">
        <v>336</v>
      </c>
      <c r="C17" s="506">
        <v>0.87709497206703912</v>
      </c>
      <c r="D17" s="505">
        <v>203999.67718999999</v>
      </c>
      <c r="E17" s="506">
        <v>1.4349300252855755</v>
      </c>
      <c r="F17" s="44"/>
      <c r="G17" s="77"/>
      <c r="H17" s="77"/>
    </row>
    <row r="18" spans="1:11">
      <c r="A18" s="504" t="s">
        <v>1523</v>
      </c>
      <c r="B18" s="505">
        <v>30</v>
      </c>
      <c r="C18" s="506">
        <v>0</v>
      </c>
      <c r="D18" s="505">
        <v>3799.2495800000002</v>
      </c>
      <c r="E18" s="506">
        <v>0</v>
      </c>
      <c r="F18" s="44"/>
      <c r="G18" s="77"/>
      <c r="H18" s="77"/>
    </row>
    <row r="19" spans="1:11" s="265" customFormat="1">
      <c r="A19" s="504" t="s">
        <v>1524</v>
      </c>
      <c r="B19" s="505">
        <v>6522</v>
      </c>
      <c r="C19" s="506">
        <v>5.9110100682039625E-2</v>
      </c>
      <c r="D19" s="505">
        <v>1221030.3437999999</v>
      </c>
      <c r="E19" s="506">
        <v>0.37034358794424937</v>
      </c>
      <c r="F19" s="44"/>
      <c r="G19" s="77"/>
      <c r="H19" s="77"/>
    </row>
    <row r="20" spans="1:11">
      <c r="A20" s="504" t="s">
        <v>1442</v>
      </c>
      <c r="B20" s="505">
        <v>213</v>
      </c>
      <c r="C20" s="506">
        <v>0.12698412698412698</v>
      </c>
      <c r="D20" s="505">
        <v>123705.95516</v>
      </c>
      <c r="E20" s="506">
        <v>0.46077326450345174</v>
      </c>
      <c r="F20" s="44"/>
      <c r="G20" s="77"/>
      <c r="H20" s="77"/>
    </row>
    <row r="21" spans="1:11">
      <c r="A21" s="507" t="s">
        <v>350</v>
      </c>
      <c r="B21" s="508">
        <v>42253</v>
      </c>
      <c r="C21" s="509">
        <v>8.2993720363962575E-2</v>
      </c>
      <c r="D21" s="508">
        <v>8035038.6527699996</v>
      </c>
      <c r="E21" s="509">
        <v>0.31284837671651999</v>
      </c>
      <c r="G21" s="77"/>
      <c r="H21" s="77"/>
    </row>
    <row r="22" spans="1:11">
      <c r="A22" s="17" t="s">
        <v>344</v>
      </c>
    </row>
    <row r="23" spans="1:11" ht="76.5" customHeight="1">
      <c r="A23" s="1169" t="s">
        <v>351</v>
      </c>
      <c r="B23" s="1169"/>
      <c r="C23" s="1169"/>
      <c r="D23" s="1169"/>
      <c r="E23" s="1169"/>
      <c r="G23" s="1177"/>
      <c r="H23" s="1177"/>
      <c r="I23" s="1177"/>
      <c r="J23" s="1177"/>
      <c r="K23" s="1177"/>
    </row>
    <row r="24" spans="1:11" ht="21.75" customHeight="1">
      <c r="A24" s="1170" t="s">
        <v>321</v>
      </c>
      <c r="B24" s="1170"/>
      <c r="C24" s="1170"/>
      <c r="D24" s="1170"/>
      <c r="E24" s="1170"/>
      <c r="F24" s="71"/>
    </row>
    <row r="25" spans="1:11" ht="12.75" customHeight="1"/>
    <row r="26" spans="1:11" ht="12.75" customHeight="1">
      <c r="A26" s="622" t="s">
        <v>81</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869</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6" t="s">
        <v>721</v>
      </c>
    </row>
    <row r="2" spans="1:9" ht="12.75" customHeight="1">
      <c r="A2" s="533" t="s">
        <v>722</v>
      </c>
    </row>
    <row r="3" spans="1:9" ht="12.75" customHeight="1">
      <c r="E3" s="74"/>
      <c r="F3" s="74"/>
      <c r="I3" s="65" t="s">
        <v>324</v>
      </c>
    </row>
    <row r="4" spans="1:9" s="265" customFormat="1" ht="21" customHeight="1">
      <c r="A4" s="452"/>
      <c r="B4" s="1172" t="s">
        <v>322</v>
      </c>
      <c r="C4" s="1172"/>
      <c r="D4" s="1172"/>
      <c r="E4" s="1172"/>
      <c r="F4" s="1172" t="s">
        <v>323</v>
      </c>
      <c r="G4" s="1172"/>
      <c r="H4" s="1172"/>
      <c r="I4" s="1172"/>
    </row>
    <row r="5" spans="1:9" ht="89.25" customHeight="1">
      <c r="A5" s="462" t="s">
        <v>325</v>
      </c>
      <c r="B5" s="792" t="s">
        <v>326</v>
      </c>
      <c r="C5" s="1179" t="s">
        <v>327</v>
      </c>
      <c r="D5" s="792" t="s">
        <v>799</v>
      </c>
      <c r="E5" s="1179" t="s">
        <v>327</v>
      </c>
      <c r="F5" s="792" t="s">
        <v>328</v>
      </c>
      <c r="G5" s="1179" t="s">
        <v>883</v>
      </c>
      <c r="H5" s="792" t="s">
        <v>800</v>
      </c>
      <c r="I5" s="1179" t="s">
        <v>883</v>
      </c>
    </row>
    <row r="6" spans="1:9" ht="17.25" customHeight="1">
      <c r="A6" s="482"/>
      <c r="B6" s="502">
        <v>44834</v>
      </c>
      <c r="C6" s="1179"/>
      <c r="D6" s="502">
        <v>44834</v>
      </c>
      <c r="E6" s="1179"/>
      <c r="F6" s="502" t="s">
        <v>1555</v>
      </c>
      <c r="G6" s="1179"/>
      <c r="H6" s="502" t="s">
        <v>1555</v>
      </c>
      <c r="I6" s="1179"/>
    </row>
    <row r="7" spans="1:9" ht="12.75" customHeight="1">
      <c r="A7" s="495" t="s">
        <v>330</v>
      </c>
      <c r="B7" s="496"/>
      <c r="C7" s="497"/>
      <c r="D7" s="496"/>
      <c r="E7" s="497"/>
      <c r="F7" s="496"/>
      <c r="G7" s="497"/>
      <c r="H7" s="496"/>
      <c r="I7" s="497"/>
    </row>
    <row r="8" spans="1:9" ht="12.75" customHeight="1">
      <c r="A8" s="487" t="s">
        <v>331</v>
      </c>
      <c r="B8" s="484">
        <v>27</v>
      </c>
      <c r="C8" s="485">
        <v>0</v>
      </c>
      <c r="D8" s="486">
        <v>84483.299760000009</v>
      </c>
      <c r="E8" s="485">
        <v>-0.33692769258592381</v>
      </c>
      <c r="F8" s="484">
        <v>5</v>
      </c>
      <c r="G8" s="485">
        <v>4</v>
      </c>
      <c r="H8" s="486">
        <v>6859.5455400000001</v>
      </c>
      <c r="I8" s="485">
        <v>32.41548537210852</v>
      </c>
    </row>
    <row r="9" spans="1:9" ht="12.75" customHeight="1">
      <c r="A9" s="487" t="s">
        <v>332</v>
      </c>
      <c r="B9" s="484">
        <v>32250</v>
      </c>
      <c r="C9" s="485">
        <v>-3.4170884370039831E-2</v>
      </c>
      <c r="D9" s="486">
        <v>1835189.5999199995</v>
      </c>
      <c r="E9" s="485">
        <v>-2.4654376395176064E-3</v>
      </c>
      <c r="F9" s="484">
        <v>8089</v>
      </c>
      <c r="G9" s="485">
        <v>3.7051282051282053E-2</v>
      </c>
      <c r="H9" s="486">
        <v>906548.25061999972</v>
      </c>
      <c r="I9" s="485">
        <v>6.3645117175833335E-2</v>
      </c>
    </row>
    <row r="10" spans="1:9" ht="12.75" customHeight="1">
      <c r="A10" s="483" t="s">
        <v>333</v>
      </c>
      <c r="B10" s="484">
        <v>5821</v>
      </c>
      <c r="C10" s="485">
        <v>-3.0318174246210229E-2</v>
      </c>
      <c r="D10" s="486">
        <v>309961.52042000002</v>
      </c>
      <c r="E10" s="485">
        <v>-0.11742590425117526</v>
      </c>
      <c r="F10" s="484">
        <v>871</v>
      </c>
      <c r="G10" s="485">
        <v>-8.3157894736842111E-2</v>
      </c>
      <c r="H10" s="486">
        <v>104772.54681999999</v>
      </c>
      <c r="I10" s="485">
        <v>2.449890447212183E-2</v>
      </c>
    </row>
    <row r="11" spans="1:9" ht="12.75" customHeight="1">
      <c r="A11" s="487" t="s">
        <v>334</v>
      </c>
      <c r="B11" s="484">
        <v>23</v>
      </c>
      <c r="C11" s="485">
        <v>-0.23333333333333334</v>
      </c>
      <c r="D11" s="486">
        <v>3792.7201500000006</v>
      </c>
      <c r="E11" s="485">
        <v>-0.55177403048240414</v>
      </c>
      <c r="F11" s="484">
        <v>1</v>
      </c>
      <c r="G11" s="485">
        <v>0</v>
      </c>
      <c r="H11" s="486">
        <v>423.8954</v>
      </c>
      <c r="I11" s="485">
        <v>0.14642868579064239</v>
      </c>
    </row>
    <row r="12" spans="1:9" ht="12.75" customHeight="1">
      <c r="A12" s="488" t="s">
        <v>335</v>
      </c>
      <c r="B12" s="484">
        <v>0</v>
      </c>
      <c r="C12" s="485">
        <v>0</v>
      </c>
      <c r="D12" s="486">
        <v>0</v>
      </c>
      <c r="E12" s="485">
        <v>0</v>
      </c>
      <c r="F12" s="484">
        <v>0</v>
      </c>
      <c r="G12" s="485">
        <v>0</v>
      </c>
      <c r="H12" s="486">
        <v>0</v>
      </c>
      <c r="I12" s="485">
        <v>0</v>
      </c>
    </row>
    <row r="13" spans="1:9" ht="29.25">
      <c r="A13" s="483" t="s">
        <v>336</v>
      </c>
      <c r="B13" s="484">
        <v>528</v>
      </c>
      <c r="C13" s="485">
        <v>3.5294117647058823E-2</v>
      </c>
      <c r="D13" s="486">
        <v>77915.829750000004</v>
      </c>
      <c r="E13" s="485">
        <v>0.29919242626933584</v>
      </c>
      <c r="F13" s="484">
        <v>126</v>
      </c>
      <c r="G13" s="485">
        <v>1.4230769230769231</v>
      </c>
      <c r="H13" s="486">
        <v>10197.103539999998</v>
      </c>
      <c r="I13" s="485">
        <v>-0.26372238188926167</v>
      </c>
    </row>
    <row r="14" spans="1:9" ht="12.75" customHeight="1">
      <c r="A14" s="487" t="s">
        <v>337</v>
      </c>
      <c r="B14" s="484">
        <v>15</v>
      </c>
      <c r="C14" s="485">
        <v>0</v>
      </c>
      <c r="D14" s="486">
        <v>277.6764</v>
      </c>
      <c r="E14" s="485">
        <v>-0.46125628096244992</v>
      </c>
      <c r="F14" s="484">
        <v>6</v>
      </c>
      <c r="G14" s="485">
        <v>-0.33333333333333331</v>
      </c>
      <c r="H14" s="486">
        <v>359.90270000000004</v>
      </c>
      <c r="I14" s="485">
        <v>-0.43676320839054078</v>
      </c>
    </row>
    <row r="15" spans="1:9" ht="22.5" customHeight="1">
      <c r="A15" s="489" t="s">
        <v>338</v>
      </c>
      <c r="B15" s="492">
        <v>38664</v>
      </c>
      <c r="C15" s="491">
        <v>-3.2819691815089057E-2</v>
      </c>
      <c r="D15" s="492">
        <v>2311620.6464</v>
      </c>
      <c r="E15" s="491">
        <v>-3.169613756197847E-2</v>
      </c>
      <c r="F15" s="492">
        <v>9098</v>
      </c>
      <c r="G15" s="493">
        <v>3.2338590718257121E-2</v>
      </c>
      <c r="H15" s="492">
        <v>1029161.24462</v>
      </c>
      <c r="I15" s="493">
        <v>6.1391478420144169E-2</v>
      </c>
    </row>
    <row r="16" spans="1:9" ht="15" customHeight="1">
      <c r="A16" s="495" t="s">
        <v>339</v>
      </c>
      <c r="B16" s="498"/>
      <c r="C16" s="494"/>
      <c r="D16" s="498"/>
      <c r="E16" s="499"/>
      <c r="F16" s="498"/>
      <c r="G16" s="494"/>
      <c r="H16" s="498"/>
      <c r="I16" s="499"/>
    </row>
    <row r="17" spans="1:9" ht="12.75" customHeight="1">
      <c r="A17" s="487" t="s">
        <v>331</v>
      </c>
      <c r="B17" s="484">
        <v>195</v>
      </c>
      <c r="C17" s="485">
        <v>-0.12946428571428573</v>
      </c>
      <c r="D17" s="484">
        <v>500623.15009000001</v>
      </c>
      <c r="E17" s="485">
        <v>-7.3294986391462216E-2</v>
      </c>
      <c r="F17" s="484">
        <v>8</v>
      </c>
      <c r="G17" s="485">
        <v>-0.2</v>
      </c>
      <c r="H17" s="486">
        <v>64408.364079999999</v>
      </c>
      <c r="I17" s="485">
        <v>1.5867473761128832</v>
      </c>
    </row>
    <row r="18" spans="1:9" ht="12.75" customHeight="1">
      <c r="A18" s="487" t="s">
        <v>332</v>
      </c>
      <c r="B18" s="484">
        <v>90057</v>
      </c>
      <c r="C18" s="485">
        <v>9.1348659096692889E-2</v>
      </c>
      <c r="D18" s="484">
        <v>8341694.5190099999</v>
      </c>
      <c r="E18" s="485">
        <v>0.21124679986724249</v>
      </c>
      <c r="F18" s="484">
        <v>26195</v>
      </c>
      <c r="G18" s="485">
        <v>9.9890829694323141E-2</v>
      </c>
      <c r="H18" s="486">
        <v>4251630.9703300009</v>
      </c>
      <c r="I18" s="485">
        <v>0.31207954719171332</v>
      </c>
    </row>
    <row r="19" spans="1:9" ht="12.75" customHeight="1">
      <c r="A19" s="483" t="s">
        <v>333</v>
      </c>
      <c r="B19" s="484">
        <v>21997</v>
      </c>
      <c r="C19" s="485">
        <v>-2.1355163055567915E-2</v>
      </c>
      <c r="D19" s="484">
        <v>3898181.5392800006</v>
      </c>
      <c r="E19" s="485">
        <v>6.5246078224954027E-2</v>
      </c>
      <c r="F19" s="484">
        <v>4758</v>
      </c>
      <c r="G19" s="485">
        <v>5.3820598006644516E-2</v>
      </c>
      <c r="H19" s="486">
        <v>1598012.41447</v>
      </c>
      <c r="I19" s="485">
        <v>0.44246160468567908</v>
      </c>
    </row>
    <row r="20" spans="1:9" ht="12.75" customHeight="1">
      <c r="A20" s="487" t="s">
        <v>334</v>
      </c>
      <c r="B20" s="484">
        <v>1510</v>
      </c>
      <c r="C20" s="485">
        <v>5.0800278357689632E-2</v>
      </c>
      <c r="D20" s="484">
        <v>1281982.50859</v>
      </c>
      <c r="E20" s="485">
        <v>5.5449281130128363E-2</v>
      </c>
      <c r="F20" s="484">
        <v>300</v>
      </c>
      <c r="G20" s="485">
        <v>0.60427807486631013</v>
      </c>
      <c r="H20" s="486">
        <v>392497.08117000008</v>
      </c>
      <c r="I20" s="485">
        <v>0.81983285678833473</v>
      </c>
    </row>
    <row r="21" spans="1:9" ht="12.75" customHeight="1">
      <c r="A21" s="488" t="s">
        <v>335</v>
      </c>
      <c r="B21" s="484">
        <v>0</v>
      </c>
      <c r="C21" s="485">
        <v>0</v>
      </c>
      <c r="D21" s="484">
        <v>0</v>
      </c>
      <c r="E21" s="485">
        <v>0</v>
      </c>
      <c r="F21" s="484">
        <v>0</v>
      </c>
      <c r="G21" s="485">
        <v>0</v>
      </c>
      <c r="H21" s="486">
        <v>0</v>
      </c>
      <c r="I21" s="485">
        <v>0</v>
      </c>
    </row>
    <row r="22" spans="1:9" ht="29.25">
      <c r="A22" s="483" t="s">
        <v>336</v>
      </c>
      <c r="B22" s="484">
        <v>8503</v>
      </c>
      <c r="C22" s="485">
        <v>7.6192886976332114E-2</v>
      </c>
      <c r="D22" s="484">
        <v>2125030.7805499998</v>
      </c>
      <c r="E22" s="485">
        <v>4.220279790574339E-2</v>
      </c>
      <c r="F22" s="484">
        <v>1802</v>
      </c>
      <c r="G22" s="485">
        <v>0.10824108241082411</v>
      </c>
      <c r="H22" s="486">
        <v>678345.61806000001</v>
      </c>
      <c r="I22" s="485">
        <v>0.21916788170065321</v>
      </c>
    </row>
    <row r="23" spans="1:9" ht="12.75" customHeight="1">
      <c r="A23" s="487" t="s">
        <v>340</v>
      </c>
      <c r="B23" s="484">
        <v>330</v>
      </c>
      <c r="C23" s="485">
        <v>3.125E-2</v>
      </c>
      <c r="D23" s="484">
        <v>39126.985489999992</v>
      </c>
      <c r="E23" s="485">
        <v>0.38324258585844106</v>
      </c>
      <c r="F23" s="484">
        <v>92</v>
      </c>
      <c r="G23" s="485">
        <v>0.91666666666666663</v>
      </c>
      <c r="H23" s="486">
        <v>20982.960039999998</v>
      </c>
      <c r="I23" s="485">
        <v>2.8252824377955394</v>
      </c>
    </row>
    <row r="24" spans="1:9" ht="22.5" customHeight="1">
      <c r="A24" s="489" t="s">
        <v>341</v>
      </c>
      <c r="B24" s="490">
        <v>122592</v>
      </c>
      <c r="C24" s="491">
        <v>6.7149497728024518E-2</v>
      </c>
      <c r="D24" s="492">
        <v>16186639.48301</v>
      </c>
      <c r="E24" s="491">
        <v>0.12654417343327026</v>
      </c>
      <c r="F24" s="492">
        <v>33155</v>
      </c>
      <c r="G24" s="493">
        <v>9.7774981789285481E-2</v>
      </c>
      <c r="H24" s="492">
        <v>7005877.4081499996</v>
      </c>
      <c r="I24" s="493">
        <v>0.36018607893553262</v>
      </c>
    </row>
    <row r="25" spans="1:9" ht="15" customHeight="1">
      <c r="A25" s="495" t="s">
        <v>342</v>
      </c>
      <c r="B25" s="498"/>
      <c r="C25" s="494"/>
      <c r="D25" s="498"/>
      <c r="E25" s="500"/>
      <c r="F25" s="498"/>
      <c r="G25" s="494"/>
      <c r="H25" s="498"/>
      <c r="I25" s="500"/>
    </row>
    <row r="26" spans="1:9" ht="12.75" customHeight="1">
      <c r="A26" s="487" t="s">
        <v>331</v>
      </c>
      <c r="B26" s="484">
        <v>2</v>
      </c>
      <c r="C26" s="485">
        <v>0</v>
      </c>
      <c r="D26" s="484">
        <v>0</v>
      </c>
      <c r="E26" s="485">
        <v>0</v>
      </c>
      <c r="F26" s="484"/>
      <c r="G26" s="485"/>
      <c r="H26" s="484"/>
      <c r="I26" s="485"/>
    </row>
    <row r="27" spans="1:9" ht="12.75" customHeight="1">
      <c r="A27" s="487" t="s">
        <v>332</v>
      </c>
      <c r="B27" s="484">
        <v>4</v>
      </c>
      <c r="C27" s="485">
        <v>-0.42857142857142855</v>
      </c>
      <c r="D27" s="484">
        <v>0</v>
      </c>
      <c r="E27" s="485">
        <v>0</v>
      </c>
      <c r="F27" s="484"/>
      <c r="G27" s="485"/>
      <c r="H27" s="484"/>
      <c r="I27" s="485"/>
    </row>
    <row r="28" spans="1:9" ht="12.75" customHeight="1">
      <c r="A28" s="483" t="s">
        <v>333</v>
      </c>
      <c r="B28" s="484">
        <v>0</v>
      </c>
      <c r="C28" s="485">
        <v>0</v>
      </c>
      <c r="D28" s="484">
        <v>0</v>
      </c>
      <c r="E28" s="485">
        <v>0</v>
      </c>
      <c r="F28" s="484"/>
      <c r="G28" s="485"/>
      <c r="H28" s="484"/>
      <c r="I28" s="485"/>
    </row>
    <row r="29" spans="1:9" ht="12.75" customHeight="1">
      <c r="A29" s="487" t="s">
        <v>334</v>
      </c>
      <c r="B29" s="484">
        <v>0</v>
      </c>
      <c r="C29" s="485">
        <v>0</v>
      </c>
      <c r="D29" s="484">
        <v>0</v>
      </c>
      <c r="E29" s="485">
        <v>0</v>
      </c>
      <c r="F29" s="484"/>
      <c r="G29" s="485"/>
      <c r="H29" s="484"/>
      <c r="I29" s="485"/>
    </row>
    <row r="30" spans="1:9" ht="12.75" customHeight="1">
      <c r="A30" s="488" t="s">
        <v>343</v>
      </c>
      <c r="B30" s="484">
        <v>0</v>
      </c>
      <c r="C30" s="485">
        <v>0</v>
      </c>
      <c r="D30" s="484">
        <v>0</v>
      </c>
      <c r="E30" s="485">
        <v>0</v>
      </c>
      <c r="F30" s="484"/>
      <c r="G30" s="485"/>
      <c r="H30" s="484"/>
      <c r="I30" s="485"/>
    </row>
    <row r="31" spans="1:9" ht="29.25">
      <c r="A31" s="483" t="s">
        <v>336</v>
      </c>
      <c r="B31" s="484">
        <v>0</v>
      </c>
      <c r="C31" s="485">
        <v>-1</v>
      </c>
      <c r="D31" s="484">
        <v>0</v>
      </c>
      <c r="E31" s="485">
        <v>0</v>
      </c>
      <c r="F31" s="484"/>
      <c r="G31" s="485"/>
      <c r="H31" s="484"/>
      <c r="I31" s="485"/>
    </row>
    <row r="32" spans="1:9" ht="12.75" customHeight="1">
      <c r="A32" s="487" t="s">
        <v>337</v>
      </c>
      <c r="B32" s="484">
        <v>0</v>
      </c>
      <c r="C32" s="485">
        <v>0</v>
      </c>
      <c r="D32" s="484">
        <v>0</v>
      </c>
      <c r="E32" s="485">
        <v>0</v>
      </c>
      <c r="F32" s="484"/>
      <c r="G32" s="485"/>
      <c r="H32" s="484"/>
      <c r="I32" s="485"/>
    </row>
    <row r="33" spans="1:9" ht="22.5" customHeight="1">
      <c r="A33" s="489" t="s">
        <v>338</v>
      </c>
      <c r="B33" s="492">
        <v>6</v>
      </c>
      <c r="C33" s="491">
        <v>-0.4</v>
      </c>
      <c r="D33" s="492">
        <v>0</v>
      </c>
      <c r="E33" s="491">
        <v>0</v>
      </c>
      <c r="F33" s="492"/>
      <c r="G33" s="491"/>
      <c r="H33" s="492"/>
      <c r="I33" s="491"/>
    </row>
    <row r="34" spans="1:9" ht="12.75" customHeight="1">
      <c r="A34" s="17" t="s">
        <v>344</v>
      </c>
    </row>
    <row r="35" spans="1:9" ht="48" customHeight="1">
      <c r="A35" s="1180" t="s">
        <v>345</v>
      </c>
      <c r="B35" s="1180"/>
      <c r="C35" s="1180"/>
      <c r="D35" s="1180"/>
      <c r="E35" s="1180"/>
      <c r="F35" s="1180"/>
      <c r="G35" s="1180"/>
      <c r="H35" s="1180"/>
      <c r="I35" s="1180"/>
    </row>
    <row r="36" spans="1:9" ht="25.5" customHeight="1">
      <c r="A36" s="1178" t="s">
        <v>346</v>
      </c>
      <c r="B36" s="1178"/>
      <c r="C36" s="1178"/>
      <c r="D36" s="1178"/>
      <c r="E36" s="1178"/>
      <c r="F36" s="1178"/>
      <c r="G36" s="1178"/>
      <c r="H36" s="1178"/>
      <c r="I36" s="1178"/>
    </row>
    <row r="37" spans="1:9" ht="58.5" customHeight="1">
      <c r="A37" s="1169" t="s">
        <v>801</v>
      </c>
      <c r="B37" s="1169"/>
      <c r="C37" s="1169"/>
      <c r="D37" s="1169"/>
      <c r="E37" s="1169"/>
      <c r="F37" s="1169"/>
      <c r="G37" s="1169"/>
      <c r="H37" s="1169"/>
      <c r="I37" s="1169"/>
    </row>
    <row r="38" spans="1:9" ht="22.5" customHeight="1">
      <c r="A38" s="1178" t="s">
        <v>321</v>
      </c>
      <c r="B38" s="1178"/>
      <c r="C38" s="1178"/>
      <c r="D38" s="1178"/>
      <c r="E38" s="1178"/>
      <c r="F38" s="1178"/>
      <c r="G38" s="1178"/>
      <c r="H38" s="1178"/>
      <c r="I38" s="1178"/>
    </row>
    <row r="39" spans="1:9" ht="12.75" customHeight="1"/>
    <row r="40" spans="1:9" ht="12.75" customHeight="1">
      <c r="A40" s="622" t="s">
        <v>81</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9" t="s">
        <v>870</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9" t="s">
        <v>723</v>
      </c>
      <c r="C1" s="43"/>
      <c r="O1" s="139"/>
    </row>
    <row r="2" spans="1:15">
      <c r="A2" s="532" t="s">
        <v>724</v>
      </c>
      <c r="O2" s="66"/>
    </row>
    <row r="3" spans="1:15" ht="12.75" customHeight="1">
      <c r="A3" s="43"/>
      <c r="B3" s="64"/>
      <c r="C3" s="64"/>
      <c r="D3" s="64"/>
      <c r="E3" s="64"/>
      <c r="F3" s="64"/>
      <c r="G3" s="64"/>
      <c r="H3" s="64"/>
      <c r="I3" s="64"/>
      <c r="J3" s="64"/>
      <c r="K3" s="64"/>
      <c r="L3" s="64"/>
      <c r="M3" s="64"/>
      <c r="O3" s="65" t="s">
        <v>249</v>
      </c>
    </row>
    <row r="4" spans="1:15" ht="30.75" customHeight="1">
      <c r="A4" s="510" t="s">
        <v>1556</v>
      </c>
      <c r="B4" s="1181" t="s">
        <v>287</v>
      </c>
      <c r="C4" s="1181"/>
      <c r="D4" s="1181" t="s">
        <v>288</v>
      </c>
      <c r="E4" s="1181"/>
      <c r="F4" s="1181" t="s">
        <v>289</v>
      </c>
      <c r="G4" s="1181"/>
      <c r="H4" s="1181" t="s">
        <v>290</v>
      </c>
      <c r="I4" s="1181"/>
      <c r="J4" s="1181" t="s">
        <v>291</v>
      </c>
      <c r="K4" s="1181"/>
      <c r="L4" s="1181" t="s">
        <v>292</v>
      </c>
      <c r="M4" s="1181"/>
      <c r="N4" s="1181" t="s">
        <v>293</v>
      </c>
      <c r="O4" s="1181"/>
    </row>
    <row r="5" spans="1:15" ht="48.75" customHeight="1">
      <c r="A5" s="779" t="s">
        <v>286</v>
      </c>
      <c r="B5" s="780" t="s">
        <v>294</v>
      </c>
      <c r="C5" s="780" t="s">
        <v>295</v>
      </c>
      <c r="D5" s="780" t="s">
        <v>294</v>
      </c>
      <c r="E5" s="780" t="s">
        <v>295</v>
      </c>
      <c r="F5" s="780" t="s">
        <v>294</v>
      </c>
      <c r="G5" s="780" t="s">
        <v>295</v>
      </c>
      <c r="H5" s="780" t="s">
        <v>294</v>
      </c>
      <c r="I5" s="780" t="s">
        <v>295</v>
      </c>
      <c r="J5" s="780" t="s">
        <v>294</v>
      </c>
      <c r="K5" s="780" t="s">
        <v>295</v>
      </c>
      <c r="L5" s="780" t="s">
        <v>294</v>
      </c>
      <c r="M5" s="780" t="s">
        <v>295</v>
      </c>
      <c r="N5" s="780" t="s">
        <v>294</v>
      </c>
      <c r="O5" s="780" t="s">
        <v>295</v>
      </c>
    </row>
    <row r="6" spans="1:15" ht="13.5" customHeight="1">
      <c r="A6" s="511" t="s">
        <v>296</v>
      </c>
      <c r="B6" s="512">
        <v>16364714.739729999</v>
      </c>
      <c r="C6" s="512">
        <v>387402.03796999995</v>
      </c>
      <c r="D6" s="512">
        <v>52411.034070000002</v>
      </c>
      <c r="E6" s="512">
        <v>10278.436259999999</v>
      </c>
      <c r="F6" s="512">
        <v>36762.104799999994</v>
      </c>
      <c r="G6" s="512">
        <v>7792.1250499999987</v>
      </c>
      <c r="H6" s="512">
        <v>16012.409610000001</v>
      </c>
      <c r="I6" s="512">
        <v>3001.3501399999991</v>
      </c>
      <c r="J6" s="512">
        <v>205855.11556000001</v>
      </c>
      <c r="K6" s="512">
        <v>197776.21927999996</v>
      </c>
      <c r="L6" s="512">
        <v>16675755.403770002</v>
      </c>
      <c r="M6" s="512">
        <v>606250.16870000004</v>
      </c>
      <c r="N6" s="512">
        <v>1039993.3695800001</v>
      </c>
      <c r="O6" s="512">
        <v>121528.21552999997</v>
      </c>
    </row>
    <row r="7" spans="1:15" ht="13.5" customHeight="1">
      <c r="A7" s="515" t="s">
        <v>297</v>
      </c>
      <c r="B7" s="516">
        <v>504377.56721000007</v>
      </c>
      <c r="C7" s="516">
        <v>50200.290820000002</v>
      </c>
      <c r="D7" s="516">
        <v>3911.4023999999999</v>
      </c>
      <c r="E7" s="516">
        <v>3789.7783999999997</v>
      </c>
      <c r="F7" s="516">
        <v>34.75</v>
      </c>
      <c r="G7" s="516">
        <v>0</v>
      </c>
      <c r="H7" s="516">
        <v>53.527999999999999</v>
      </c>
      <c r="I7" s="516">
        <v>299.93099999999998</v>
      </c>
      <c r="J7" s="516">
        <v>69884.900570000013</v>
      </c>
      <c r="K7" s="516">
        <v>66136.316990000007</v>
      </c>
      <c r="L7" s="516">
        <v>578262.14818000002</v>
      </c>
      <c r="M7" s="516">
        <v>120426.31721000001</v>
      </c>
      <c r="N7" s="516">
        <v>221630.76861000003</v>
      </c>
      <c r="O7" s="516">
        <v>29535.441930000001</v>
      </c>
    </row>
    <row r="8" spans="1:15" ht="13.5" customHeight="1">
      <c r="A8" s="515" t="s">
        <v>298</v>
      </c>
      <c r="B8" s="516">
        <v>8453431.2678999994</v>
      </c>
      <c r="C8" s="516">
        <v>90139.065969999996</v>
      </c>
      <c r="D8" s="516">
        <v>28752.446390000001</v>
      </c>
      <c r="E8" s="516">
        <v>1993.1981300000002</v>
      </c>
      <c r="F8" s="516">
        <v>18256.274530000002</v>
      </c>
      <c r="G8" s="516">
        <v>2600.6584600000001</v>
      </c>
      <c r="H8" s="516">
        <v>11112.141740000001</v>
      </c>
      <c r="I8" s="516">
        <v>1134.9278999999999</v>
      </c>
      <c r="J8" s="516">
        <v>59969.770969999998</v>
      </c>
      <c r="K8" s="516">
        <v>58920.740179999993</v>
      </c>
      <c r="L8" s="516">
        <v>8571521.9015299994</v>
      </c>
      <c r="M8" s="516">
        <v>154788.59064000001</v>
      </c>
      <c r="N8" s="516">
        <v>149286.24912999998</v>
      </c>
      <c r="O8" s="516">
        <v>6777.3649300000006</v>
      </c>
    </row>
    <row r="9" spans="1:15" ht="13.5" customHeight="1">
      <c r="A9" s="515" t="s">
        <v>299</v>
      </c>
      <c r="B9" s="516">
        <v>3941611.5751799997</v>
      </c>
      <c r="C9" s="516">
        <v>154602.39986</v>
      </c>
      <c r="D9" s="516">
        <v>14690.686299999999</v>
      </c>
      <c r="E9" s="516">
        <v>4010.0148899999999</v>
      </c>
      <c r="F9" s="516">
        <v>5177.1833900000001</v>
      </c>
      <c r="G9" s="516">
        <v>2270.9072500000002</v>
      </c>
      <c r="H9" s="516">
        <v>2488.1914500000003</v>
      </c>
      <c r="I9" s="516">
        <v>1502.7725899999998</v>
      </c>
      <c r="J9" s="516">
        <v>31281.669620000001</v>
      </c>
      <c r="K9" s="516">
        <v>29917.497720000007</v>
      </c>
      <c r="L9" s="516">
        <v>3995249.3059399994</v>
      </c>
      <c r="M9" s="516">
        <v>192303.59231000001</v>
      </c>
      <c r="N9" s="516">
        <v>256721.84804000001</v>
      </c>
      <c r="O9" s="516">
        <v>49501.884330000001</v>
      </c>
    </row>
    <row r="10" spans="1:15" ht="13.5" customHeight="1">
      <c r="A10" s="515" t="s">
        <v>300</v>
      </c>
      <c r="B10" s="516">
        <v>1275872.01483</v>
      </c>
      <c r="C10" s="516">
        <v>46610.074489999992</v>
      </c>
      <c r="D10" s="516">
        <v>1104.3168900000001</v>
      </c>
      <c r="E10" s="516">
        <v>0</v>
      </c>
      <c r="F10" s="516">
        <v>11737.295139999998</v>
      </c>
      <c r="G10" s="516">
        <v>2767.2358100000001</v>
      </c>
      <c r="H10" s="516">
        <v>32.003610000000002</v>
      </c>
      <c r="I10" s="516">
        <v>32.003610000000002</v>
      </c>
      <c r="J10" s="516">
        <v>6260.9613899999995</v>
      </c>
      <c r="K10" s="516">
        <v>6260.1489199999996</v>
      </c>
      <c r="L10" s="516">
        <v>1295006.5918599998</v>
      </c>
      <c r="M10" s="516">
        <v>55669.462829999997</v>
      </c>
      <c r="N10" s="516">
        <v>287869.79008000006</v>
      </c>
      <c r="O10" s="516">
        <v>26807.973369999996</v>
      </c>
    </row>
    <row r="11" spans="1:15" ht="13.5" customHeight="1">
      <c r="A11" s="515" t="s">
        <v>301</v>
      </c>
      <c r="B11" s="516">
        <v>0</v>
      </c>
      <c r="C11" s="516">
        <v>0</v>
      </c>
      <c r="D11" s="516">
        <v>0</v>
      </c>
      <c r="E11" s="516">
        <v>0</v>
      </c>
      <c r="F11" s="516">
        <v>0</v>
      </c>
      <c r="G11" s="516">
        <v>0</v>
      </c>
      <c r="H11" s="516">
        <v>0</v>
      </c>
      <c r="I11" s="516">
        <v>0</v>
      </c>
      <c r="J11" s="516">
        <v>0</v>
      </c>
      <c r="K11" s="516">
        <v>0</v>
      </c>
      <c r="L11" s="516">
        <v>0</v>
      </c>
      <c r="M11" s="516">
        <v>0</v>
      </c>
      <c r="N11" s="516">
        <v>0</v>
      </c>
      <c r="O11" s="516">
        <v>0</v>
      </c>
    </row>
    <row r="12" spans="1:15" ht="22.5">
      <c r="A12" s="515" t="s">
        <v>302</v>
      </c>
      <c r="B12" s="516">
        <v>2149886.5363799999</v>
      </c>
      <c r="C12" s="516">
        <v>42877.67684</v>
      </c>
      <c r="D12" s="516">
        <v>3924.77709</v>
      </c>
      <c r="E12" s="516">
        <v>485.44483999999994</v>
      </c>
      <c r="F12" s="516">
        <v>1470.9419700000001</v>
      </c>
      <c r="G12" s="516">
        <v>99.891850000000005</v>
      </c>
      <c r="H12" s="516">
        <v>2326.5448099999999</v>
      </c>
      <c r="I12" s="516">
        <v>31.715040000000002</v>
      </c>
      <c r="J12" s="516">
        <v>37435.173790000001</v>
      </c>
      <c r="K12" s="516">
        <v>35518.876239999998</v>
      </c>
      <c r="L12" s="516">
        <v>2195043.9740399998</v>
      </c>
      <c r="M12" s="516">
        <v>79013.604810000004</v>
      </c>
      <c r="N12" s="516">
        <v>122223.44998</v>
      </c>
      <c r="O12" s="516">
        <v>8013.9772700000003</v>
      </c>
    </row>
    <row r="13" spans="1:15" ht="13.5" customHeight="1">
      <c r="A13" s="515" t="s">
        <v>303</v>
      </c>
      <c r="B13" s="516">
        <v>39535.778230000004</v>
      </c>
      <c r="C13" s="516">
        <v>2972.5299899999995</v>
      </c>
      <c r="D13" s="516">
        <v>27.405000000000001</v>
      </c>
      <c r="E13" s="516">
        <v>0</v>
      </c>
      <c r="F13" s="516">
        <v>85.659769999999995</v>
      </c>
      <c r="G13" s="516">
        <v>53.43168</v>
      </c>
      <c r="H13" s="516">
        <v>0</v>
      </c>
      <c r="I13" s="516">
        <v>0</v>
      </c>
      <c r="J13" s="516">
        <v>1022.63922</v>
      </c>
      <c r="K13" s="516">
        <v>1022.63923</v>
      </c>
      <c r="L13" s="516">
        <v>40671.482219999998</v>
      </c>
      <c r="M13" s="516">
        <v>4048.6009000000004</v>
      </c>
      <c r="N13" s="516">
        <v>2261.2637399999999</v>
      </c>
      <c r="O13" s="516">
        <v>891.57369999999992</v>
      </c>
    </row>
    <row r="14" spans="1:15" ht="13.5" customHeight="1">
      <c r="A14" s="511" t="s">
        <v>304</v>
      </c>
      <c r="B14" s="512">
        <v>2374685.32583</v>
      </c>
      <c r="C14" s="512">
        <v>2477.4342000000001</v>
      </c>
      <c r="D14" s="512">
        <v>1158.2600600000001</v>
      </c>
      <c r="E14" s="512">
        <v>131.91016999999999</v>
      </c>
      <c r="F14" s="512">
        <v>391.19441</v>
      </c>
      <c r="G14" s="512">
        <v>215.66825000000003</v>
      </c>
      <c r="H14" s="512">
        <v>281.45083999999997</v>
      </c>
      <c r="I14" s="512">
        <v>268.83316000000002</v>
      </c>
      <c r="J14" s="512">
        <v>58806.188579999987</v>
      </c>
      <c r="K14" s="512">
        <v>57350.023010000004</v>
      </c>
      <c r="L14" s="512">
        <v>2435322.4197200001</v>
      </c>
      <c r="M14" s="512">
        <v>60443.868790000008</v>
      </c>
      <c r="N14" s="512">
        <v>17707.375529999998</v>
      </c>
      <c r="O14" s="512">
        <v>538.7913299999999</v>
      </c>
    </row>
    <row r="15" spans="1:15" ht="13.5" customHeight="1">
      <c r="A15" s="515" t="s">
        <v>297</v>
      </c>
      <c r="B15" s="516">
        <v>84832.593449999986</v>
      </c>
      <c r="C15" s="516">
        <v>0.40170999999999996</v>
      </c>
      <c r="D15" s="516">
        <v>0</v>
      </c>
      <c r="E15" s="516">
        <v>0</v>
      </c>
      <c r="F15" s="516">
        <v>0</v>
      </c>
      <c r="G15" s="516">
        <v>0</v>
      </c>
      <c r="H15" s="516">
        <v>0</v>
      </c>
      <c r="I15" s="516">
        <v>0</v>
      </c>
      <c r="J15" s="516">
        <v>78.148669999999996</v>
      </c>
      <c r="K15" s="516">
        <v>78.148669999999996</v>
      </c>
      <c r="L15" s="516">
        <v>84910.742119999995</v>
      </c>
      <c r="M15" s="516">
        <v>78.55037999999999</v>
      </c>
      <c r="N15" s="516">
        <v>0</v>
      </c>
      <c r="O15" s="516">
        <v>0</v>
      </c>
    </row>
    <row r="16" spans="1:15" ht="13.5" customHeight="1">
      <c r="A16" s="515" t="s">
        <v>298</v>
      </c>
      <c r="B16" s="516">
        <v>1882161.8577499997</v>
      </c>
      <c r="C16" s="516">
        <v>1447.4469199999999</v>
      </c>
      <c r="D16" s="516">
        <v>1102.7776800000001</v>
      </c>
      <c r="E16" s="516">
        <v>99.345500000000001</v>
      </c>
      <c r="F16" s="516">
        <v>364.84199999999998</v>
      </c>
      <c r="G16" s="516">
        <v>189.31584000000001</v>
      </c>
      <c r="H16" s="516">
        <v>184.21698000000001</v>
      </c>
      <c r="I16" s="516">
        <v>177.357</v>
      </c>
      <c r="J16" s="516">
        <v>39267.579809999996</v>
      </c>
      <c r="K16" s="516">
        <v>37859.949469999992</v>
      </c>
      <c r="L16" s="516">
        <v>1923081.27422</v>
      </c>
      <c r="M16" s="516">
        <v>39773.414730000004</v>
      </c>
      <c r="N16" s="516">
        <v>14018.80262</v>
      </c>
      <c r="O16" s="516">
        <v>512.27271999999994</v>
      </c>
    </row>
    <row r="17" spans="1:15" ht="13.5" customHeight="1">
      <c r="A17" s="515" t="s">
        <v>305</v>
      </c>
      <c r="B17" s="516">
        <v>325525.88244000002</v>
      </c>
      <c r="C17" s="516">
        <v>827.35251000000017</v>
      </c>
      <c r="D17" s="516">
        <v>55.482380000000006</v>
      </c>
      <c r="E17" s="516">
        <v>32.56467</v>
      </c>
      <c r="F17" s="516">
        <v>26.352409999999999</v>
      </c>
      <c r="G17" s="516">
        <v>26.352409999999999</v>
      </c>
      <c r="H17" s="516">
        <v>97.233860000000007</v>
      </c>
      <c r="I17" s="516">
        <v>91.476160000000007</v>
      </c>
      <c r="J17" s="516">
        <v>7130.6446699999997</v>
      </c>
      <c r="K17" s="516">
        <v>7082.1094399999993</v>
      </c>
      <c r="L17" s="516">
        <v>332835.59576</v>
      </c>
      <c r="M17" s="516">
        <v>8059.8551900000002</v>
      </c>
      <c r="N17" s="516">
        <v>2006.5750399999999</v>
      </c>
      <c r="O17" s="516">
        <v>22.875229999999998</v>
      </c>
    </row>
    <row r="18" spans="1:15" ht="13.5" customHeight="1">
      <c r="A18" s="515" t="s">
        <v>306</v>
      </c>
      <c r="B18" s="516">
        <v>3795.3694100000002</v>
      </c>
      <c r="C18" s="516">
        <v>3.6199400000000002</v>
      </c>
      <c r="D18" s="516">
        <v>0</v>
      </c>
      <c r="E18" s="516">
        <v>0</v>
      </c>
      <c r="F18" s="516">
        <v>0</v>
      </c>
      <c r="G18" s="516">
        <v>0</v>
      </c>
      <c r="H18" s="516">
        <v>0</v>
      </c>
      <c r="I18" s="516">
        <v>0</v>
      </c>
      <c r="J18" s="516">
        <v>8158.4267099999997</v>
      </c>
      <c r="K18" s="516">
        <v>8158.4267099999997</v>
      </c>
      <c r="L18" s="516">
        <v>11953.796120000001</v>
      </c>
      <c r="M18" s="516">
        <v>8162.0466500000002</v>
      </c>
      <c r="N18" s="516">
        <v>2.0914099999999998</v>
      </c>
      <c r="O18" s="516">
        <v>2.0914099999999998</v>
      </c>
    </row>
    <row r="19" spans="1:15" ht="13.5" customHeight="1">
      <c r="A19" s="515" t="s">
        <v>307</v>
      </c>
      <c r="B19" s="516">
        <v>0</v>
      </c>
      <c r="C19" s="516">
        <v>0</v>
      </c>
      <c r="D19" s="516">
        <v>0</v>
      </c>
      <c r="E19" s="516">
        <v>0</v>
      </c>
      <c r="F19" s="516">
        <v>0</v>
      </c>
      <c r="G19" s="516">
        <v>0</v>
      </c>
      <c r="H19" s="516">
        <v>0</v>
      </c>
      <c r="I19" s="516">
        <v>0</v>
      </c>
      <c r="J19" s="516">
        <v>0</v>
      </c>
      <c r="K19" s="516">
        <v>0</v>
      </c>
      <c r="L19" s="516">
        <v>0</v>
      </c>
      <c r="M19" s="516">
        <v>0</v>
      </c>
      <c r="N19" s="516">
        <v>0</v>
      </c>
      <c r="O19" s="516">
        <v>0</v>
      </c>
    </row>
    <row r="20" spans="1:15" ht="22.5">
      <c r="A20" s="515" t="s">
        <v>302</v>
      </c>
      <c r="B20" s="516">
        <v>78088.773560000001</v>
      </c>
      <c r="C20" s="516">
        <v>198.26602</v>
      </c>
      <c r="D20" s="516">
        <v>0</v>
      </c>
      <c r="E20" s="516">
        <v>0</v>
      </c>
      <c r="F20" s="516">
        <v>0</v>
      </c>
      <c r="G20" s="516">
        <v>0</v>
      </c>
      <c r="H20" s="516">
        <v>0</v>
      </c>
      <c r="I20" s="516">
        <v>0</v>
      </c>
      <c r="J20" s="516">
        <v>4171.3887199999999</v>
      </c>
      <c r="K20" s="516">
        <v>4171.3887199999999</v>
      </c>
      <c r="L20" s="516">
        <v>82260.162280000004</v>
      </c>
      <c r="M20" s="516">
        <v>4369.6547399999999</v>
      </c>
      <c r="N20" s="516">
        <v>1679.9064599999999</v>
      </c>
      <c r="O20" s="516">
        <v>1.5519700000000001</v>
      </c>
    </row>
    <row r="21" spans="1:15" ht="13.5" customHeight="1">
      <c r="A21" s="515" t="s">
        <v>308</v>
      </c>
      <c r="B21" s="516">
        <v>280.84921999999995</v>
      </c>
      <c r="C21" s="516">
        <v>0.34710000000000002</v>
      </c>
      <c r="D21" s="516">
        <v>0</v>
      </c>
      <c r="E21" s="516">
        <v>0</v>
      </c>
      <c r="F21" s="516">
        <v>0</v>
      </c>
      <c r="G21" s="516">
        <v>0</v>
      </c>
      <c r="H21" s="516">
        <v>0</v>
      </c>
      <c r="I21" s="516">
        <v>0</v>
      </c>
      <c r="J21" s="516">
        <v>0</v>
      </c>
      <c r="K21" s="516">
        <v>0</v>
      </c>
      <c r="L21" s="516">
        <v>280.84921999999995</v>
      </c>
      <c r="M21" s="516">
        <v>0.34710000000000002</v>
      </c>
      <c r="N21" s="516">
        <v>0</v>
      </c>
      <c r="O21" s="516">
        <v>0</v>
      </c>
    </row>
    <row r="22" spans="1:15" ht="13.5" customHeight="1">
      <c r="A22" s="511" t="s">
        <v>309</v>
      </c>
      <c r="B22" s="512">
        <v>0</v>
      </c>
      <c r="C22" s="512">
        <v>0</v>
      </c>
      <c r="D22" s="512">
        <v>0</v>
      </c>
      <c r="E22" s="512">
        <v>0</v>
      </c>
      <c r="F22" s="512">
        <v>0</v>
      </c>
      <c r="G22" s="512">
        <v>0</v>
      </c>
      <c r="H22" s="512">
        <v>0</v>
      </c>
      <c r="I22" s="512">
        <v>0</v>
      </c>
      <c r="J22" s="512">
        <v>2383.0510199999999</v>
      </c>
      <c r="K22" s="512">
        <v>2383.0510199999999</v>
      </c>
      <c r="L22" s="512">
        <v>2383.0510199999999</v>
      </c>
      <c r="M22" s="512">
        <v>2383.0510199999999</v>
      </c>
      <c r="N22" s="512">
        <v>0</v>
      </c>
      <c r="O22" s="512">
        <v>0</v>
      </c>
    </row>
    <row r="23" spans="1:15" ht="13.5" customHeight="1">
      <c r="A23" s="515" t="s">
        <v>297</v>
      </c>
      <c r="B23" s="516">
        <v>0</v>
      </c>
      <c r="C23" s="516">
        <v>0</v>
      </c>
      <c r="D23" s="516">
        <v>0</v>
      </c>
      <c r="E23" s="516">
        <v>0</v>
      </c>
      <c r="F23" s="516">
        <v>0</v>
      </c>
      <c r="G23" s="516">
        <v>0</v>
      </c>
      <c r="H23" s="516">
        <v>0</v>
      </c>
      <c r="I23" s="516">
        <v>0</v>
      </c>
      <c r="J23" s="516">
        <v>2004.3568500000001</v>
      </c>
      <c r="K23" s="516">
        <v>2004.3568500000001</v>
      </c>
      <c r="L23" s="516">
        <v>2004.3568500000001</v>
      </c>
      <c r="M23" s="516">
        <v>2004.3568500000001</v>
      </c>
      <c r="N23" s="516">
        <v>0</v>
      </c>
      <c r="O23" s="516">
        <v>0</v>
      </c>
    </row>
    <row r="24" spans="1:15" ht="13.5" customHeight="1">
      <c r="A24" s="515" t="s">
        <v>310</v>
      </c>
      <c r="B24" s="516">
        <v>0</v>
      </c>
      <c r="C24" s="516">
        <v>0</v>
      </c>
      <c r="D24" s="516">
        <v>0</v>
      </c>
      <c r="E24" s="516">
        <v>0</v>
      </c>
      <c r="F24" s="516">
        <v>0</v>
      </c>
      <c r="G24" s="516">
        <v>0</v>
      </c>
      <c r="H24" s="516">
        <v>0</v>
      </c>
      <c r="I24" s="516">
        <v>0</v>
      </c>
      <c r="J24" s="516">
        <v>378.69417000000004</v>
      </c>
      <c r="K24" s="516">
        <v>378.69417000000004</v>
      </c>
      <c r="L24" s="516">
        <v>378.69417000000004</v>
      </c>
      <c r="M24" s="516">
        <v>378.69417000000004</v>
      </c>
      <c r="N24" s="516">
        <v>0</v>
      </c>
      <c r="O24" s="516">
        <v>0</v>
      </c>
    </row>
    <row r="25" spans="1:15" ht="13.5" customHeight="1">
      <c r="A25" s="515" t="s">
        <v>299</v>
      </c>
      <c r="B25" s="516">
        <v>0</v>
      </c>
      <c r="C25" s="516">
        <v>0</v>
      </c>
      <c r="D25" s="516">
        <v>0</v>
      </c>
      <c r="E25" s="516">
        <v>0</v>
      </c>
      <c r="F25" s="516">
        <v>0</v>
      </c>
      <c r="G25" s="516">
        <v>0</v>
      </c>
      <c r="H25" s="516">
        <v>0</v>
      </c>
      <c r="I25" s="516">
        <v>0</v>
      </c>
      <c r="J25" s="516">
        <v>0</v>
      </c>
      <c r="K25" s="516">
        <v>0</v>
      </c>
      <c r="L25" s="516">
        <v>0</v>
      </c>
      <c r="M25" s="516">
        <v>0</v>
      </c>
      <c r="N25" s="516">
        <v>0</v>
      </c>
      <c r="O25" s="516">
        <v>0</v>
      </c>
    </row>
    <row r="26" spans="1:15" ht="13.5" customHeight="1">
      <c r="A26" s="515" t="s">
        <v>311</v>
      </c>
      <c r="B26" s="516">
        <v>0</v>
      </c>
      <c r="C26" s="516">
        <v>0</v>
      </c>
      <c r="D26" s="516">
        <v>0</v>
      </c>
      <c r="E26" s="516">
        <v>0</v>
      </c>
      <c r="F26" s="516">
        <v>0</v>
      </c>
      <c r="G26" s="516">
        <v>0</v>
      </c>
      <c r="H26" s="516">
        <v>0</v>
      </c>
      <c r="I26" s="516">
        <v>0</v>
      </c>
      <c r="J26" s="516">
        <v>0</v>
      </c>
      <c r="K26" s="516">
        <v>0</v>
      </c>
      <c r="L26" s="516">
        <v>0</v>
      </c>
      <c r="M26" s="516">
        <v>0</v>
      </c>
      <c r="N26" s="516">
        <v>0</v>
      </c>
      <c r="O26" s="516">
        <v>0</v>
      </c>
    </row>
    <row r="27" spans="1:15" ht="13.5" customHeight="1">
      <c r="A27" s="515" t="s">
        <v>307</v>
      </c>
      <c r="B27" s="516">
        <v>0</v>
      </c>
      <c r="C27" s="516">
        <v>0</v>
      </c>
      <c r="D27" s="516">
        <v>0</v>
      </c>
      <c r="E27" s="516">
        <v>0</v>
      </c>
      <c r="F27" s="516">
        <v>0</v>
      </c>
      <c r="G27" s="516">
        <v>0</v>
      </c>
      <c r="H27" s="516">
        <v>0</v>
      </c>
      <c r="I27" s="516">
        <v>0</v>
      </c>
      <c r="J27" s="516">
        <v>0</v>
      </c>
      <c r="K27" s="516">
        <v>0</v>
      </c>
      <c r="L27" s="516">
        <v>0</v>
      </c>
      <c r="M27" s="516">
        <v>0</v>
      </c>
      <c r="N27" s="516">
        <v>0</v>
      </c>
      <c r="O27" s="516">
        <v>0</v>
      </c>
    </row>
    <row r="28" spans="1:15" ht="22.5">
      <c r="A28" s="515" t="s">
        <v>302</v>
      </c>
      <c r="B28" s="516">
        <v>0</v>
      </c>
      <c r="C28" s="516">
        <v>0</v>
      </c>
      <c r="D28" s="516">
        <v>0</v>
      </c>
      <c r="E28" s="516">
        <v>0</v>
      </c>
      <c r="F28" s="516">
        <v>0</v>
      </c>
      <c r="G28" s="516">
        <v>0</v>
      </c>
      <c r="H28" s="516">
        <v>0</v>
      </c>
      <c r="I28" s="516">
        <v>0</v>
      </c>
      <c r="J28" s="516">
        <v>0</v>
      </c>
      <c r="K28" s="516">
        <v>0</v>
      </c>
      <c r="L28" s="516">
        <v>0</v>
      </c>
      <c r="M28" s="516">
        <v>0</v>
      </c>
      <c r="N28" s="516">
        <v>0</v>
      </c>
      <c r="O28" s="516">
        <v>0</v>
      </c>
    </row>
    <row r="29" spans="1:15" ht="13.5" customHeight="1">
      <c r="A29" s="515" t="s">
        <v>308</v>
      </c>
      <c r="B29" s="516">
        <v>0</v>
      </c>
      <c r="C29" s="516">
        <v>0</v>
      </c>
      <c r="D29" s="516">
        <v>0</v>
      </c>
      <c r="E29" s="516">
        <v>0</v>
      </c>
      <c r="F29" s="516">
        <v>0</v>
      </c>
      <c r="G29" s="516">
        <v>0</v>
      </c>
      <c r="H29" s="516">
        <v>0</v>
      </c>
      <c r="I29" s="516">
        <v>0</v>
      </c>
      <c r="J29" s="516">
        <v>0</v>
      </c>
      <c r="K29" s="516">
        <v>0</v>
      </c>
      <c r="L29" s="516">
        <v>0</v>
      </c>
      <c r="M29" s="516">
        <v>0</v>
      </c>
      <c r="N29" s="516">
        <v>0</v>
      </c>
      <c r="O29" s="516">
        <v>0</v>
      </c>
    </row>
    <row r="30" spans="1:15" ht="13.5" customHeight="1">
      <c r="A30" s="513" t="s">
        <v>312</v>
      </c>
      <c r="B30" s="514">
        <v>18739400.065559998</v>
      </c>
      <c r="C30" s="514">
        <v>389879.47216999996</v>
      </c>
      <c r="D30" s="514">
        <v>53569.294129999995</v>
      </c>
      <c r="E30" s="514">
        <v>10410.346429999998</v>
      </c>
      <c r="F30" s="514">
        <v>37153.299209999997</v>
      </c>
      <c r="G30" s="514">
        <v>8007.7933000000012</v>
      </c>
      <c r="H30" s="514">
        <v>16293.86045</v>
      </c>
      <c r="I30" s="514">
        <v>3270.1832999999997</v>
      </c>
      <c r="J30" s="514">
        <v>267044.35515999998</v>
      </c>
      <c r="K30" s="514">
        <v>257509.29331000001</v>
      </c>
      <c r="L30" s="514">
        <v>19113460.874509998</v>
      </c>
      <c r="M30" s="514">
        <v>669077.08851000003</v>
      </c>
      <c r="N30" s="514">
        <v>1057700.74511</v>
      </c>
      <c r="O30" s="514">
        <v>122067.00685999998</v>
      </c>
    </row>
    <row r="31" spans="1:15" ht="12.75" customHeight="1">
      <c r="A31" s="22" t="s">
        <v>313</v>
      </c>
      <c r="L31" s="134"/>
    </row>
    <row r="32" spans="1:15" ht="12.75" customHeight="1">
      <c r="B32" s="134"/>
      <c r="L32" s="134"/>
    </row>
    <row r="33" spans="1:15" ht="12.75" customHeight="1">
      <c r="A33" s="622" t="s">
        <v>81</v>
      </c>
    </row>
    <row r="34" spans="1:15" ht="12.75" customHeight="1">
      <c r="G34" s="35"/>
    </row>
    <row r="35" spans="1:15" ht="12.75" customHeight="1"/>
    <row r="36" spans="1:15" ht="12.75" customHeight="1"/>
    <row r="37" spans="1:15" ht="12.75" customHeight="1"/>
    <row r="38" spans="1:15" ht="12.75" customHeight="1"/>
    <row r="39" spans="1:15" ht="12.75" customHeight="1"/>
    <row r="46" spans="1:15">
      <c r="O46" s="264" t="s">
        <v>1047</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18" customWidth="1"/>
    <col min="2" max="2" width="19.42578125" style="318" customWidth="1"/>
    <col min="3" max="16384" width="9.140625" style="318"/>
  </cols>
  <sheetData>
    <row r="1" spans="1:2">
      <c r="A1" s="149" t="s">
        <v>861</v>
      </c>
    </row>
    <row r="2" spans="1:2">
      <c r="A2" s="532" t="s">
        <v>862</v>
      </c>
    </row>
    <row r="4" spans="1:2">
      <c r="B4" s="65" t="s">
        <v>249</v>
      </c>
    </row>
    <row r="5" spans="1:2" ht="50.25" customHeight="1">
      <c r="A5" s="784" t="s">
        <v>864</v>
      </c>
      <c r="B5" s="784" t="s">
        <v>863</v>
      </c>
    </row>
    <row r="6" spans="1:2" ht="12.75" customHeight="1">
      <c r="A6" s="802">
        <v>42735</v>
      </c>
      <c r="B6" s="803">
        <v>40389.062909999993</v>
      </c>
    </row>
    <row r="7" spans="1:2" ht="12.75" customHeight="1">
      <c r="A7" s="802">
        <v>42825</v>
      </c>
      <c r="B7" s="803">
        <v>37713.038419999997</v>
      </c>
    </row>
    <row r="8" spans="1:2" ht="12.75" customHeight="1">
      <c r="A8" s="802">
        <v>42916</v>
      </c>
      <c r="B8" s="803">
        <v>142490.68692000001</v>
      </c>
    </row>
    <row r="9" spans="1:2" ht="12.75" customHeight="1">
      <c r="A9" s="802">
        <v>43008</v>
      </c>
      <c r="B9" s="803">
        <v>137477.17043999996</v>
      </c>
    </row>
    <row r="10" spans="1:2" ht="12.75" customHeight="1">
      <c r="A10" s="802">
        <v>43100</v>
      </c>
      <c r="B10" s="803">
        <v>132862.53498</v>
      </c>
    </row>
    <row r="11" spans="1:2" ht="12.75" customHeight="1">
      <c r="A11" s="802">
        <v>43190</v>
      </c>
      <c r="B11" s="803">
        <v>129902.28234000001</v>
      </c>
    </row>
    <row r="12" spans="1:2" ht="12.75" customHeight="1">
      <c r="A12" s="802">
        <v>43281</v>
      </c>
      <c r="B12" s="803">
        <v>125814.01814</v>
      </c>
    </row>
    <row r="13" spans="1:2" ht="12.75" customHeight="1">
      <c r="A13" s="802">
        <v>43373</v>
      </c>
      <c r="B13" s="803">
        <v>121555.80378999999</v>
      </c>
    </row>
    <row r="14" spans="1:2" ht="12.75" customHeight="1">
      <c r="A14" s="802">
        <v>43465</v>
      </c>
      <c r="B14" s="803">
        <v>116784.54037</v>
      </c>
    </row>
    <row r="15" spans="1:2" ht="12.75" customHeight="1">
      <c r="A15" s="802">
        <v>43555</v>
      </c>
      <c r="B15" s="803">
        <v>111231.46580000001</v>
      </c>
    </row>
    <row r="16" spans="1:2">
      <c r="A16" s="802">
        <v>43646</v>
      </c>
      <c r="B16" s="803">
        <v>106331.236</v>
      </c>
    </row>
    <row r="17" spans="1:2">
      <c r="A17" s="802">
        <v>43738</v>
      </c>
      <c r="B17" s="803">
        <v>100790.925</v>
      </c>
    </row>
    <row r="18" spans="1:2">
      <c r="A18" s="802">
        <v>43830</v>
      </c>
      <c r="B18" s="803">
        <v>96919.634150000013</v>
      </c>
    </row>
    <row r="19" spans="1:2">
      <c r="A19" s="802">
        <v>43921</v>
      </c>
      <c r="B19" s="803">
        <v>93745.450159999978</v>
      </c>
    </row>
    <row r="20" spans="1:2">
      <c r="A20" s="802">
        <v>44012</v>
      </c>
      <c r="B20" s="803">
        <v>96794.109760000007</v>
      </c>
    </row>
    <row r="21" spans="1:2">
      <c r="A21" s="802">
        <v>44104</v>
      </c>
      <c r="B21" s="803">
        <v>99004.306019999989</v>
      </c>
    </row>
    <row r="22" spans="1:2">
      <c r="A22" s="802">
        <v>44196</v>
      </c>
      <c r="B22" s="803">
        <v>94660.018180000014</v>
      </c>
    </row>
    <row r="23" spans="1:2">
      <c r="A23" s="802">
        <v>44286</v>
      </c>
      <c r="B23" s="803">
        <v>89118.698709999997</v>
      </c>
    </row>
    <row r="24" spans="1:2">
      <c r="A24" s="802">
        <v>44377</v>
      </c>
      <c r="B24" s="803">
        <v>84125.830519999989</v>
      </c>
    </row>
    <row r="25" spans="1:2">
      <c r="A25" s="802">
        <v>44469</v>
      </c>
      <c r="B25" s="803">
        <v>78799.248759999988</v>
      </c>
    </row>
    <row r="26" spans="1:2">
      <c r="A26" s="802">
        <v>44561</v>
      </c>
      <c r="B26" s="803">
        <v>72396.231290000011</v>
      </c>
    </row>
    <row r="27" spans="1:2">
      <c r="A27" s="802">
        <v>44651</v>
      </c>
      <c r="B27" s="803">
        <v>63619.284879999992</v>
      </c>
    </row>
    <row r="28" spans="1:2">
      <c r="A28" s="802">
        <v>44742</v>
      </c>
      <c r="B28" s="803">
        <v>60735.351260000003</v>
      </c>
    </row>
    <row r="29" spans="1:2">
      <c r="A29" s="802">
        <v>44834</v>
      </c>
      <c r="B29" s="803">
        <v>52844.362879999993</v>
      </c>
    </row>
    <row r="30" spans="1:2">
      <c r="A30" s="22" t="s">
        <v>865</v>
      </c>
    </row>
    <row r="55" spans="8:8">
      <c r="H55" s="35" t="s">
        <v>1048</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F72"/>
  <sheetViews>
    <sheetView showGridLines="0" zoomScaleNormal="100" workbookViewId="0"/>
  </sheetViews>
  <sheetFormatPr defaultColWidth="9.140625" defaultRowHeight="12.75"/>
  <cols>
    <col min="1" max="1" width="52.7109375" style="56" customWidth="1"/>
    <col min="2" max="2" width="10.85546875" style="56" bestFit="1" customWidth="1"/>
    <col min="3" max="3" width="12" style="56" customWidth="1"/>
    <col min="4" max="4" width="9" style="56" customWidth="1"/>
    <col min="5" max="5" width="10.85546875" style="56" customWidth="1"/>
    <col min="6" max="16384" width="9.140625" style="56"/>
  </cols>
  <sheetData>
    <row r="1" spans="1:6" ht="15" customHeight="1">
      <c r="A1" s="616" t="s">
        <v>725</v>
      </c>
      <c r="B1" s="520"/>
      <c r="C1" s="520"/>
      <c r="D1" s="521" t="s">
        <v>1550</v>
      </c>
    </row>
    <row r="2" spans="1:6" ht="15" customHeight="1">
      <c r="A2" s="534" t="s">
        <v>726</v>
      </c>
      <c r="B2" s="520"/>
      <c r="C2" s="527"/>
      <c r="D2" s="528" t="s">
        <v>1551</v>
      </c>
    </row>
    <row r="3" spans="1:6" ht="15" customHeight="1">
      <c r="A3" s="1018"/>
      <c r="B3" s="520"/>
      <c r="C3" s="527"/>
      <c r="D3" s="528"/>
    </row>
    <row r="4" spans="1:6" ht="15" customHeight="1">
      <c r="A4" s="149" t="s">
        <v>727</v>
      </c>
      <c r="B4" s="520"/>
      <c r="C4" s="527"/>
      <c r="D4" s="528"/>
    </row>
    <row r="5" spans="1:6" ht="15" customHeight="1">
      <c r="A5" s="529" t="s">
        <v>728</v>
      </c>
      <c r="B5" s="520"/>
      <c r="C5" s="527"/>
      <c r="D5" s="528"/>
    </row>
    <row r="6" spans="1:6" ht="15" customHeight="1">
      <c r="A6" s="1005" t="s">
        <v>1405</v>
      </c>
      <c r="B6" s="804">
        <v>44834</v>
      </c>
      <c r="C6" s="527"/>
      <c r="D6" s="528"/>
    </row>
    <row r="7" spans="1:6" ht="23.25">
      <c r="A7" s="625" t="s">
        <v>248</v>
      </c>
      <c r="B7" s="519">
        <v>4</v>
      </c>
      <c r="C7" s="626"/>
      <c r="D7" s="627"/>
    </row>
    <row r="8" spans="1:6">
      <c r="B8" s="235"/>
      <c r="C8" s="236"/>
      <c r="D8" s="234"/>
      <c r="E8" s="237"/>
    </row>
    <row r="9" spans="1:6">
      <c r="A9" s="227" t="s">
        <v>729</v>
      </c>
    </row>
    <row r="10" spans="1:6">
      <c r="A10" s="530" t="s">
        <v>730</v>
      </c>
    </row>
    <row r="11" spans="1:6" ht="12.75" customHeight="1">
      <c r="A11"/>
      <c r="B11"/>
      <c r="C11"/>
      <c r="D11" s="65" t="s">
        <v>249</v>
      </c>
    </row>
    <row r="12" spans="1:6" ht="44.25" customHeight="1">
      <c r="A12" s="994"/>
      <c r="B12" s="994"/>
      <c r="C12" s="1182" t="s">
        <v>353</v>
      </c>
      <c r="D12" s="1182"/>
    </row>
    <row r="13" spans="1:6" ht="22.5" customHeight="1">
      <c r="A13" s="1182" t="s">
        <v>252</v>
      </c>
      <c r="B13" s="517" t="s">
        <v>250</v>
      </c>
      <c r="C13" s="1182" t="s">
        <v>251</v>
      </c>
      <c r="D13" s="1182" t="s">
        <v>1404</v>
      </c>
    </row>
    <row r="14" spans="1:6" ht="22.5" customHeight="1">
      <c r="A14" s="1184"/>
      <c r="B14" s="999">
        <v>44834</v>
      </c>
      <c r="C14" s="1182"/>
      <c r="D14" s="1182"/>
      <c r="E14" s="329"/>
    </row>
    <row r="15" spans="1:6" ht="15">
      <c r="A15" s="467" t="s">
        <v>253</v>
      </c>
      <c r="B15" s="464">
        <v>28641.387919999997</v>
      </c>
      <c r="C15" s="465">
        <v>-6.5189473366992365E-2</v>
      </c>
      <c r="D15" s="464">
        <v>-1997.3213200000027</v>
      </c>
      <c r="F15" s="53"/>
    </row>
    <row r="16" spans="1:6">
      <c r="A16" s="467" t="s">
        <v>254</v>
      </c>
      <c r="B16" s="464">
        <v>202244.39262999999</v>
      </c>
      <c r="C16" s="465">
        <v>-0.32228567101339173</v>
      </c>
      <c r="D16" s="464">
        <v>-96176.909650000016</v>
      </c>
    </row>
    <row r="17" spans="1:6" ht="22.5">
      <c r="A17" s="470" t="s">
        <v>255</v>
      </c>
      <c r="B17" s="464">
        <v>162.51669000000001</v>
      </c>
      <c r="C17" s="465">
        <v>-0.88161060297570082</v>
      </c>
      <c r="D17" s="464">
        <v>-1210.21342</v>
      </c>
      <c r="F17" s="53"/>
    </row>
    <row r="18" spans="1:6">
      <c r="A18" s="628" t="s">
        <v>257</v>
      </c>
      <c r="B18" s="629">
        <v>231048.29724000001</v>
      </c>
      <c r="C18" s="630">
        <v>-0.30077057103888666</v>
      </c>
      <c r="D18" s="629">
        <v>-99384.44438999999</v>
      </c>
    </row>
    <row r="19" spans="1:6">
      <c r="A19" s="467" t="s">
        <v>256</v>
      </c>
      <c r="B19" s="468">
        <v>66256.787370000005</v>
      </c>
      <c r="C19" s="469">
        <v>-1.7614238421606549E-2</v>
      </c>
      <c r="D19" s="468">
        <v>-1187.988360000003</v>
      </c>
    </row>
    <row r="20" spans="1:6">
      <c r="A20" s="467" t="s">
        <v>262</v>
      </c>
      <c r="B20" s="464">
        <v>0</v>
      </c>
      <c r="C20" s="993">
        <v>0</v>
      </c>
      <c r="D20" s="518">
        <v>0</v>
      </c>
    </row>
    <row r="21" spans="1:6">
      <c r="A21" s="467" t="s">
        <v>258</v>
      </c>
      <c r="B21" s="464">
        <v>56084.441789999997</v>
      </c>
      <c r="C21" s="465">
        <v>2.9639714354527404</v>
      </c>
      <c r="D21" s="464">
        <v>41935.893369999998</v>
      </c>
    </row>
    <row r="22" spans="1:6">
      <c r="A22" s="467" t="s">
        <v>259</v>
      </c>
      <c r="B22" s="464">
        <v>107842.29461</v>
      </c>
      <c r="C22" s="465">
        <v>-0.56469072417634547</v>
      </c>
      <c r="D22" s="464">
        <v>-139894.89042000001</v>
      </c>
    </row>
    <row r="23" spans="1:6" ht="22.5">
      <c r="A23" s="470" t="s">
        <v>260</v>
      </c>
      <c r="B23" s="464">
        <v>864.77344999999991</v>
      </c>
      <c r="C23" s="465">
        <v>-0.21543459367395695</v>
      </c>
      <c r="D23" s="464">
        <v>-237.45900000000006</v>
      </c>
    </row>
    <row r="24" spans="1:6">
      <c r="A24" s="628" t="s">
        <v>261</v>
      </c>
      <c r="B24" s="631">
        <v>231048.29722000004</v>
      </c>
      <c r="C24" s="632">
        <v>-0.30077057109941324</v>
      </c>
      <c r="D24" s="631">
        <v>-99384.444409999967</v>
      </c>
    </row>
    <row r="25" spans="1:6">
      <c r="A25" s="22" t="s">
        <v>278</v>
      </c>
    </row>
    <row r="26" spans="1:6">
      <c r="A26" s="22"/>
    </row>
    <row r="27" spans="1:6">
      <c r="A27" s="228" t="s">
        <v>731</v>
      </c>
    </row>
    <row r="28" spans="1:6">
      <c r="A28" s="531" t="s">
        <v>732</v>
      </c>
    </row>
    <row r="29" spans="1:6">
      <c r="D29" s="65" t="s">
        <v>249</v>
      </c>
    </row>
    <row r="30" spans="1:6" ht="47.25" customHeight="1">
      <c r="A30" s="995"/>
      <c r="B30" s="995"/>
      <c r="C30" s="1183" t="s">
        <v>373</v>
      </c>
      <c r="D30" s="1183"/>
    </row>
    <row r="31" spans="1:6" ht="24" customHeight="1">
      <c r="A31" s="1182" t="s">
        <v>252</v>
      </c>
      <c r="B31" s="517" t="s">
        <v>264</v>
      </c>
      <c r="C31" s="1182" t="s">
        <v>251</v>
      </c>
      <c r="D31" s="1182" t="s">
        <v>1404</v>
      </c>
    </row>
    <row r="32" spans="1:6" ht="24">
      <c r="A32" s="1184"/>
      <c r="B32" s="999" t="s">
        <v>1555</v>
      </c>
      <c r="C32" s="1182"/>
      <c r="D32" s="1182"/>
    </row>
    <row r="33" spans="1:4">
      <c r="A33" s="470" t="s">
        <v>265</v>
      </c>
      <c r="B33" s="522">
        <v>4975.1429200000002</v>
      </c>
      <c r="C33" s="465">
        <v>-0.59809326445537514</v>
      </c>
      <c r="D33" s="464">
        <v>-7403.7064000000009</v>
      </c>
    </row>
    <row r="34" spans="1:4">
      <c r="A34" s="470" t="s">
        <v>266</v>
      </c>
      <c r="B34" s="522">
        <v>3503.4312900000004</v>
      </c>
      <c r="C34" s="465">
        <v>-0.4483781520953431</v>
      </c>
      <c r="D34" s="464">
        <v>-2847.7154299999993</v>
      </c>
    </row>
    <row r="35" spans="1:4">
      <c r="A35" s="470" t="s">
        <v>267</v>
      </c>
      <c r="B35" s="522">
        <v>1471.7116299999998</v>
      </c>
      <c r="C35" s="465">
        <v>-0.75584203009617634</v>
      </c>
      <c r="D35" s="464">
        <v>-4555.9909700000007</v>
      </c>
    </row>
    <row r="36" spans="1:4">
      <c r="A36" s="470" t="s">
        <v>268</v>
      </c>
      <c r="B36" s="522">
        <v>8004.0131600000004</v>
      </c>
      <c r="C36" s="465">
        <v>-0.60056687591505031</v>
      </c>
      <c r="D36" s="464">
        <v>-12034.417999999996</v>
      </c>
    </row>
    <row r="37" spans="1:4">
      <c r="A37" s="470" t="s">
        <v>269</v>
      </c>
      <c r="B37" s="522">
        <v>4400.6545599999999</v>
      </c>
      <c r="C37" s="465">
        <v>-0.70911255616629054</v>
      </c>
      <c r="D37" s="464">
        <v>-10727.721219999999</v>
      </c>
    </row>
    <row r="38" spans="1:4" ht="22.5">
      <c r="A38" s="470" t="s">
        <v>270</v>
      </c>
      <c r="B38" s="522">
        <v>3603.3586</v>
      </c>
      <c r="C38" s="523">
        <v>-0.26612668877881368</v>
      </c>
      <c r="D38" s="464">
        <v>-1306.6967799999998</v>
      </c>
    </row>
    <row r="39" spans="1:4">
      <c r="A39" s="470" t="s">
        <v>272</v>
      </c>
      <c r="B39" s="522">
        <v>6670.3427699999993</v>
      </c>
      <c r="C39" s="465">
        <v>0.97456575913212862</v>
      </c>
      <c r="D39" s="464">
        <v>3292.2112799999991</v>
      </c>
    </row>
    <row r="40" spans="1:4">
      <c r="A40" s="470" t="s">
        <v>271</v>
      </c>
      <c r="B40" s="522">
        <v>11001.136129999999</v>
      </c>
      <c r="C40" s="465">
        <v>0.27882202826394192</v>
      </c>
      <c r="D40" s="464">
        <v>2398.5816799999993</v>
      </c>
    </row>
    <row r="41" spans="1:4" ht="22.5">
      <c r="A41" s="470" t="s">
        <v>273</v>
      </c>
      <c r="B41" s="522">
        <v>-4330.7933599999997</v>
      </c>
      <c r="C41" s="523">
        <v>-0.17104847881611795</v>
      </c>
      <c r="D41" s="464">
        <v>893.62960000000021</v>
      </c>
    </row>
    <row r="42" spans="1:4">
      <c r="A42" s="470" t="s">
        <v>275</v>
      </c>
      <c r="B42" s="522">
        <v>19649.498849999996</v>
      </c>
      <c r="C42" s="465">
        <v>-0.45106096651525712</v>
      </c>
      <c r="D42" s="464">
        <v>-16145.913120000005</v>
      </c>
    </row>
    <row r="43" spans="1:4">
      <c r="A43" s="470" t="s">
        <v>274</v>
      </c>
      <c r="B43" s="522">
        <v>18905.221980000002</v>
      </c>
      <c r="C43" s="465">
        <v>-0.37154532210582614</v>
      </c>
      <c r="D43" s="464">
        <v>-11176.854969999997</v>
      </c>
    </row>
    <row r="44" spans="1:4" ht="22.5">
      <c r="A44" s="470" t="s">
        <v>276</v>
      </c>
      <c r="B44" s="522">
        <v>744.27685999999994</v>
      </c>
      <c r="C44" s="523">
        <v>-0.86972987626410891</v>
      </c>
      <c r="D44" s="464">
        <v>-4969.0581599999996</v>
      </c>
    </row>
    <row r="45" spans="1:4">
      <c r="A45" s="470" t="s">
        <v>279</v>
      </c>
      <c r="B45" s="522">
        <v>53.602809999999998</v>
      </c>
      <c r="C45" s="523">
        <v>-0.87903109983491323</v>
      </c>
      <c r="D45" s="464">
        <v>-389.50951000000003</v>
      </c>
    </row>
    <row r="46" spans="1:4" ht="21.75">
      <c r="A46" s="633" t="s">
        <v>277</v>
      </c>
      <c r="B46" s="634">
        <v>690.67405000000008</v>
      </c>
      <c r="C46" s="635">
        <v>-0.86894784326466468</v>
      </c>
      <c r="D46" s="629">
        <v>-4579.5486399999991</v>
      </c>
    </row>
    <row r="47" spans="1:4">
      <c r="A47" s="22" t="s">
        <v>278</v>
      </c>
    </row>
    <row r="49" spans="1:5">
      <c r="A49" s="228" t="s">
        <v>1194</v>
      </c>
    </row>
    <row r="50" spans="1:5">
      <c r="A50" s="531" t="s">
        <v>734</v>
      </c>
    </row>
    <row r="51" spans="1:5">
      <c r="B51" s="65"/>
      <c r="C51" s="65" t="s">
        <v>249</v>
      </c>
    </row>
    <row r="52" spans="1:5" ht="22.5">
      <c r="A52" s="1182" t="s">
        <v>252</v>
      </c>
      <c r="B52" s="517" t="s">
        <v>264</v>
      </c>
      <c r="C52" s="1004" t="s">
        <v>32</v>
      </c>
      <c r="D52" s="1185"/>
      <c r="E52" s="1185"/>
    </row>
    <row r="53" spans="1:5" ht="24">
      <c r="A53" s="1184"/>
      <c r="B53" s="999" t="s">
        <v>1555</v>
      </c>
      <c r="C53" s="1008" t="s">
        <v>30</v>
      </c>
      <c r="D53" s="1185"/>
      <c r="E53" s="1185"/>
    </row>
    <row r="54" spans="1:5">
      <c r="A54" s="524" t="s">
        <v>280</v>
      </c>
      <c r="B54" s="525">
        <v>359618.3689</v>
      </c>
      <c r="C54" s="465">
        <f>B54/B$57</f>
        <v>0.87433122460639534</v>
      </c>
      <c r="D54" s="230"/>
      <c r="E54" s="231"/>
    </row>
    <row r="55" spans="1:5" ht="22.5">
      <c r="A55" s="470" t="s">
        <v>281</v>
      </c>
      <c r="B55" s="525">
        <v>12490.684879999999</v>
      </c>
      <c r="C55" s="465">
        <f t="shared" ref="C55:C56" si="0">B55/B$57</f>
        <v>3.0368292478240494E-2</v>
      </c>
      <c r="D55" s="230"/>
      <c r="E55" s="231"/>
    </row>
    <row r="56" spans="1:5" ht="22.5">
      <c r="A56" s="470" t="s">
        <v>282</v>
      </c>
      <c r="B56" s="525">
        <v>39197.735660000006</v>
      </c>
      <c r="C56" s="465">
        <f t="shared" si="0"/>
        <v>9.5300482915364165E-2</v>
      </c>
      <c r="D56" s="230"/>
      <c r="E56" s="231"/>
    </row>
    <row r="57" spans="1:5">
      <c r="A57" s="636" t="s">
        <v>283</v>
      </c>
      <c r="B57" s="637">
        <v>411306.78944000002</v>
      </c>
      <c r="C57" s="635">
        <f>SUM(C54:C56)</f>
        <v>1</v>
      </c>
      <c r="D57" s="232"/>
      <c r="E57" s="233"/>
    </row>
    <row r="58" spans="1:5">
      <c r="A58" s="22" t="s">
        <v>263</v>
      </c>
      <c r="C58" s="1006"/>
    </row>
    <row r="59" spans="1:5">
      <c r="A59" s="22"/>
    </row>
    <row r="60" spans="1:5">
      <c r="A60" s="228" t="s">
        <v>735</v>
      </c>
    </row>
    <row r="61" spans="1:5">
      <c r="A61" s="531" t="s">
        <v>736</v>
      </c>
    </row>
    <row r="62" spans="1:5">
      <c r="A62" s="22"/>
      <c r="B62" s="65"/>
      <c r="C62" s="65" t="s">
        <v>249</v>
      </c>
    </row>
    <row r="63" spans="1:5" ht="22.5">
      <c r="A63" s="1182" t="s">
        <v>252</v>
      </c>
      <c r="B63" s="517" t="s">
        <v>250</v>
      </c>
      <c r="C63" s="1004" t="s">
        <v>32</v>
      </c>
    </row>
    <row r="64" spans="1:5">
      <c r="A64" s="1184"/>
      <c r="B64" s="999">
        <v>44834</v>
      </c>
      <c r="C64" s="1008" t="s">
        <v>30</v>
      </c>
    </row>
    <row r="65" spans="1:5">
      <c r="A65" s="524" t="s">
        <v>284</v>
      </c>
      <c r="B65" s="525">
        <v>62251.165009999997</v>
      </c>
      <c r="C65" s="465">
        <f>B65/B$68</f>
        <v>0.88715931800091308</v>
      </c>
    </row>
    <row r="66" spans="1:5" ht="22.5">
      <c r="A66" s="470" t="s">
        <v>281</v>
      </c>
      <c r="B66" s="525">
        <v>3216.3377099999998</v>
      </c>
      <c r="C66" s="465">
        <f t="shared" ref="C66:C67" si="1">B66/B$68</f>
        <v>4.5836956927727358E-2</v>
      </c>
    </row>
    <row r="67" spans="1:5" ht="22.5">
      <c r="A67" s="470" t="s">
        <v>282</v>
      </c>
      <c r="B67" s="525">
        <v>4701.5906399999994</v>
      </c>
      <c r="C67" s="465">
        <f t="shared" si="1"/>
        <v>6.7003725071359529E-2</v>
      </c>
    </row>
    <row r="68" spans="1:5">
      <c r="A68" s="636" t="s">
        <v>285</v>
      </c>
      <c r="B68" s="637">
        <v>70169.093359999999</v>
      </c>
      <c r="C68" s="635">
        <f>SUM(C65:C67)</f>
        <v>1</v>
      </c>
    </row>
    <row r="69" spans="1:5">
      <c r="A69" s="22" t="s">
        <v>278</v>
      </c>
      <c r="C69" s="1007"/>
    </row>
    <row r="70" spans="1:5">
      <c r="A70" s="1019"/>
      <c r="C70" s="1007"/>
    </row>
    <row r="71" spans="1:5">
      <c r="A71" s="1019"/>
    </row>
    <row r="72" spans="1:5">
      <c r="A72" s="622" t="s">
        <v>81</v>
      </c>
      <c r="E72" s="35" t="s">
        <v>1120</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783" customWidth="1"/>
    <col min="2" max="2" width="19.42578125" style="783" customWidth="1"/>
    <col min="3" max="16384" width="9.140625" style="783"/>
  </cols>
  <sheetData>
    <row r="1" spans="1:2" ht="12.75">
      <c r="A1" s="149" t="s">
        <v>866</v>
      </c>
    </row>
    <row r="2" spans="1:2">
      <c r="A2" s="532" t="s">
        <v>867</v>
      </c>
    </row>
    <row r="4" spans="1:2">
      <c r="B4" s="65" t="s">
        <v>249</v>
      </c>
    </row>
    <row r="5" spans="1:2" ht="48">
      <c r="A5" s="787" t="s">
        <v>864</v>
      </c>
      <c r="B5" s="787" t="s">
        <v>868</v>
      </c>
    </row>
    <row r="6" spans="1:2">
      <c r="A6" s="786">
        <v>42735</v>
      </c>
      <c r="B6" s="785">
        <v>1203495.0464000001</v>
      </c>
    </row>
    <row r="7" spans="1:2">
      <c r="A7" s="786">
        <v>42825</v>
      </c>
      <c r="B7" s="785">
        <v>1146319.70306</v>
      </c>
    </row>
    <row r="8" spans="1:2">
      <c r="A8" s="786">
        <v>42916</v>
      </c>
      <c r="B8" s="785">
        <v>877228.42964999995</v>
      </c>
    </row>
    <row r="9" spans="1:2">
      <c r="A9" s="786">
        <v>43008</v>
      </c>
      <c r="B9" s="785">
        <v>894151.84952999989</v>
      </c>
    </row>
    <row r="10" spans="1:2">
      <c r="A10" s="786">
        <v>43100</v>
      </c>
      <c r="B10" s="785">
        <v>1107262.56757</v>
      </c>
    </row>
    <row r="11" spans="1:2">
      <c r="A11" s="786">
        <v>43190</v>
      </c>
      <c r="B11" s="785">
        <v>900884.15221000009</v>
      </c>
    </row>
    <row r="12" spans="1:2">
      <c r="A12" s="786">
        <v>43281</v>
      </c>
      <c r="B12" s="785">
        <v>848211.15226999996</v>
      </c>
    </row>
    <row r="13" spans="1:2">
      <c r="A13" s="786">
        <v>43373</v>
      </c>
      <c r="B13" s="785">
        <v>810938.32378999994</v>
      </c>
    </row>
    <row r="14" spans="1:2">
      <c r="A14" s="786">
        <v>43465</v>
      </c>
      <c r="B14" s="785">
        <v>1130869.9720300001</v>
      </c>
    </row>
    <row r="15" spans="1:2">
      <c r="A15" s="786">
        <v>43555</v>
      </c>
      <c r="B15" s="785">
        <v>1115130.94731</v>
      </c>
    </row>
    <row r="16" spans="1:2">
      <c r="A16" s="786" t="s">
        <v>875</v>
      </c>
      <c r="B16" s="785">
        <v>963335.01599999995</v>
      </c>
    </row>
    <row r="17" spans="1:2">
      <c r="A17" s="786">
        <v>43738</v>
      </c>
      <c r="B17" s="785">
        <v>1183278.73</v>
      </c>
    </row>
    <row r="18" spans="1:2">
      <c r="A18" s="786">
        <v>43830</v>
      </c>
      <c r="B18" s="785">
        <v>1269940.3296900003</v>
      </c>
    </row>
    <row r="19" spans="1:2">
      <c r="A19" s="786">
        <v>43921</v>
      </c>
      <c r="B19" s="785">
        <v>1261623.8706100001</v>
      </c>
    </row>
    <row r="20" spans="1:2">
      <c r="A20" s="786">
        <v>44012</v>
      </c>
      <c r="B20" s="785">
        <v>1536281.7394600003</v>
      </c>
    </row>
    <row r="21" spans="1:2">
      <c r="A21" s="786">
        <v>44104</v>
      </c>
      <c r="B21" s="785">
        <v>1340154.5910399999</v>
      </c>
    </row>
    <row r="22" spans="1:2">
      <c r="A22" s="786">
        <v>44196</v>
      </c>
      <c r="B22" s="785">
        <v>1819533.7452499999</v>
      </c>
    </row>
    <row r="23" spans="1:2">
      <c r="A23" s="786">
        <v>44286</v>
      </c>
      <c r="B23" s="785">
        <v>1790536.3650700001</v>
      </c>
    </row>
    <row r="24" spans="1:2">
      <c r="A24" s="786">
        <v>44377</v>
      </c>
      <c r="B24" s="785">
        <v>1813218.3398100003</v>
      </c>
    </row>
    <row r="25" spans="1:2">
      <c r="A25" s="786">
        <v>44469</v>
      </c>
      <c r="B25" s="785">
        <v>1726431.0678699999</v>
      </c>
    </row>
    <row r="26" spans="1:2">
      <c r="A26" s="786">
        <v>44561</v>
      </c>
      <c r="B26" s="785">
        <v>2058837.2244399996</v>
      </c>
    </row>
    <row r="27" spans="1:2">
      <c r="A27" s="786">
        <v>44651</v>
      </c>
      <c r="B27" s="785">
        <v>2098424.1579200001</v>
      </c>
    </row>
    <row r="28" spans="1:2">
      <c r="A28" s="786">
        <v>44742</v>
      </c>
      <c r="B28" s="785">
        <v>2006827.4509399999</v>
      </c>
    </row>
    <row r="29" spans="1:2">
      <c r="A29" s="786">
        <v>44834</v>
      </c>
      <c r="B29" s="785">
        <v>1996867.9732399997</v>
      </c>
    </row>
    <row r="30" spans="1:2">
      <c r="A30" s="22" t="s">
        <v>865</v>
      </c>
    </row>
    <row r="60" spans="8:8">
      <c r="H60" s="35" t="s">
        <v>1121</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71"/>
  <sheetViews>
    <sheetView showGridLines="0" zoomScaleNormal="100" workbookViewId="0"/>
  </sheetViews>
  <sheetFormatPr defaultRowHeight="15"/>
  <cols>
    <col min="1" max="1" width="53.5703125" customWidth="1"/>
    <col min="2" max="2" width="13.85546875" customWidth="1"/>
    <col min="3" max="3" width="17.85546875" customWidth="1"/>
    <col min="4" max="4" width="14" customWidth="1"/>
    <col min="5" max="5" width="10" bestFit="1" customWidth="1"/>
  </cols>
  <sheetData>
    <row r="1" spans="1:8" ht="12.75" customHeight="1">
      <c r="A1" s="152" t="s">
        <v>754</v>
      </c>
      <c r="D1" s="139" t="str">
        <f>Naslovnica!A20</f>
        <v>Studeni 2022.</v>
      </c>
    </row>
    <row r="2" spans="1:8" ht="12.75" customHeight="1">
      <c r="A2" s="559" t="s">
        <v>755</v>
      </c>
      <c r="D2" s="537" t="str">
        <f>Naslovnica!A24</f>
        <v>November 2022</v>
      </c>
    </row>
    <row r="3" spans="1:8" ht="12.75" customHeight="1"/>
    <row r="4" spans="1:8" ht="12.75" customHeight="1">
      <c r="D4" s="65" t="s">
        <v>324</v>
      </c>
      <c r="E4" s="303"/>
      <c r="F4" s="303"/>
    </row>
    <row r="5" spans="1:8" ht="31.5" customHeight="1">
      <c r="A5" s="758"/>
      <c r="B5" s="759" t="str">
        <f>D1</f>
        <v>Studeni 2022.</v>
      </c>
      <c r="C5" s="760" t="s">
        <v>655</v>
      </c>
      <c r="D5" s="760" t="s">
        <v>18</v>
      </c>
      <c r="E5" s="301"/>
      <c r="F5" s="302"/>
      <c r="G5" s="265"/>
      <c r="H5" s="265"/>
    </row>
    <row r="6" spans="1:8" s="265" customFormat="1" ht="24">
      <c r="A6" s="758"/>
      <c r="B6" s="761" t="str">
        <f>D2</f>
        <v>November 2022</v>
      </c>
      <c r="C6" s="761" t="s">
        <v>45</v>
      </c>
      <c r="D6" s="776" t="s">
        <v>243</v>
      </c>
      <c r="E6" s="301"/>
      <c r="F6" s="302"/>
    </row>
    <row r="7" spans="1:8" ht="24">
      <c r="A7" s="762" t="s">
        <v>811</v>
      </c>
      <c r="B7" s="763">
        <v>242279.02387000038</v>
      </c>
      <c r="C7" s="763">
        <v>44807.897170000098</v>
      </c>
      <c r="D7" s="763">
        <v>193037.8198000002</v>
      </c>
      <c r="E7" s="296"/>
      <c r="F7" s="302"/>
      <c r="G7" s="265"/>
      <c r="H7" s="265"/>
    </row>
    <row r="8" spans="1:8" s="265" customFormat="1">
      <c r="A8" s="764" t="s">
        <v>951</v>
      </c>
      <c r="B8" s="765"/>
      <c r="C8" s="765"/>
      <c r="D8" s="765"/>
      <c r="E8" s="296"/>
      <c r="F8" s="296"/>
    </row>
    <row r="9" spans="1:8" s="265" customFormat="1">
      <c r="A9" s="766" t="s">
        <v>812</v>
      </c>
      <c r="B9" s="763">
        <v>710926.58551</v>
      </c>
      <c r="C9" s="763">
        <v>3731.476590000093</v>
      </c>
      <c r="D9" s="763">
        <v>8286580.33818</v>
      </c>
      <c r="E9" s="296"/>
      <c r="F9" s="296"/>
    </row>
    <row r="10" spans="1:8" s="265" customFormat="1">
      <c r="A10" s="766" t="s">
        <v>813</v>
      </c>
      <c r="B10" s="763">
        <v>537168.98758999992</v>
      </c>
      <c r="C10" s="763">
        <v>-58349.270650000079</v>
      </c>
      <c r="D10" s="763">
        <v>5899010.3238600008</v>
      </c>
      <c r="E10" s="296"/>
      <c r="F10" s="296"/>
    </row>
    <row r="11" spans="1:8" s="265" customFormat="1" ht="24">
      <c r="A11" s="767" t="s">
        <v>814</v>
      </c>
      <c r="B11" s="763">
        <v>20480.446080000002</v>
      </c>
      <c r="C11" s="763">
        <v>-11570.256280000001</v>
      </c>
      <c r="D11" s="763">
        <v>300563.32171000005</v>
      </c>
      <c r="E11" s="296"/>
      <c r="F11" s="296"/>
    </row>
    <row r="12" spans="1:8" s="265" customFormat="1">
      <c r="A12" s="766" t="s">
        <v>815</v>
      </c>
      <c r="B12" s="763">
        <v>915.74470999999994</v>
      </c>
      <c r="C12" s="763">
        <v>-343.53465000000006</v>
      </c>
      <c r="D12" s="763">
        <v>14373.276870000003</v>
      </c>
      <c r="E12" s="296"/>
      <c r="F12" s="296"/>
    </row>
    <row r="13" spans="1:8" s="265" customFormat="1">
      <c r="A13" s="767" t="s">
        <v>816</v>
      </c>
      <c r="B13" s="763">
        <v>1224.8410200000001</v>
      </c>
      <c r="C13" s="763">
        <v>115.47956000000022</v>
      </c>
      <c r="D13" s="763">
        <v>13667.702389999999</v>
      </c>
      <c r="E13" s="296"/>
      <c r="F13" s="296"/>
    </row>
    <row r="14" spans="1:8" s="265" customFormat="1">
      <c r="A14" s="1030" t="s">
        <v>817</v>
      </c>
      <c r="B14" s="1031">
        <v>1270716.6049099998</v>
      </c>
      <c r="C14" s="1031">
        <v>-66416.105430000229</v>
      </c>
      <c r="D14" s="1031">
        <v>14514194.96301</v>
      </c>
      <c r="E14" s="296"/>
      <c r="F14" s="296"/>
    </row>
    <row r="15" spans="1:8" s="265" customFormat="1">
      <c r="A15" s="764" t="s">
        <v>818</v>
      </c>
      <c r="B15" s="763"/>
      <c r="C15" s="763"/>
      <c r="D15" s="763"/>
      <c r="E15" s="296"/>
      <c r="F15" s="296"/>
    </row>
    <row r="16" spans="1:8" s="265" customFormat="1">
      <c r="A16" s="766" t="s">
        <v>819</v>
      </c>
      <c r="B16" s="763">
        <v>3544.49523</v>
      </c>
      <c r="C16" s="763">
        <v>-0.11805000000003929</v>
      </c>
      <c r="D16" s="763">
        <v>41447.307670000009</v>
      </c>
      <c r="E16" s="296"/>
      <c r="F16" s="296"/>
    </row>
    <row r="17" spans="1:6" s="265" customFormat="1">
      <c r="A17" s="768" t="s">
        <v>820</v>
      </c>
      <c r="B17" s="763">
        <v>3544.4418500000002</v>
      </c>
      <c r="C17" s="763">
        <v>-0.10345999999981359</v>
      </c>
      <c r="D17" s="763">
        <v>41439.739790000007</v>
      </c>
      <c r="E17" s="296"/>
      <c r="F17" s="296"/>
    </row>
    <row r="18" spans="1:6" s="265" customFormat="1">
      <c r="A18" s="768" t="s">
        <v>821</v>
      </c>
      <c r="B18" s="769">
        <v>5.3380000000000004E-2</v>
      </c>
      <c r="C18" s="769">
        <v>-1.4589999999999999E-2</v>
      </c>
      <c r="D18" s="763">
        <v>7.5678800000000006</v>
      </c>
      <c r="E18" s="296"/>
      <c r="F18" s="296"/>
    </row>
    <row r="19" spans="1:6" s="265" customFormat="1">
      <c r="A19" s="766" t="s">
        <v>822</v>
      </c>
      <c r="B19" s="763">
        <v>1053439.1518600001</v>
      </c>
      <c r="C19" s="763">
        <v>1381.1381700001657</v>
      </c>
      <c r="D19" s="763">
        <v>11974029.39119</v>
      </c>
      <c r="E19" s="296"/>
      <c r="F19" s="296"/>
    </row>
    <row r="20" spans="1:6" s="265" customFormat="1">
      <c r="A20" s="768" t="s">
        <v>823</v>
      </c>
      <c r="B20" s="763">
        <v>705368.73066</v>
      </c>
      <c r="C20" s="763">
        <v>-16.317210000008345</v>
      </c>
      <c r="D20" s="763">
        <v>8240883.4916199995</v>
      </c>
      <c r="E20" s="296"/>
      <c r="F20" s="296"/>
    </row>
    <row r="21" spans="1:6" s="265" customFormat="1">
      <c r="A21" s="768" t="s">
        <v>824</v>
      </c>
      <c r="B21" s="763">
        <v>348070.42119999998</v>
      </c>
      <c r="C21" s="763">
        <v>1397.4553799999994</v>
      </c>
      <c r="D21" s="763">
        <v>3733145.8995700004</v>
      </c>
      <c r="E21" s="296"/>
      <c r="F21" s="296"/>
    </row>
    <row r="22" spans="1:6" s="265" customFormat="1" ht="24">
      <c r="A22" s="767" t="s">
        <v>825</v>
      </c>
      <c r="B22" s="763">
        <v>22786.170389999999</v>
      </c>
      <c r="C22" s="763">
        <v>-1619.3959399999985</v>
      </c>
      <c r="D22" s="763">
        <v>307051.95664999995</v>
      </c>
      <c r="E22" s="296"/>
      <c r="F22" s="296"/>
    </row>
    <row r="23" spans="1:6" s="265" customFormat="1">
      <c r="A23" s="767" t="s">
        <v>826</v>
      </c>
      <c r="B23" s="763">
        <v>227218.00349999999</v>
      </c>
      <c r="C23" s="763">
        <v>17175.079059999989</v>
      </c>
      <c r="D23" s="763">
        <v>2141288.0767599996</v>
      </c>
      <c r="E23" s="296"/>
      <c r="F23" s="296"/>
    </row>
    <row r="24" spans="1:6" s="265" customFormat="1">
      <c r="A24" s="766" t="s">
        <v>827</v>
      </c>
      <c r="B24" s="763">
        <v>1224.8410200000001</v>
      </c>
      <c r="C24" s="763">
        <v>115.47956000000022</v>
      </c>
      <c r="D24" s="763">
        <v>13667.702389999999</v>
      </c>
      <c r="E24" s="296"/>
      <c r="F24" s="296"/>
    </row>
    <row r="25" spans="1:6" s="265" customFormat="1" ht="30.75" customHeight="1">
      <c r="A25" s="767" t="s">
        <v>828</v>
      </c>
      <c r="B25" s="763">
        <v>1554.03943</v>
      </c>
      <c r="C25" s="763">
        <v>389.70546000000013</v>
      </c>
      <c r="D25" s="763">
        <v>15077.049490000001</v>
      </c>
      <c r="E25" s="296"/>
      <c r="F25" s="296"/>
    </row>
    <row r="26" spans="1:6">
      <c r="A26" s="1030" t="s">
        <v>829</v>
      </c>
      <c r="B26" s="1031">
        <v>1309766.7014300001</v>
      </c>
      <c r="C26" s="1031">
        <v>17441.888260000153</v>
      </c>
      <c r="D26" s="1031">
        <v>14492561.48415</v>
      </c>
      <c r="E26" s="297"/>
      <c r="F26" s="297"/>
    </row>
    <row r="27" spans="1:6">
      <c r="A27" s="362" t="s">
        <v>950</v>
      </c>
      <c r="B27" s="763">
        <v>203228.92735000001</v>
      </c>
      <c r="C27" s="763">
        <v>-39050.09652000037</v>
      </c>
      <c r="D27" s="763">
        <v>214671.29866000079</v>
      </c>
      <c r="E27" s="297"/>
      <c r="F27" s="297"/>
    </row>
    <row r="28" spans="1:6" ht="12.75" customHeight="1">
      <c r="A28" s="13" t="s">
        <v>612</v>
      </c>
      <c r="B28" s="833"/>
      <c r="C28" s="839"/>
    </row>
    <row r="29" spans="1:6" s="265" customFormat="1" ht="12.75" customHeight="1">
      <c r="A29" s="48" t="s">
        <v>949</v>
      </c>
      <c r="B29" s="833"/>
      <c r="C29" s="833"/>
    </row>
    <row r="30" spans="1:6" ht="12.75" customHeight="1">
      <c r="A30" s="838" t="s">
        <v>968</v>
      </c>
    </row>
    <row r="31" spans="1:6" ht="12.75" customHeight="1">
      <c r="D31" s="8" t="str">
        <f>Naslovnica!A20</f>
        <v>Studeni 2022.</v>
      </c>
    </row>
    <row r="32" spans="1:6" ht="12.75" customHeight="1">
      <c r="A32" s="342" t="s">
        <v>667</v>
      </c>
      <c r="B32" s="304"/>
      <c r="C32" s="304"/>
      <c r="D32" s="537" t="str">
        <f>Naslovnica!A24</f>
        <v>November 2022</v>
      </c>
      <c r="E32" s="265"/>
    </row>
    <row r="33" spans="1:6" ht="12.75" customHeight="1">
      <c r="A33" s="559" t="s">
        <v>798</v>
      </c>
      <c r="B33" s="304"/>
      <c r="C33" s="304"/>
      <c r="D33" s="65" t="s">
        <v>611</v>
      </c>
      <c r="E33" s="265"/>
      <c r="F33" s="265"/>
    </row>
    <row r="34" spans="1:6" ht="28.5" customHeight="1">
      <c r="A34" s="688"/>
      <c r="B34" s="759" t="str">
        <f>$D$1</f>
        <v>Studeni 2022.</v>
      </c>
      <c r="C34" s="760" t="str">
        <f>$C$5</f>
        <v>Promjena u odnosu na prethodni mjesec</v>
      </c>
      <c r="D34" s="760" t="s">
        <v>18</v>
      </c>
      <c r="E34" s="265"/>
      <c r="F34" s="265"/>
    </row>
    <row r="35" spans="1:6" s="265" customFormat="1" ht="24">
      <c r="A35" s="688"/>
      <c r="B35" s="761" t="str">
        <f>D2</f>
        <v>November 2022</v>
      </c>
      <c r="C35" s="761" t="s">
        <v>45</v>
      </c>
      <c r="D35" s="776" t="s">
        <v>243</v>
      </c>
    </row>
    <row r="36" spans="1:6" ht="25.5">
      <c r="A36" s="755" t="s">
        <v>797</v>
      </c>
      <c r="B36" s="338">
        <v>349836.25010000006</v>
      </c>
      <c r="C36" s="338">
        <v>-7586.1454200000153</v>
      </c>
      <c r="D36" s="338">
        <v>351801.69504000002</v>
      </c>
      <c r="E36" s="301"/>
      <c r="F36" s="301"/>
    </row>
    <row r="37" spans="1:6" ht="14.25" customHeight="1">
      <c r="A37" s="340" t="s">
        <v>789</v>
      </c>
      <c r="B37" s="338"/>
      <c r="C37" s="338"/>
      <c r="D37" s="338"/>
      <c r="E37" s="296"/>
      <c r="F37" s="296"/>
    </row>
    <row r="38" spans="1:6">
      <c r="A38" s="341" t="s">
        <v>790</v>
      </c>
      <c r="B38" s="338">
        <v>21273.7817</v>
      </c>
      <c r="C38" s="338">
        <v>-1633.7527800000025</v>
      </c>
      <c r="D38" s="338">
        <v>292574.72228999995</v>
      </c>
      <c r="E38" s="299"/>
      <c r="F38" s="299"/>
    </row>
    <row r="39" spans="1:6" ht="26.25" customHeight="1">
      <c r="A39" s="341" t="s">
        <v>791</v>
      </c>
      <c r="B39" s="338">
        <v>1512.38869</v>
      </c>
      <c r="C39" s="338">
        <v>14.35683999999992</v>
      </c>
      <c r="D39" s="338">
        <v>14477.23436</v>
      </c>
      <c r="E39" s="299"/>
      <c r="F39" s="299"/>
    </row>
    <row r="40" spans="1:6" s="265" customFormat="1" ht="25.5">
      <c r="A40" s="341" t="s">
        <v>792</v>
      </c>
      <c r="B40" s="338">
        <v>37.07591</v>
      </c>
      <c r="C40" s="338">
        <v>-21.914700000000003</v>
      </c>
      <c r="D40" s="338">
        <v>542.16755000000001</v>
      </c>
      <c r="E40" s="299"/>
      <c r="F40" s="299"/>
    </row>
    <row r="41" spans="1:6" s="265" customFormat="1">
      <c r="A41" s="1032" t="s">
        <v>793</v>
      </c>
      <c r="B41" s="1033">
        <v>22823.246299999999</v>
      </c>
      <c r="C41" s="1033">
        <v>-1641.3106400000033</v>
      </c>
      <c r="D41" s="1033">
        <v>307594.12419999996</v>
      </c>
      <c r="E41" s="299"/>
      <c r="F41" s="299"/>
    </row>
    <row r="42" spans="1:6" s="265" customFormat="1">
      <c r="A42" s="340" t="s">
        <v>794</v>
      </c>
      <c r="B42" s="338"/>
      <c r="C42" s="338"/>
      <c r="D42" s="338"/>
      <c r="E42" s="299"/>
      <c r="F42" s="299"/>
    </row>
    <row r="43" spans="1:6" ht="25.5">
      <c r="A43" s="341" t="s">
        <v>795</v>
      </c>
      <c r="B43" s="338">
        <v>20443.370170000002</v>
      </c>
      <c r="C43" s="338">
        <v>-11548.34158</v>
      </c>
      <c r="D43" s="338">
        <v>299991.42978000001</v>
      </c>
      <c r="E43" s="298"/>
      <c r="F43" s="298"/>
    </row>
    <row r="44" spans="1:6" ht="25.5">
      <c r="A44" s="341" t="s">
        <v>796</v>
      </c>
      <c r="B44" s="338">
        <v>37.07591</v>
      </c>
      <c r="C44" s="338">
        <v>-21.914700000000003</v>
      </c>
      <c r="D44" s="338">
        <v>542.16755000000001</v>
      </c>
      <c r="E44" s="299"/>
      <c r="F44" s="299"/>
    </row>
    <row r="45" spans="1:6">
      <c r="A45" s="1032" t="s">
        <v>793</v>
      </c>
      <c r="B45" s="1033">
        <v>20480.446080000002</v>
      </c>
      <c r="C45" s="1033">
        <v>-11570.256280000001</v>
      </c>
      <c r="D45" s="1033">
        <v>300533.59733000002</v>
      </c>
      <c r="E45" s="298"/>
      <c r="F45" s="298"/>
    </row>
    <row r="46" spans="1:6">
      <c r="A46" s="337" t="s">
        <v>788</v>
      </c>
      <c r="B46" s="338">
        <v>352179.05032000004</v>
      </c>
      <c r="C46" s="338">
        <v>2342.8002199999755</v>
      </c>
      <c r="D46" s="338">
        <v>358862.22190999996</v>
      </c>
      <c r="E46" s="300"/>
      <c r="F46" s="300"/>
    </row>
    <row r="47" spans="1:6" ht="12.75" customHeight="1">
      <c r="A47" s="13" t="s">
        <v>612</v>
      </c>
    </row>
    <row r="48" spans="1:6" ht="12.75" customHeight="1"/>
    <row r="49" spans="1:4" ht="12.75" customHeight="1">
      <c r="A49" s="621" t="s">
        <v>81</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830</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2" t="s">
        <v>668</v>
      </c>
      <c r="E1" s="139" t="str">
        <f>Naslovnica!A20</f>
        <v>Studeni 2022.</v>
      </c>
    </row>
    <row r="2" spans="1:7" ht="12.75" customHeight="1">
      <c r="A2" s="559" t="s">
        <v>952</v>
      </c>
      <c r="E2" s="537" t="str">
        <f>Naslovnica!A24</f>
        <v>November 2022</v>
      </c>
    </row>
    <row r="3" spans="1:7">
      <c r="A3" s="305"/>
      <c r="B3" s="301"/>
      <c r="C3" s="301"/>
      <c r="D3" s="65" t="s">
        <v>571</v>
      </c>
      <c r="F3" s="301"/>
      <c r="G3" s="306"/>
    </row>
    <row r="4" spans="1:7" ht="48.75" customHeight="1">
      <c r="A4" s="1073" t="s">
        <v>600</v>
      </c>
      <c r="B4" s="1075" t="s">
        <v>953</v>
      </c>
      <c r="C4" s="1075"/>
      <c r="D4" s="1075"/>
      <c r="E4" s="757"/>
      <c r="F4" s="305"/>
      <c r="G4" s="305"/>
    </row>
    <row r="5" spans="1:7" ht="60">
      <c r="A5" s="1073"/>
      <c r="B5" s="689" t="s">
        <v>601</v>
      </c>
      <c r="C5" s="689" t="s">
        <v>602</v>
      </c>
      <c r="D5" s="689" t="s">
        <v>603</v>
      </c>
      <c r="E5" s="307"/>
      <c r="F5" s="307"/>
    </row>
    <row r="6" spans="1:7" ht="12.75" customHeight="1">
      <c r="A6" s="345" t="s">
        <v>117</v>
      </c>
      <c r="B6" s="346">
        <v>10980.293609999999</v>
      </c>
      <c r="C6" s="346">
        <v>102691.0558</v>
      </c>
      <c r="D6" s="346">
        <v>299593.14651999989</v>
      </c>
      <c r="E6" s="308"/>
      <c r="F6" s="308"/>
      <c r="G6" s="53"/>
    </row>
    <row r="7" spans="1:7" ht="12.75" customHeight="1">
      <c r="A7" s="347" t="s">
        <v>118</v>
      </c>
      <c r="B7" s="346">
        <v>221891.89309</v>
      </c>
      <c r="C7" s="346">
        <v>2407594.4362100004</v>
      </c>
      <c r="D7" s="346">
        <v>37847207.623489976</v>
      </c>
      <c r="E7" s="308"/>
      <c r="F7" s="308"/>
      <c r="G7" s="53"/>
    </row>
    <row r="8" spans="1:7" ht="12.75" customHeight="1">
      <c r="A8" s="347" t="s">
        <v>119</v>
      </c>
      <c r="B8" s="346">
        <v>14361.11074</v>
      </c>
      <c r="C8" s="346">
        <v>143614.25341000003</v>
      </c>
      <c r="D8" s="346">
        <v>699932.20625000005</v>
      </c>
      <c r="E8" s="308"/>
      <c r="F8" s="308"/>
      <c r="G8" s="53"/>
    </row>
    <row r="9" spans="1:7" ht="12.75" customHeight="1">
      <c r="A9" s="690" t="s">
        <v>236</v>
      </c>
      <c r="B9" s="691">
        <v>247233.29743999999</v>
      </c>
      <c r="C9" s="691">
        <v>2653899.7454200005</v>
      </c>
      <c r="D9" s="691">
        <v>38846732.976259969</v>
      </c>
      <c r="E9" s="309"/>
      <c r="F9" s="309"/>
      <c r="G9" s="53"/>
    </row>
    <row r="10" spans="1:7" ht="12.75" customHeight="1">
      <c r="A10" s="347" t="s">
        <v>120</v>
      </c>
      <c r="B10" s="346">
        <v>11014.76773</v>
      </c>
      <c r="C10" s="346">
        <v>102643.84210000001</v>
      </c>
      <c r="D10" s="346">
        <v>240203.94196</v>
      </c>
      <c r="E10" s="308"/>
      <c r="F10" s="308"/>
      <c r="G10" s="53"/>
    </row>
    <row r="11" spans="1:7" ht="12.75" customHeight="1">
      <c r="A11" s="347" t="s">
        <v>121</v>
      </c>
      <c r="B11" s="346">
        <v>99478.780799999993</v>
      </c>
      <c r="C11" s="346">
        <v>1065011.4457999999</v>
      </c>
      <c r="D11" s="346">
        <v>13567360.524189994</v>
      </c>
      <c r="E11" s="308"/>
      <c r="F11" s="308"/>
      <c r="G11" s="53"/>
    </row>
    <row r="12" spans="1:7" ht="12.75" customHeight="1">
      <c r="A12" s="347" t="s">
        <v>122</v>
      </c>
      <c r="B12" s="346">
        <v>3857.8226</v>
      </c>
      <c r="C12" s="346">
        <v>38178.849160000005</v>
      </c>
      <c r="D12" s="346">
        <v>183216.69890999992</v>
      </c>
      <c r="E12" s="308"/>
      <c r="F12" s="308"/>
      <c r="G12" s="53"/>
    </row>
    <row r="13" spans="1:7" ht="12.75" customHeight="1">
      <c r="A13" s="690" t="s">
        <v>237</v>
      </c>
      <c r="B13" s="691">
        <v>114351.37113</v>
      </c>
      <c r="C13" s="691">
        <v>1205834.1370599999</v>
      </c>
      <c r="D13" s="691">
        <v>13990781.165059993</v>
      </c>
      <c r="E13" s="309"/>
      <c r="F13" s="309"/>
      <c r="G13" s="53"/>
    </row>
    <row r="14" spans="1:7" ht="12.75" customHeight="1">
      <c r="A14" s="347" t="s">
        <v>123</v>
      </c>
      <c r="B14" s="346">
        <v>18161.238859999998</v>
      </c>
      <c r="C14" s="346">
        <v>163870.08311000001</v>
      </c>
      <c r="D14" s="346">
        <v>332505.79435999994</v>
      </c>
      <c r="E14" s="308"/>
      <c r="F14" s="308"/>
      <c r="G14" s="53"/>
    </row>
    <row r="15" spans="1:7" ht="12.75" customHeight="1">
      <c r="A15" s="347" t="s">
        <v>124</v>
      </c>
      <c r="B15" s="346">
        <v>115607.93453</v>
      </c>
      <c r="C15" s="346">
        <v>1242162.2050099999</v>
      </c>
      <c r="D15" s="346">
        <v>17575312.965799991</v>
      </c>
      <c r="E15" s="308"/>
      <c r="F15" s="308"/>
      <c r="G15" s="53"/>
    </row>
    <row r="16" spans="1:7" ht="12.75" customHeight="1">
      <c r="A16" s="347" t="s">
        <v>125</v>
      </c>
      <c r="B16" s="346">
        <v>6087.32071</v>
      </c>
      <c r="C16" s="346">
        <v>60468.287600000003</v>
      </c>
      <c r="D16" s="346">
        <v>286936.86311999999</v>
      </c>
      <c r="E16" s="308"/>
      <c r="F16" s="308"/>
      <c r="G16" s="53"/>
    </row>
    <row r="17" spans="1:8" ht="12.75" customHeight="1">
      <c r="A17" s="690" t="s">
        <v>238</v>
      </c>
      <c r="B17" s="691">
        <v>139856.49410000001</v>
      </c>
      <c r="C17" s="691">
        <v>1466500.5757199998</v>
      </c>
      <c r="D17" s="691">
        <v>18194755.623279992</v>
      </c>
      <c r="E17" s="309"/>
      <c r="F17" s="309"/>
      <c r="G17" s="53"/>
    </row>
    <row r="18" spans="1:8" ht="12.75" customHeight="1">
      <c r="A18" s="347" t="s">
        <v>126</v>
      </c>
      <c r="B18" s="346">
        <v>10336.171319999999</v>
      </c>
      <c r="C18" s="346">
        <v>95552.597250000006</v>
      </c>
      <c r="D18" s="346">
        <v>245283.94178999998</v>
      </c>
      <c r="E18" s="308"/>
      <c r="F18" s="308"/>
      <c r="G18" s="53"/>
    </row>
    <row r="19" spans="1:8" ht="12.75" customHeight="1">
      <c r="A19" s="347" t="s">
        <v>127</v>
      </c>
      <c r="B19" s="346">
        <v>182331.01306</v>
      </c>
      <c r="C19" s="346">
        <v>1975400.6902999997</v>
      </c>
      <c r="D19" s="346">
        <v>29826945.694610011</v>
      </c>
      <c r="E19" s="308"/>
      <c r="F19" s="308"/>
      <c r="G19" s="53"/>
    </row>
    <row r="20" spans="1:8" ht="12.75" customHeight="1">
      <c r="A20" s="347" t="s">
        <v>128</v>
      </c>
      <c r="B20" s="346">
        <v>11260.383609999999</v>
      </c>
      <c r="C20" s="346">
        <v>113819.22682000001</v>
      </c>
      <c r="D20" s="346">
        <v>578200.77367000026</v>
      </c>
      <c r="E20" s="308"/>
      <c r="F20" s="308"/>
      <c r="G20" s="53"/>
    </row>
    <row r="21" spans="1:8" ht="12.75" customHeight="1">
      <c r="A21" s="690" t="s">
        <v>239</v>
      </c>
      <c r="B21" s="691">
        <v>203927.56798999998</v>
      </c>
      <c r="C21" s="691">
        <v>2184772.51437</v>
      </c>
      <c r="D21" s="691">
        <v>30650430.41007001</v>
      </c>
      <c r="E21" s="309"/>
      <c r="F21" s="309"/>
      <c r="G21" s="53"/>
    </row>
    <row r="22" spans="1:8" ht="12.75" customHeight="1">
      <c r="A22" s="348" t="s">
        <v>240</v>
      </c>
      <c r="B22" s="349">
        <v>50492.471519999999</v>
      </c>
      <c r="C22" s="349">
        <v>464757.57825999998</v>
      </c>
      <c r="D22" s="349">
        <v>1117586.8246299999</v>
      </c>
      <c r="E22" s="309"/>
      <c r="F22" s="309"/>
      <c r="G22" s="53"/>
      <c r="H22" s="134"/>
    </row>
    <row r="23" spans="1:8" ht="12.75" customHeight="1">
      <c r="A23" s="348" t="s">
        <v>241</v>
      </c>
      <c r="B23" s="349">
        <v>619309.62147999997</v>
      </c>
      <c r="C23" s="349">
        <v>6690168.7773200003</v>
      </c>
      <c r="D23" s="349">
        <v>98816826.808089972</v>
      </c>
      <c r="E23" s="309"/>
      <c r="F23" s="309"/>
      <c r="G23" s="53"/>
      <c r="H23" s="134"/>
    </row>
    <row r="24" spans="1:8" ht="12.75" customHeight="1">
      <c r="A24" s="348" t="s">
        <v>242</v>
      </c>
      <c r="B24" s="349">
        <v>35566.63766</v>
      </c>
      <c r="C24" s="349">
        <v>356080.61699000007</v>
      </c>
      <c r="D24" s="349">
        <v>1748286.5419500002</v>
      </c>
      <c r="E24" s="309"/>
      <c r="F24" s="309"/>
      <c r="G24" s="53"/>
      <c r="H24" s="134"/>
    </row>
    <row r="25" spans="1:8">
      <c r="A25" s="1023" t="s">
        <v>604</v>
      </c>
      <c r="B25" s="1026">
        <v>705368.73066</v>
      </c>
      <c r="C25" s="1026">
        <v>7511006.9725700002</v>
      </c>
      <c r="D25" s="1026">
        <v>101682700.17466998</v>
      </c>
      <c r="E25" s="309"/>
      <c r="F25" s="309"/>
      <c r="H25" s="134"/>
    </row>
    <row r="26" spans="1:8" ht="21.75" customHeight="1">
      <c r="A26" s="1077" t="s">
        <v>23</v>
      </c>
      <c r="B26" s="1077"/>
      <c r="C26" s="1077"/>
      <c r="D26" s="1077"/>
      <c r="E26" s="1077"/>
      <c r="F26" s="773"/>
      <c r="G26" s="773"/>
    </row>
    <row r="27" spans="1:8" ht="21" customHeight="1">
      <c r="A27" s="1078" t="s">
        <v>24</v>
      </c>
      <c r="B27" s="1078"/>
      <c r="C27" s="1078"/>
      <c r="D27" s="1078"/>
      <c r="E27" s="1078"/>
      <c r="F27" s="774"/>
      <c r="G27" s="774"/>
    </row>
    <row r="28" spans="1:8" ht="12.75" customHeight="1"/>
    <row r="29" spans="1:8" ht="12.75" customHeight="1">
      <c r="A29" s="152" t="s">
        <v>669</v>
      </c>
      <c r="E29" s="139" t="str">
        <f>Naslovnica!A20</f>
        <v>Studeni 2022.</v>
      </c>
    </row>
    <row r="30" spans="1:8" ht="12.75" customHeight="1">
      <c r="A30" s="559" t="s">
        <v>965</v>
      </c>
      <c r="E30" s="537" t="str">
        <f>Naslovnica!A24</f>
        <v>November 2022</v>
      </c>
    </row>
    <row r="31" spans="1:8" ht="12.75" customHeight="1">
      <c r="D31" s="303"/>
      <c r="E31" s="65" t="s">
        <v>324</v>
      </c>
    </row>
    <row r="32" spans="1:8" ht="25.5" customHeight="1">
      <c r="A32" s="1073" t="s">
        <v>605</v>
      </c>
      <c r="B32" s="1076" t="s">
        <v>844</v>
      </c>
      <c r="C32" s="1076"/>
      <c r="D32" s="1076" t="s">
        <v>843</v>
      </c>
      <c r="E32" s="1076"/>
      <c r="F32" s="770"/>
      <c r="G32" s="770"/>
    </row>
    <row r="33" spans="1:6" ht="60">
      <c r="A33" s="1073"/>
      <c r="B33" s="689" t="s">
        <v>601</v>
      </c>
      <c r="C33" s="689" t="s">
        <v>606</v>
      </c>
      <c r="D33" s="689" t="s">
        <v>601</v>
      </c>
      <c r="E33" s="689" t="s">
        <v>606</v>
      </c>
    </row>
    <row r="34" spans="1:6">
      <c r="A34" s="345" t="s">
        <v>117</v>
      </c>
      <c r="B34" s="350">
        <v>55.17962</v>
      </c>
      <c r="C34" s="350">
        <v>516.05250999999998</v>
      </c>
      <c r="D34" s="351">
        <v>1E-4</v>
      </c>
      <c r="E34" s="352">
        <v>0.14648</v>
      </c>
    </row>
    <row r="35" spans="1:6" ht="12.75" customHeight="1">
      <c r="A35" s="347" t="s">
        <v>118</v>
      </c>
      <c r="B35" s="350">
        <v>1114.9940100000001</v>
      </c>
      <c r="C35" s="350">
        <v>12097.846500000001</v>
      </c>
      <c r="D35" s="351">
        <v>0</v>
      </c>
      <c r="E35" s="352">
        <v>1.7319999999999999E-2</v>
      </c>
      <c r="F35" s="53"/>
    </row>
    <row r="36" spans="1:6" ht="12.75" customHeight="1">
      <c r="A36" s="347" t="s">
        <v>119</v>
      </c>
      <c r="B36" s="350">
        <v>72.162419999999997</v>
      </c>
      <c r="C36" s="350">
        <v>721.6397300000001</v>
      </c>
      <c r="D36" s="351">
        <v>0</v>
      </c>
      <c r="E36" s="352">
        <v>0</v>
      </c>
      <c r="F36" s="53"/>
    </row>
    <row r="37" spans="1:6" ht="12.75" customHeight="1">
      <c r="A37" s="690" t="s">
        <v>236</v>
      </c>
      <c r="B37" s="692">
        <v>1242.3360500000003</v>
      </c>
      <c r="C37" s="692">
        <v>13335.538740000002</v>
      </c>
      <c r="D37" s="693">
        <v>1E-4</v>
      </c>
      <c r="E37" s="694">
        <v>0.1638</v>
      </c>
      <c r="F37" s="53"/>
    </row>
    <row r="38" spans="1:6" ht="12.75" customHeight="1">
      <c r="A38" s="347" t="s">
        <v>120</v>
      </c>
      <c r="B38" s="350">
        <v>55.351529999999997</v>
      </c>
      <c r="C38" s="350">
        <v>515.82308</v>
      </c>
      <c r="D38" s="351">
        <v>0</v>
      </c>
      <c r="E38" s="352">
        <v>0.23125999999999999</v>
      </c>
      <c r="F38" s="53"/>
    </row>
    <row r="39" spans="1:6" ht="12.75" customHeight="1">
      <c r="A39" s="347" t="s">
        <v>121</v>
      </c>
      <c r="B39" s="350">
        <v>499.86977000000002</v>
      </c>
      <c r="C39" s="350">
        <v>5351.5108300000002</v>
      </c>
      <c r="D39" s="351">
        <v>0</v>
      </c>
      <c r="E39" s="352">
        <v>0</v>
      </c>
      <c r="F39" s="53"/>
    </row>
    <row r="40" spans="1:6" ht="12.75" customHeight="1">
      <c r="A40" s="347" t="s">
        <v>122</v>
      </c>
      <c r="B40" s="350">
        <v>19.384370000000001</v>
      </c>
      <c r="C40" s="350">
        <v>191.84179999999998</v>
      </c>
      <c r="D40" s="351">
        <v>0</v>
      </c>
      <c r="E40" s="352">
        <v>0.44104000000000004</v>
      </c>
      <c r="F40" s="53"/>
    </row>
    <row r="41" spans="1:6" ht="12.75" customHeight="1">
      <c r="A41" s="690" t="s">
        <v>237</v>
      </c>
      <c r="B41" s="692">
        <v>574.60567000000003</v>
      </c>
      <c r="C41" s="692">
        <v>6059.1757100000004</v>
      </c>
      <c r="D41" s="693">
        <v>0</v>
      </c>
      <c r="E41" s="694">
        <v>0.67230000000000001</v>
      </c>
      <c r="F41" s="53"/>
    </row>
    <row r="42" spans="1:6" ht="12.75" customHeight="1">
      <c r="A42" s="347" t="s">
        <v>123</v>
      </c>
      <c r="B42" s="350">
        <v>91.265190000000004</v>
      </c>
      <c r="C42" s="350">
        <v>823.50522999999998</v>
      </c>
      <c r="D42" s="351">
        <v>2.776E-2</v>
      </c>
      <c r="E42" s="352">
        <v>3.3979100000000004</v>
      </c>
      <c r="F42" s="53"/>
    </row>
    <row r="43" spans="1:6" ht="12.75" customHeight="1">
      <c r="A43" s="347" t="s">
        <v>124</v>
      </c>
      <c r="B43" s="350">
        <v>580.91994</v>
      </c>
      <c r="C43" s="350">
        <v>6241.6544100000001</v>
      </c>
      <c r="D43" s="351">
        <v>0</v>
      </c>
      <c r="E43" s="352">
        <v>0.80843999999999994</v>
      </c>
      <c r="F43" s="53"/>
    </row>
    <row r="44" spans="1:6" ht="12.75" customHeight="1">
      <c r="A44" s="347" t="s">
        <v>125</v>
      </c>
      <c r="B44" s="350">
        <v>30.588740000000001</v>
      </c>
      <c r="C44" s="350">
        <v>303.84050999999999</v>
      </c>
      <c r="D44" s="351">
        <v>0</v>
      </c>
      <c r="E44" s="352">
        <v>0</v>
      </c>
      <c r="F44" s="53"/>
    </row>
    <row r="45" spans="1:6" ht="12.75" customHeight="1">
      <c r="A45" s="690" t="s">
        <v>238</v>
      </c>
      <c r="B45" s="692">
        <v>611.50868000000003</v>
      </c>
      <c r="C45" s="692">
        <v>7369.0001499999998</v>
      </c>
      <c r="D45" s="693">
        <v>2.776E-2</v>
      </c>
      <c r="E45" s="694">
        <v>4.2063500000000005</v>
      </c>
      <c r="F45" s="53"/>
    </row>
    <row r="46" spans="1:6" ht="12.75" customHeight="1">
      <c r="A46" s="347" t="s">
        <v>126</v>
      </c>
      <c r="B46" s="350">
        <v>51.942480000000003</v>
      </c>
      <c r="C46" s="350">
        <v>480.18417999999997</v>
      </c>
      <c r="D46" s="351">
        <v>2.5520000000000001E-2</v>
      </c>
      <c r="E46" s="352">
        <v>9.9650000000000002E-2</v>
      </c>
      <c r="F46" s="53"/>
    </row>
    <row r="47" spans="1:6" ht="12.75" customHeight="1">
      <c r="A47" s="347" t="s">
        <v>127</v>
      </c>
      <c r="B47" s="350">
        <v>916.20042000000001</v>
      </c>
      <c r="C47" s="350">
        <v>9926.1082799999986</v>
      </c>
      <c r="D47" s="351">
        <v>0</v>
      </c>
      <c r="E47" s="352">
        <v>1.8451899999999999</v>
      </c>
      <c r="F47" s="53"/>
    </row>
    <row r="48" spans="1:6" ht="12.75" customHeight="1">
      <c r="A48" s="347" t="s">
        <v>128</v>
      </c>
      <c r="B48" s="350">
        <v>56.583359999999999</v>
      </c>
      <c r="C48" s="350">
        <v>571.92997000000003</v>
      </c>
      <c r="D48" s="351">
        <v>0</v>
      </c>
      <c r="E48" s="352">
        <v>0</v>
      </c>
      <c r="F48" s="53"/>
    </row>
    <row r="49" spans="1:6" ht="12.75" customHeight="1">
      <c r="A49" s="690" t="s">
        <v>239</v>
      </c>
      <c r="B49" s="692">
        <v>1024.7262600000001</v>
      </c>
      <c r="C49" s="692">
        <v>10978.222429999998</v>
      </c>
      <c r="D49" s="693">
        <v>2.5520000000000001E-2</v>
      </c>
      <c r="E49" s="694">
        <v>1.9448399999999999</v>
      </c>
      <c r="F49" s="53"/>
    </row>
    <row r="50" spans="1:6" ht="12.75" customHeight="1">
      <c r="A50" s="348" t="s">
        <v>240</v>
      </c>
      <c r="B50" s="353">
        <v>253.73881999999998</v>
      </c>
      <c r="C50" s="353">
        <v>2335.5650000000001</v>
      </c>
      <c r="D50" s="354">
        <v>5.3379999999999997E-2</v>
      </c>
      <c r="E50" s="355">
        <v>3.8753000000000006</v>
      </c>
      <c r="F50" s="53"/>
    </row>
    <row r="51" spans="1:6" ht="12.75" customHeight="1">
      <c r="A51" s="348" t="s">
        <v>241</v>
      </c>
      <c r="B51" s="353">
        <v>3111.9841400000005</v>
      </c>
      <c r="C51" s="353">
        <v>33617.120020000002</v>
      </c>
      <c r="D51" s="354">
        <v>0</v>
      </c>
      <c r="E51" s="355">
        <v>2.6709499999999999</v>
      </c>
      <c r="F51" s="53"/>
    </row>
    <row r="52" spans="1:6" ht="12.75" customHeight="1">
      <c r="A52" s="348" t="s">
        <v>242</v>
      </c>
      <c r="B52" s="353">
        <v>178.71888999999999</v>
      </c>
      <c r="C52" s="353">
        <v>1789.2520100000002</v>
      </c>
      <c r="D52" s="354">
        <v>0</v>
      </c>
      <c r="E52" s="355">
        <v>0.44104000000000004</v>
      </c>
      <c r="F52" s="44"/>
    </row>
    <row r="53" spans="1:6" ht="12.75" customHeight="1">
      <c r="A53" s="1023" t="s">
        <v>604</v>
      </c>
      <c r="B53" s="1027">
        <v>3544.4418500000006</v>
      </c>
      <c r="C53" s="1027">
        <v>37741.937030000001</v>
      </c>
      <c r="D53" s="1028">
        <v>5.3379999999999997E-2</v>
      </c>
      <c r="E53" s="1029">
        <v>6.9872900000000007</v>
      </c>
    </row>
    <row r="54" spans="1:6" ht="24.75" customHeight="1">
      <c r="A54" s="1079" t="s">
        <v>25</v>
      </c>
      <c r="B54" s="1079"/>
      <c r="C54" s="1079"/>
      <c r="D54" s="1079"/>
      <c r="E54" s="1079"/>
      <c r="F54" s="775"/>
    </row>
    <row r="55" spans="1:6">
      <c r="A55" s="564" t="s">
        <v>26</v>
      </c>
      <c r="B55" s="176"/>
      <c r="C55" s="176"/>
      <c r="D55" s="176"/>
      <c r="E55" s="176"/>
      <c r="F55" s="176"/>
    </row>
    <row r="56" spans="1:6" ht="12.75" customHeight="1">
      <c r="A56" s="17" t="s">
        <v>607</v>
      </c>
    </row>
    <row r="57" spans="1:6" ht="12.75" customHeight="1"/>
    <row r="58" spans="1:6" ht="12.75" customHeight="1">
      <c r="A58" s="310" t="s">
        <v>670</v>
      </c>
      <c r="D58" s="139" t="str">
        <f t="shared" ref="D58:D59" si="0">E1</f>
        <v>Studeni 2022.</v>
      </c>
    </row>
    <row r="59" spans="1:6" ht="12.75" customHeight="1">
      <c r="A59" s="565" t="s">
        <v>671</v>
      </c>
      <c r="D59" s="537" t="str">
        <f t="shared" si="0"/>
        <v>November 2022</v>
      </c>
    </row>
    <row r="60" spans="1:6" ht="12.75" customHeight="1">
      <c r="D60" s="65" t="s">
        <v>571</v>
      </c>
    </row>
    <row r="61" spans="1:6" ht="42.75" customHeight="1">
      <c r="A61" s="1074" t="s">
        <v>605</v>
      </c>
      <c r="B61" s="1075" t="s">
        <v>608</v>
      </c>
      <c r="C61" s="1075"/>
      <c r="D61" s="1075"/>
      <c r="E61" s="771"/>
    </row>
    <row r="62" spans="1:6" ht="60">
      <c r="A62" s="1074"/>
      <c r="B62" s="689" t="s">
        <v>601</v>
      </c>
      <c r="C62" s="689" t="s">
        <v>606</v>
      </c>
      <c r="D62" s="689" t="s">
        <v>609</v>
      </c>
    </row>
    <row r="63" spans="1:6" ht="12.75" customHeight="1">
      <c r="A63" s="345" t="s">
        <v>117</v>
      </c>
      <c r="B63" s="346">
        <v>0</v>
      </c>
      <c r="C63" s="346">
        <v>1068.7668499999997</v>
      </c>
      <c r="D63" s="346">
        <v>4469.9018199999982</v>
      </c>
    </row>
    <row r="64" spans="1:6" ht="12.75" customHeight="1">
      <c r="A64" s="347" t="s">
        <v>118</v>
      </c>
      <c r="B64" s="346">
        <v>17602.835159999999</v>
      </c>
      <c r="C64" s="346">
        <v>200076.54353999998</v>
      </c>
      <c r="D64" s="346">
        <v>3082221.0915299989</v>
      </c>
    </row>
    <row r="65" spans="1:4" ht="12.75" customHeight="1">
      <c r="A65" s="347" t="s">
        <v>119</v>
      </c>
      <c r="B65" s="346">
        <v>51472.692360000001</v>
      </c>
      <c r="C65" s="346">
        <v>551216.54284000001</v>
      </c>
      <c r="D65" s="346">
        <v>2309578.5022000005</v>
      </c>
    </row>
    <row r="66" spans="1:4" ht="12.75" customHeight="1">
      <c r="A66" s="690" t="s">
        <v>236</v>
      </c>
      <c r="B66" s="691">
        <v>69075.527520000003</v>
      </c>
      <c r="C66" s="691">
        <v>752361.85323000001</v>
      </c>
      <c r="D66" s="691">
        <v>5396269.4955499992</v>
      </c>
    </row>
    <row r="67" spans="1:4" ht="12.75" customHeight="1">
      <c r="A67" s="347" t="s">
        <v>120</v>
      </c>
      <c r="B67" s="346">
        <v>0</v>
      </c>
      <c r="C67" s="346">
        <v>141.65211000000002</v>
      </c>
      <c r="D67" s="346">
        <v>745.24487000000011</v>
      </c>
    </row>
    <row r="68" spans="1:4" ht="12.75" customHeight="1">
      <c r="A68" s="347" t="s">
        <v>121</v>
      </c>
      <c r="B68" s="346">
        <v>4692.0104499999998</v>
      </c>
      <c r="C68" s="346">
        <v>75208.675210000001</v>
      </c>
      <c r="D68" s="346">
        <v>1201425.5814799999</v>
      </c>
    </row>
    <row r="69" spans="1:4" ht="12.75" customHeight="1">
      <c r="A69" s="347" t="s">
        <v>122</v>
      </c>
      <c r="B69" s="346">
        <v>18328.338159999999</v>
      </c>
      <c r="C69" s="346">
        <v>163550.19185999999</v>
      </c>
      <c r="D69" s="346">
        <v>713287.33955000003</v>
      </c>
    </row>
    <row r="70" spans="1:4" ht="12.75" customHeight="1">
      <c r="A70" s="690" t="s">
        <v>237</v>
      </c>
      <c r="B70" s="691">
        <v>23020.348610000001</v>
      </c>
      <c r="C70" s="691">
        <v>238900.51918</v>
      </c>
      <c r="D70" s="691">
        <v>1915458.1658999999</v>
      </c>
    </row>
    <row r="71" spans="1:4">
      <c r="A71" s="347" t="s">
        <v>123</v>
      </c>
      <c r="B71" s="346">
        <v>0</v>
      </c>
      <c r="C71" s="346">
        <v>155.13335999999998</v>
      </c>
      <c r="D71" s="346">
        <v>3087.5004600000002</v>
      </c>
    </row>
    <row r="72" spans="1:4">
      <c r="A72" s="347" t="s">
        <v>124</v>
      </c>
      <c r="B72" s="346">
        <v>10557.04761</v>
      </c>
      <c r="C72" s="346">
        <v>103748.68703</v>
      </c>
      <c r="D72" s="346">
        <v>1784471.6545199987</v>
      </c>
    </row>
    <row r="73" spans="1:4">
      <c r="A73" s="347" t="s">
        <v>125</v>
      </c>
      <c r="B73" s="346">
        <v>26311.37169</v>
      </c>
      <c r="C73" s="346">
        <v>254067.58969999998</v>
      </c>
      <c r="D73" s="346">
        <v>1057034.90356</v>
      </c>
    </row>
    <row r="74" spans="1:4">
      <c r="A74" s="690" t="s">
        <v>238</v>
      </c>
      <c r="B74" s="691">
        <v>36868.419300000001</v>
      </c>
      <c r="C74" s="691">
        <v>357971.41009000002</v>
      </c>
      <c r="D74" s="691">
        <v>2844594.0585399987</v>
      </c>
    </row>
    <row r="75" spans="1:4">
      <c r="A75" s="347" t="s">
        <v>126</v>
      </c>
      <c r="B75" s="346">
        <v>0</v>
      </c>
      <c r="C75" s="346">
        <v>435.83762000000002</v>
      </c>
      <c r="D75" s="346">
        <v>3582.1260499999999</v>
      </c>
    </row>
    <row r="76" spans="1:4">
      <c r="A76" s="347" t="s">
        <v>127</v>
      </c>
      <c r="B76" s="346">
        <v>12848.554789999998</v>
      </c>
      <c r="C76" s="346">
        <v>154797.84348999997</v>
      </c>
      <c r="D76" s="346">
        <v>2406308.8144299998</v>
      </c>
    </row>
    <row r="77" spans="1:4">
      <c r="A77" s="347" t="s">
        <v>128</v>
      </c>
      <c r="B77" s="346">
        <v>45364.487369999995</v>
      </c>
      <c r="C77" s="346">
        <v>469912.14720000001</v>
      </c>
      <c r="D77" s="346">
        <v>2057639.8688799997</v>
      </c>
    </row>
    <row r="78" spans="1:4">
      <c r="A78" s="690" t="s">
        <v>239</v>
      </c>
      <c r="B78" s="691">
        <v>58213.042159999997</v>
      </c>
      <c r="C78" s="691">
        <v>625145.82831000001</v>
      </c>
      <c r="D78" s="691">
        <v>4467530.8093599994</v>
      </c>
    </row>
    <row r="79" spans="1:4">
      <c r="A79" s="348" t="s">
        <v>240</v>
      </c>
      <c r="B79" s="349">
        <v>0</v>
      </c>
      <c r="C79" s="349">
        <v>1801.3899399999998</v>
      </c>
      <c r="D79" s="349">
        <v>11884.7732</v>
      </c>
    </row>
    <row r="80" spans="1:4">
      <c r="A80" s="348" t="s">
        <v>241</v>
      </c>
      <c r="B80" s="349">
        <v>45700.448009999993</v>
      </c>
      <c r="C80" s="349">
        <v>533831.74927000003</v>
      </c>
      <c r="D80" s="349">
        <v>8474427.1419599969</v>
      </c>
    </row>
    <row r="81" spans="1:5">
      <c r="A81" s="348" t="s">
        <v>242</v>
      </c>
      <c r="B81" s="349">
        <v>141476.88957999999</v>
      </c>
      <c r="C81" s="349">
        <v>1438746.4716</v>
      </c>
      <c r="D81" s="349">
        <v>6137540.6141900001</v>
      </c>
    </row>
    <row r="82" spans="1:5">
      <c r="A82" s="1023" t="s">
        <v>610</v>
      </c>
      <c r="B82" s="1026">
        <v>187177.33758999998</v>
      </c>
      <c r="C82" s="1026">
        <v>1974379.61081</v>
      </c>
      <c r="D82" s="1026">
        <v>14623852.529349998</v>
      </c>
    </row>
    <row r="83" spans="1:5">
      <c r="A83" s="17" t="s">
        <v>607</v>
      </c>
    </row>
    <row r="85" spans="1:5">
      <c r="A85" s="621" t="s">
        <v>81</v>
      </c>
      <c r="E85" s="14" t="s">
        <v>832</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96"/>
  <sheetViews>
    <sheetView showGridLines="0" zoomScale="110" zoomScaleNormal="110" workbookViewId="0">
      <selection activeCell="A2" sqref="A2"/>
    </sheetView>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5" customWidth="1"/>
    <col min="12" max="12" width="12.140625" customWidth="1"/>
  </cols>
  <sheetData>
    <row r="1" spans="1:13" ht="12.75" customHeight="1">
      <c r="A1" s="138" t="s">
        <v>672</v>
      </c>
      <c r="E1" s="139" t="str">
        <f>Naslovnica!A20</f>
        <v>Studeni 2022.</v>
      </c>
    </row>
    <row r="2" spans="1:13" ht="12.75" customHeight="1">
      <c r="A2" s="535" t="s">
        <v>956</v>
      </c>
      <c r="E2" s="537" t="str">
        <f>Naslovnica!A24</f>
        <v>November 2022</v>
      </c>
    </row>
    <row r="3" spans="1:13" ht="12.75" customHeight="1">
      <c r="E3" s="14" t="s">
        <v>324</v>
      </c>
      <c r="F3" s="311"/>
      <c r="G3" s="311"/>
    </row>
    <row r="4" spans="1:13" ht="16.5" customHeight="1">
      <c r="A4" s="1080" t="s">
        <v>590</v>
      </c>
      <c r="B4" s="1085" t="s">
        <v>589</v>
      </c>
      <c r="C4" s="1085"/>
      <c r="D4" s="1085"/>
      <c r="E4" s="1085"/>
      <c r="F4" s="265"/>
      <c r="G4" s="265"/>
    </row>
    <row r="5" spans="1:13" ht="12.75" customHeight="1">
      <c r="A5" s="1080"/>
      <c r="B5" s="1083" t="str">
        <f>Naslovnica!A20</f>
        <v>Studeni 2022.</v>
      </c>
      <c r="C5" s="1083"/>
      <c r="D5" s="1084" t="s">
        <v>17</v>
      </c>
      <c r="E5" s="1084"/>
    </row>
    <row r="6" spans="1:13" ht="12.75" customHeight="1">
      <c r="A6" s="1080"/>
      <c r="B6" s="1081" t="str">
        <f>Naslovnica!A24</f>
        <v>November 2022</v>
      </c>
      <c r="C6" s="1081"/>
      <c r="D6" s="1082" t="s">
        <v>45</v>
      </c>
      <c r="E6" s="1082"/>
    </row>
    <row r="7" spans="1:13" ht="12.75" customHeight="1">
      <c r="A7" s="1080"/>
      <c r="B7" s="744" t="s">
        <v>27</v>
      </c>
      <c r="C7" s="695" t="s">
        <v>28</v>
      </c>
      <c r="D7" s="695" t="s">
        <v>146</v>
      </c>
      <c r="E7" s="695" t="s">
        <v>144</v>
      </c>
    </row>
    <row r="8" spans="1:13" ht="12.75" customHeight="1">
      <c r="A8" s="1080"/>
      <c r="B8" s="743" t="s">
        <v>29</v>
      </c>
      <c r="C8" s="696" t="s">
        <v>30</v>
      </c>
      <c r="D8" s="696" t="s">
        <v>29</v>
      </c>
      <c r="E8" s="696" t="s">
        <v>145</v>
      </c>
    </row>
    <row r="9" spans="1:13" ht="12.75" customHeight="1">
      <c r="A9" s="356" t="s">
        <v>117</v>
      </c>
      <c r="B9" s="357">
        <v>589267.54259000008</v>
      </c>
      <c r="C9" s="358">
        <v>4.4319795061000169E-3</v>
      </c>
      <c r="D9" s="357">
        <v>22167.908290000167</v>
      </c>
      <c r="E9" s="358">
        <v>3.9089971054844908E-2</v>
      </c>
      <c r="G9" s="134"/>
      <c r="H9" s="827"/>
      <c r="I9" s="827"/>
      <c r="J9" s="827"/>
      <c r="K9" s="827"/>
      <c r="L9" s="812"/>
      <c r="M9" s="77"/>
    </row>
    <row r="10" spans="1:13" ht="12.75" customHeight="1">
      <c r="A10" s="356" t="s">
        <v>118</v>
      </c>
      <c r="B10" s="357">
        <v>44757118.705529995</v>
      </c>
      <c r="C10" s="358">
        <v>0.33662575743292078</v>
      </c>
      <c r="D10" s="357">
        <v>571105.39952999353</v>
      </c>
      <c r="E10" s="358">
        <v>1.2925026649834637E-2</v>
      </c>
      <c r="G10" s="134"/>
      <c r="H10" s="827"/>
      <c r="I10" s="827"/>
      <c r="J10" s="827"/>
      <c r="K10" s="827"/>
      <c r="L10" s="812"/>
      <c r="M10" s="77"/>
    </row>
    <row r="11" spans="1:13" ht="12.75" customHeight="1">
      <c r="A11" s="356" t="s">
        <v>119</v>
      </c>
      <c r="B11" s="357">
        <v>4211528.2984699998</v>
      </c>
      <c r="C11" s="358">
        <v>3.1675607019079129E-2</v>
      </c>
      <c r="D11" s="357">
        <v>124401.27032999974</v>
      </c>
      <c r="E11" s="358">
        <v>3.0437338862602692E-2</v>
      </c>
      <c r="G11" s="134"/>
      <c r="H11" s="827"/>
      <c r="I11" s="827"/>
      <c r="J11" s="827"/>
      <c r="K11" s="827"/>
      <c r="L11" s="812"/>
      <c r="M11" s="77"/>
    </row>
    <row r="12" spans="1:13" ht="12.75" customHeight="1">
      <c r="A12" s="697" t="s">
        <v>591</v>
      </c>
      <c r="B12" s="698">
        <v>49557914.546589993</v>
      </c>
      <c r="C12" s="699">
        <v>0.37273334395809987</v>
      </c>
      <c r="D12" s="698">
        <v>717674.57814998925</v>
      </c>
      <c r="E12" s="699">
        <v>1.4694329483510682E-2</v>
      </c>
      <c r="G12" s="134"/>
      <c r="H12" s="827"/>
      <c r="I12" s="827"/>
      <c r="J12" s="827"/>
      <c r="K12" s="827"/>
      <c r="L12" s="812"/>
      <c r="M12" s="77"/>
    </row>
    <row r="13" spans="1:13" ht="12.75" customHeight="1">
      <c r="A13" s="356" t="s">
        <v>120</v>
      </c>
      <c r="B13" s="357">
        <v>365306.46967000002</v>
      </c>
      <c r="C13" s="358">
        <v>2.7475309091471124E-3</v>
      </c>
      <c r="D13" s="357">
        <v>23725.215580000018</v>
      </c>
      <c r="E13" s="358">
        <v>6.9457018779341073E-2</v>
      </c>
      <c r="G13" s="134"/>
      <c r="H13" s="827"/>
      <c r="I13" s="827"/>
      <c r="J13" s="827"/>
      <c r="K13" s="827"/>
      <c r="L13" s="812"/>
      <c r="M13" s="77"/>
    </row>
    <row r="14" spans="1:13" ht="12.75" customHeight="1">
      <c r="A14" s="356" t="s">
        <v>121</v>
      </c>
      <c r="B14" s="357">
        <v>18055400.668249998</v>
      </c>
      <c r="C14" s="358">
        <v>0.13579768093859801</v>
      </c>
      <c r="D14" s="357">
        <v>467944.14027999714</v>
      </c>
      <c r="E14" s="358">
        <v>2.6606697764159692E-2</v>
      </c>
      <c r="G14" s="134"/>
      <c r="H14" s="827"/>
      <c r="I14" s="827"/>
      <c r="J14" s="827"/>
      <c r="K14" s="827"/>
      <c r="L14" s="812"/>
      <c r="M14" s="77"/>
    </row>
    <row r="15" spans="1:13" ht="12.75" customHeight="1">
      <c r="A15" s="356" t="s">
        <v>122</v>
      </c>
      <c r="B15" s="357">
        <v>1191044.35164</v>
      </c>
      <c r="C15" s="358">
        <v>8.9580432923953863E-3</v>
      </c>
      <c r="D15" s="357">
        <v>52690.77705000015</v>
      </c>
      <c r="E15" s="826">
        <v>4.6286828825549797E-2</v>
      </c>
      <c r="G15" s="134"/>
      <c r="H15" s="827"/>
      <c r="I15" s="827"/>
      <c r="J15" s="827"/>
      <c r="K15" s="827"/>
      <c r="L15" s="812"/>
      <c r="M15" s="77"/>
    </row>
    <row r="16" spans="1:13" ht="12.75" customHeight="1">
      <c r="A16" s="700" t="s">
        <v>592</v>
      </c>
      <c r="B16" s="698">
        <v>19611751.489560001</v>
      </c>
      <c r="C16" s="699">
        <v>0.14750325514014054</v>
      </c>
      <c r="D16" s="698">
        <v>544360.1329099983</v>
      </c>
      <c r="E16" s="699">
        <v>2.8549271514277885E-2</v>
      </c>
      <c r="G16" s="134"/>
      <c r="H16" s="827"/>
      <c r="I16" s="827"/>
      <c r="J16" s="827"/>
      <c r="K16" s="827"/>
      <c r="L16" s="812"/>
      <c r="M16" s="77"/>
    </row>
    <row r="17" spans="1:13" ht="12.75" customHeight="1">
      <c r="A17" s="356" t="s">
        <v>123</v>
      </c>
      <c r="B17" s="357">
        <v>490293.87221</v>
      </c>
      <c r="C17" s="358">
        <v>3.6875820175845814E-3</v>
      </c>
      <c r="D17" s="357">
        <v>25961.574500000046</v>
      </c>
      <c r="E17" s="358">
        <v>5.5911627573695943E-2</v>
      </c>
      <c r="G17" s="134"/>
      <c r="H17" s="827"/>
      <c r="I17" s="827"/>
      <c r="J17" s="827"/>
      <c r="K17" s="827"/>
      <c r="L17" s="812"/>
      <c r="M17" s="77"/>
    </row>
    <row r="18" spans="1:13" ht="12.75" customHeight="1">
      <c r="A18" s="356" t="s">
        <v>124</v>
      </c>
      <c r="B18" s="357">
        <v>20738297.653450001</v>
      </c>
      <c r="C18" s="358">
        <v>0.15597619680105596</v>
      </c>
      <c r="D18" s="357">
        <v>365204.68438000232</v>
      </c>
      <c r="E18" s="358">
        <v>1.7925834085892101E-2</v>
      </c>
      <c r="G18" s="134"/>
      <c r="H18" s="827"/>
      <c r="I18" s="827"/>
      <c r="J18" s="827"/>
      <c r="K18" s="827"/>
      <c r="L18" s="812"/>
      <c r="M18" s="77"/>
    </row>
    <row r="19" spans="1:13" ht="12.75" customHeight="1">
      <c r="A19" s="356" t="s">
        <v>125</v>
      </c>
      <c r="B19" s="357">
        <v>1785846.6742100001</v>
      </c>
      <c r="C19" s="358">
        <v>1.3431650802193546E-2</v>
      </c>
      <c r="D19" s="357">
        <v>58170.192790000001</v>
      </c>
      <c r="E19" s="358">
        <v>3.3669609684209512E-2</v>
      </c>
      <c r="G19" s="134"/>
      <c r="H19" s="827"/>
      <c r="I19" s="827"/>
      <c r="J19" s="827"/>
      <c r="K19" s="827"/>
      <c r="L19" s="812"/>
      <c r="M19" s="77"/>
    </row>
    <row r="20" spans="1:13" ht="12.75" customHeight="1">
      <c r="A20" s="697" t="s">
        <v>593</v>
      </c>
      <c r="B20" s="698">
        <v>23014438.199870002</v>
      </c>
      <c r="C20" s="699">
        <v>0.1730954296208341</v>
      </c>
      <c r="D20" s="698">
        <v>449336.45167000219</v>
      </c>
      <c r="E20" s="699">
        <v>1.9912892779481828E-2</v>
      </c>
      <c r="G20" s="134"/>
      <c r="H20" s="827"/>
      <c r="I20" s="827"/>
      <c r="J20" s="827"/>
      <c r="K20" s="827"/>
      <c r="L20" s="812"/>
      <c r="M20" s="77"/>
    </row>
    <row r="21" spans="1:13" ht="12.75" customHeight="1">
      <c r="A21" s="356" t="s">
        <v>126</v>
      </c>
      <c r="B21" s="357">
        <v>444462.47495</v>
      </c>
      <c r="C21" s="358">
        <v>3.3428764319019541E-3</v>
      </c>
      <c r="D21" s="357">
        <v>15979.967479999992</v>
      </c>
      <c r="E21" s="358">
        <v>3.7294328709833735E-2</v>
      </c>
      <c r="G21" s="134"/>
      <c r="H21" s="827"/>
      <c r="I21" s="827"/>
      <c r="J21" s="827"/>
      <c r="K21" s="827"/>
      <c r="L21" s="812"/>
      <c r="M21" s="77"/>
    </row>
    <row r="22" spans="1:13" ht="12.75" customHeight="1">
      <c r="A22" s="356" t="s">
        <v>127</v>
      </c>
      <c r="B22" s="357">
        <v>36895933.093079999</v>
      </c>
      <c r="C22" s="358">
        <v>0.27750046881632362</v>
      </c>
      <c r="D22" s="357">
        <v>329831.79656000435</v>
      </c>
      <c r="E22" s="358">
        <v>9.0201521317612166E-3</v>
      </c>
      <c r="G22" s="134"/>
      <c r="H22" s="827"/>
      <c r="I22" s="827"/>
      <c r="J22" s="827"/>
      <c r="K22" s="827"/>
      <c r="L22" s="812"/>
      <c r="M22" s="77"/>
    </row>
    <row r="23" spans="1:13" ht="12.75" customHeight="1">
      <c r="A23" s="356" t="s">
        <v>128</v>
      </c>
      <c r="B23" s="357">
        <v>3433593.0253400002</v>
      </c>
      <c r="C23" s="358">
        <v>2.5824626032699943E-2</v>
      </c>
      <c r="D23" s="357">
        <v>104571.09455000004</v>
      </c>
      <c r="E23" s="358">
        <v>3.1411957242704291E-2</v>
      </c>
      <c r="G23" s="134"/>
      <c r="H23" s="827"/>
      <c r="I23" s="827"/>
      <c r="J23" s="827"/>
      <c r="K23" s="827"/>
      <c r="L23" s="812"/>
      <c r="M23" s="77"/>
    </row>
    <row r="24" spans="1:13" ht="12.75" customHeight="1">
      <c r="A24" s="697" t="s">
        <v>594</v>
      </c>
      <c r="B24" s="698">
        <v>40773988.593369998</v>
      </c>
      <c r="C24" s="699">
        <v>0.30666797128092549</v>
      </c>
      <c r="D24" s="698">
        <v>450382.85859000683</v>
      </c>
      <c r="E24" s="699">
        <v>1.1169210946865737E-2</v>
      </c>
      <c r="G24" s="134"/>
      <c r="H24" s="827"/>
      <c r="I24" s="827"/>
      <c r="J24" s="827"/>
      <c r="K24" s="827"/>
      <c r="L24" s="812"/>
      <c r="M24" s="77"/>
    </row>
    <row r="25" spans="1:13" ht="12.75" customHeight="1">
      <c r="A25" s="359" t="s">
        <v>595</v>
      </c>
      <c r="B25" s="360">
        <v>1889330.3594200001</v>
      </c>
      <c r="C25" s="361">
        <v>1.4209968864733665E-2</v>
      </c>
      <c r="D25" s="360">
        <v>87834.66584999999</v>
      </c>
      <c r="E25" s="361">
        <v>4.8756522795754931E-2</v>
      </c>
      <c r="G25" s="134"/>
      <c r="H25" s="827"/>
      <c r="I25" s="827"/>
      <c r="J25" s="827"/>
      <c r="K25" s="827"/>
      <c r="L25" s="812"/>
      <c r="M25" s="77"/>
    </row>
    <row r="26" spans="1:13" ht="12.75" customHeight="1">
      <c r="A26" s="359" t="s">
        <v>596</v>
      </c>
      <c r="B26" s="360">
        <v>120446750.12030999</v>
      </c>
      <c r="C26" s="361">
        <v>0.90590010398889842</v>
      </c>
      <c r="D26" s="360">
        <v>1734086.0207500011</v>
      </c>
      <c r="E26" s="361">
        <v>1.4607422332765463E-2</v>
      </c>
      <c r="G26" s="134"/>
      <c r="H26" s="827"/>
      <c r="I26" s="827"/>
      <c r="J26" s="827"/>
      <c r="K26" s="827"/>
      <c r="L26" s="812"/>
      <c r="M26" s="77"/>
    </row>
    <row r="27" spans="1:13" ht="12.75" customHeight="1">
      <c r="A27" s="359" t="s">
        <v>597</v>
      </c>
      <c r="B27" s="360">
        <v>10622012.34966</v>
      </c>
      <c r="C27" s="361">
        <v>7.9889927146368001E-2</v>
      </c>
      <c r="D27" s="360">
        <v>339833.33471999876</v>
      </c>
      <c r="E27" s="361">
        <v>3.3050711743709327E-2</v>
      </c>
      <c r="G27" s="134"/>
      <c r="H27" s="827"/>
      <c r="I27" s="827"/>
      <c r="J27" s="827"/>
      <c r="K27" s="827"/>
      <c r="L27" s="812"/>
      <c r="M27" s="77"/>
    </row>
    <row r="28" spans="1:13" ht="18.75" customHeight="1">
      <c r="A28" s="1023" t="s">
        <v>598</v>
      </c>
      <c r="B28" s="1024">
        <v>132958092.82938999</v>
      </c>
      <c r="C28" s="1025">
        <v>1</v>
      </c>
      <c r="D28" s="1024">
        <v>2161754.0213199854</v>
      </c>
      <c r="E28" s="1025">
        <v>1.6527634037923233E-2</v>
      </c>
      <c r="G28" s="828"/>
      <c r="H28" s="77"/>
      <c r="I28" s="77"/>
      <c r="J28" s="77"/>
      <c r="K28" s="77"/>
      <c r="L28" s="812"/>
      <c r="M28" s="77"/>
    </row>
    <row r="29" spans="1:13" ht="12.75" customHeight="1">
      <c r="A29" s="20" t="s">
        <v>599</v>
      </c>
    </row>
    <row r="30" spans="1:13" ht="12.75" customHeight="1">
      <c r="C30" s="77"/>
    </row>
    <row r="31" spans="1:13" ht="12.75" customHeight="1"/>
    <row r="32" spans="1:13" s="265" customFormat="1" ht="12.75" customHeight="1">
      <c r="A32" s="153" t="s">
        <v>674</v>
      </c>
      <c r="L32" s="139" t="str">
        <f>Naslovnica!A20</f>
        <v>Studeni 2022.</v>
      </c>
    </row>
    <row r="33" spans="1:12" s="265" customFormat="1" ht="12.75" customHeight="1">
      <c r="A33" s="563" t="s">
        <v>957</v>
      </c>
      <c r="L33" s="537" t="str">
        <f>Naslovnica!A24</f>
        <v>November 2022</v>
      </c>
    </row>
    <row r="34" spans="1:12" s="265" customFormat="1" ht="12.75" customHeight="1"/>
    <row r="35" spans="1:12" s="265" customFormat="1" ht="15" customHeight="1">
      <c r="A35" s="723"/>
      <c r="B35" s="1088" t="s">
        <v>967</v>
      </c>
      <c r="C35" s="1088"/>
      <c r="D35" s="1088"/>
      <c r="E35" s="1088"/>
      <c r="F35" s="1088" t="s">
        <v>966</v>
      </c>
      <c r="G35" s="1088"/>
      <c r="H35" s="1088"/>
      <c r="I35" s="1088"/>
      <c r="J35" s="1088"/>
      <c r="K35" s="1088"/>
      <c r="L35" s="1088"/>
    </row>
    <row r="36" spans="1:12" s="265" customFormat="1" ht="45">
      <c r="A36" s="1080" t="s">
        <v>568</v>
      </c>
      <c r="B36" s="796" t="s">
        <v>67</v>
      </c>
      <c r="C36" s="795" t="s">
        <v>97</v>
      </c>
      <c r="D36" s="795" t="s">
        <v>99</v>
      </c>
      <c r="E36" s="795" t="s">
        <v>101</v>
      </c>
      <c r="F36" s="795" t="s">
        <v>659</v>
      </c>
      <c r="G36" s="793" t="s">
        <v>59</v>
      </c>
      <c r="H36" s="793" t="s">
        <v>50</v>
      </c>
      <c r="I36" s="1022" t="s">
        <v>1507</v>
      </c>
      <c r="J36" s="1022" t="s">
        <v>1508</v>
      </c>
      <c r="K36" s="1022" t="s">
        <v>1509</v>
      </c>
      <c r="L36" s="793" t="s">
        <v>1513</v>
      </c>
    </row>
    <row r="37" spans="1:12" s="265" customFormat="1" ht="34.5" customHeight="1">
      <c r="A37" s="1080"/>
      <c r="B37" s="710" t="s">
        <v>656</v>
      </c>
      <c r="C37" s="794" t="s">
        <v>98</v>
      </c>
      <c r="D37" s="794" t="s">
        <v>100</v>
      </c>
      <c r="E37" s="794" t="s">
        <v>102</v>
      </c>
      <c r="F37" s="794" t="s">
        <v>245</v>
      </c>
      <c r="G37" s="794" t="s">
        <v>51</v>
      </c>
      <c r="H37" s="794" t="s">
        <v>52</v>
      </c>
      <c r="I37" s="710" t="s">
        <v>1510</v>
      </c>
      <c r="J37" s="710" t="s">
        <v>1511</v>
      </c>
      <c r="K37" s="710" t="s">
        <v>1512</v>
      </c>
      <c r="L37" s="797" t="s">
        <v>1514</v>
      </c>
    </row>
    <row r="38" spans="1:12" s="265" customFormat="1">
      <c r="A38" s="362" t="s">
        <v>117</v>
      </c>
      <c r="B38" s="363">
        <v>162.73320000000001</v>
      </c>
      <c r="C38" s="364">
        <v>159.2559</v>
      </c>
      <c r="D38" s="363">
        <v>162.73320000000001</v>
      </c>
      <c r="E38" s="798">
        <v>3.4773000000000138</v>
      </c>
      <c r="F38" s="799">
        <v>1.783315194956292E-2</v>
      </c>
      <c r="G38" s="740">
        <v>-1.6911472422954654E-2</v>
      </c>
      <c r="H38" s="740">
        <v>5.2246190870939291E-3</v>
      </c>
      <c r="I38" s="740">
        <v>2.887528756926705E-2</v>
      </c>
      <c r="J38" s="740">
        <v>4.0668992089196276E-2</v>
      </c>
      <c r="K38" s="740" t="s">
        <v>140</v>
      </c>
      <c r="L38" s="740">
        <v>6.0556574568820576E-2</v>
      </c>
    </row>
    <row r="39" spans="1:12" s="265" customFormat="1">
      <c r="A39" s="362" t="s">
        <v>120</v>
      </c>
      <c r="B39" s="363">
        <v>170.55680000000001</v>
      </c>
      <c r="C39" s="364">
        <v>163.89779999999999</v>
      </c>
      <c r="D39" s="363">
        <v>170.55680000000001</v>
      </c>
      <c r="E39" s="798">
        <v>6.6590000000000202</v>
      </c>
      <c r="F39" s="799">
        <v>3.4052968320014365E-2</v>
      </c>
      <c r="G39" s="740">
        <v>-3.2318315149245547E-2</v>
      </c>
      <c r="H39" s="740">
        <v>-7.3651673851414801E-3</v>
      </c>
      <c r="I39" s="740">
        <v>3.4851391742029225E-2</v>
      </c>
      <c r="J39" s="740">
        <v>5.0250961422931395E-2</v>
      </c>
      <c r="K39" s="740" t="s">
        <v>140</v>
      </c>
      <c r="L39" s="740">
        <v>6.6586534209736481E-2</v>
      </c>
    </row>
    <row r="40" spans="1:12" s="265" customFormat="1">
      <c r="A40" s="362" t="s">
        <v>123</v>
      </c>
      <c r="B40" s="363">
        <v>176.21700000000001</v>
      </c>
      <c r="C40" s="364">
        <v>173.8297</v>
      </c>
      <c r="D40" s="363">
        <v>176.39859999999999</v>
      </c>
      <c r="E40" s="798">
        <v>2.5688999999999851</v>
      </c>
      <c r="F40" s="799">
        <v>1.2056786874625525E-2</v>
      </c>
      <c r="G40" s="740">
        <v>-6.8824263612507597E-2</v>
      </c>
      <c r="H40" s="740">
        <v>-4.4264404073362074E-2</v>
      </c>
      <c r="I40" s="740">
        <v>3.4849866683056119E-2</v>
      </c>
      <c r="J40" s="740">
        <v>5.1278200987647793E-2</v>
      </c>
      <c r="K40" s="740" t="s">
        <v>140</v>
      </c>
      <c r="L40" s="740">
        <v>7.0799240119943985E-2</v>
      </c>
    </row>
    <row r="41" spans="1:12" s="265" customFormat="1">
      <c r="A41" s="362" t="s">
        <v>126</v>
      </c>
      <c r="B41" s="363">
        <v>162.399</v>
      </c>
      <c r="C41" s="364">
        <v>160.4135</v>
      </c>
      <c r="D41" s="363">
        <v>162.399</v>
      </c>
      <c r="E41" s="798">
        <v>1.9855000000000018</v>
      </c>
      <c r="F41" s="799">
        <v>9.8561070553560004E-3</v>
      </c>
      <c r="G41" s="740">
        <v>-3.6529634312096215E-2</v>
      </c>
      <c r="H41" s="740">
        <v>-2.1017509064987672E-2</v>
      </c>
      <c r="I41" s="740">
        <v>2.8455705922108221E-2</v>
      </c>
      <c r="J41" s="740">
        <v>4.0583519989854322E-2</v>
      </c>
      <c r="K41" s="740" t="s">
        <v>140</v>
      </c>
      <c r="L41" s="740">
        <v>6.0293359183493545E-2</v>
      </c>
    </row>
    <row r="42" spans="1:12" s="265" customFormat="1">
      <c r="A42" s="701" t="s">
        <v>129</v>
      </c>
      <c r="B42" s="702">
        <v>167.66642769340794</v>
      </c>
      <c r="C42" s="703">
        <v>164.17694439389194</v>
      </c>
      <c r="D42" s="702">
        <v>167.66642769340794</v>
      </c>
      <c r="E42" s="800">
        <v>3.4894832995159959</v>
      </c>
      <c r="F42" s="801">
        <v>1.7813552612017114E-2</v>
      </c>
      <c r="G42" s="782">
        <v>-3.462983989752666E-2</v>
      </c>
      <c r="H42" s="782">
        <v>-1.2154503470751199E-2</v>
      </c>
      <c r="I42" s="782">
        <v>3.437587710003398E-2</v>
      </c>
      <c r="J42" s="782">
        <v>4.6117274846085188E-2</v>
      </c>
      <c r="K42" s="782" t="s">
        <v>140</v>
      </c>
      <c r="L42" s="782">
        <v>6.4387693895747944E-2</v>
      </c>
    </row>
    <row r="43" spans="1:12" s="265" customFormat="1">
      <c r="A43" s="362" t="s">
        <v>118</v>
      </c>
      <c r="B43" s="363">
        <v>267.1146</v>
      </c>
      <c r="C43" s="364">
        <v>263.23110000000003</v>
      </c>
      <c r="D43" s="363">
        <v>267.1146</v>
      </c>
      <c r="E43" s="798">
        <v>3.8834999999999695</v>
      </c>
      <c r="F43" s="799">
        <v>1.1253029618137456E-2</v>
      </c>
      <c r="G43" s="741">
        <v>-4.7488874308210249E-2</v>
      </c>
      <c r="H43" s="741">
        <v>-3.5272218225315788E-2</v>
      </c>
      <c r="I43" s="741">
        <v>9.3788210966379015E-3</v>
      </c>
      <c r="J43" s="741">
        <v>2.3145024159821892E-2</v>
      </c>
      <c r="K43" s="741">
        <v>3.9871652854457817E-2</v>
      </c>
      <c r="L43" s="741">
        <v>4.8850228152328645E-2</v>
      </c>
    </row>
    <row r="44" spans="1:12" s="265" customFormat="1">
      <c r="A44" s="362" t="s">
        <v>121</v>
      </c>
      <c r="B44" s="363">
        <v>297.35939999999999</v>
      </c>
      <c r="C44" s="364">
        <v>288.93579999999997</v>
      </c>
      <c r="D44" s="363">
        <v>297.35939999999999</v>
      </c>
      <c r="E44" s="798">
        <v>8.4236000000000217</v>
      </c>
      <c r="F44" s="799">
        <v>2.3807638358571692E-2</v>
      </c>
      <c r="G44" s="741">
        <v>-4.2520903038302249E-2</v>
      </c>
      <c r="H44" s="741">
        <v>-2.7373015434302594E-2</v>
      </c>
      <c r="I44" s="741">
        <v>1.9297692230111574E-2</v>
      </c>
      <c r="J44" s="741">
        <v>3.155448449832754E-2</v>
      </c>
      <c r="K44" s="741">
        <v>5.0337427331958118E-2</v>
      </c>
      <c r="L44" s="741">
        <v>5.4325810525055473E-2</v>
      </c>
    </row>
    <row r="45" spans="1:12" s="265" customFormat="1">
      <c r="A45" s="362" t="s">
        <v>124</v>
      </c>
      <c r="B45" s="363">
        <v>261.5247</v>
      </c>
      <c r="C45" s="364">
        <v>256.87889999999999</v>
      </c>
      <c r="D45" s="363">
        <v>261.5247</v>
      </c>
      <c r="E45" s="798">
        <v>4.6458000000000084</v>
      </c>
      <c r="F45" s="799">
        <v>1.5944747148824989E-2</v>
      </c>
      <c r="G45" s="741">
        <v>-6.6389001637502498E-2</v>
      </c>
      <c r="H45" s="741">
        <v>-5.3081791885224772E-2</v>
      </c>
      <c r="I45" s="741">
        <v>1.5379293015589379E-2</v>
      </c>
      <c r="J45" s="741">
        <v>3.1701993872516265E-2</v>
      </c>
      <c r="K45" s="741">
        <v>4.9121722526425771E-2</v>
      </c>
      <c r="L45" s="741">
        <v>4.7773975793551804E-2</v>
      </c>
    </row>
    <row r="46" spans="1:12" s="265" customFormat="1">
      <c r="A46" s="362" t="s">
        <v>127</v>
      </c>
      <c r="B46" s="363">
        <v>284.41289999999998</v>
      </c>
      <c r="C46" s="364">
        <v>282.02800000000002</v>
      </c>
      <c r="D46" s="363">
        <v>284.69529999999997</v>
      </c>
      <c r="E46" s="798">
        <v>2.6672999999999547</v>
      </c>
      <c r="F46" s="799">
        <v>7.4642488621377012E-3</v>
      </c>
      <c r="G46" s="741">
        <v>-1.5738131772982222E-2</v>
      </c>
      <c r="H46" s="741">
        <v>-7.3146146398398448E-3</v>
      </c>
      <c r="I46" s="741">
        <v>1.6807664665644317E-2</v>
      </c>
      <c r="J46" s="741">
        <v>2.813873378862608E-2</v>
      </c>
      <c r="K46" s="741">
        <v>4.9258124633817291E-2</v>
      </c>
      <c r="L46" s="741">
        <v>5.2049982149700025E-2</v>
      </c>
    </row>
    <row r="47" spans="1:12" s="265" customFormat="1">
      <c r="A47" s="701" t="s">
        <v>130</v>
      </c>
      <c r="B47" s="702">
        <v>275.98485918453514</v>
      </c>
      <c r="C47" s="703">
        <v>271.7399513547802</v>
      </c>
      <c r="D47" s="702">
        <v>275.98485918453514</v>
      </c>
      <c r="E47" s="800">
        <v>4.2449078297549363</v>
      </c>
      <c r="F47" s="801">
        <v>1.2862489612052164E-2</v>
      </c>
      <c r="G47" s="782">
        <v>-3.9749793590912574E-2</v>
      </c>
      <c r="H47" s="782">
        <v>-2.7947755377258687E-2</v>
      </c>
      <c r="I47" s="782">
        <v>1.4439404895826069E-2</v>
      </c>
      <c r="J47" s="782">
        <v>2.747180205580535E-2</v>
      </c>
      <c r="K47" s="782">
        <v>4.5819296882247507E-2</v>
      </c>
      <c r="L47" s="782">
        <v>5.0514852408376276E-2</v>
      </c>
    </row>
    <row r="48" spans="1:12" s="265" customFormat="1">
      <c r="A48" s="362" t="s">
        <v>119</v>
      </c>
      <c r="B48" s="363">
        <v>127.2547</v>
      </c>
      <c r="C48" s="364">
        <v>125.949</v>
      </c>
      <c r="D48" s="363">
        <v>127.2547</v>
      </c>
      <c r="E48" s="798">
        <v>1.3057000000000016</v>
      </c>
      <c r="F48" s="799">
        <v>1.0643730467896795E-2</v>
      </c>
      <c r="G48" s="741">
        <v>-5.0350107498636221E-2</v>
      </c>
      <c r="H48" s="741">
        <v>-5.0197715781884145E-2</v>
      </c>
      <c r="I48" s="741">
        <v>-1.3621662049317917E-2</v>
      </c>
      <c r="J48" s="741">
        <v>9.1148712975333002E-3</v>
      </c>
      <c r="K48" s="741" t="s">
        <v>140</v>
      </c>
      <c r="L48" s="741">
        <v>2.9528613987655605E-2</v>
      </c>
    </row>
    <row r="49" spans="1:12" s="265" customFormat="1">
      <c r="A49" s="362" t="s">
        <v>122</v>
      </c>
      <c r="B49" s="363">
        <v>134.25899999999999</v>
      </c>
      <c r="C49" s="364">
        <v>131.65</v>
      </c>
      <c r="D49" s="363">
        <v>134.25899999999999</v>
      </c>
      <c r="E49" s="798">
        <v>2.6089999999999804</v>
      </c>
      <c r="F49" s="799">
        <v>2.0516129914966319E-2</v>
      </c>
      <c r="G49" s="741">
        <v>-6.0841499558957568E-2</v>
      </c>
      <c r="H49" s="741">
        <v>-5.9958381878472911E-2</v>
      </c>
      <c r="I49" s="741">
        <v>-1.2395587802241481E-2</v>
      </c>
      <c r="J49" s="741">
        <v>1.1776232885006177E-2</v>
      </c>
      <c r="K49" s="741" t="s">
        <v>140</v>
      </c>
      <c r="L49" s="741">
        <v>3.6210558470793019E-2</v>
      </c>
    </row>
    <row r="50" spans="1:12" s="265" customFormat="1">
      <c r="A50" s="362" t="s">
        <v>125</v>
      </c>
      <c r="B50" s="363">
        <v>129.41249999999999</v>
      </c>
      <c r="C50" s="364">
        <v>127.98909999999999</v>
      </c>
      <c r="D50" s="363">
        <v>129.41249999999999</v>
      </c>
      <c r="E50" s="798">
        <v>1.4234000000000009</v>
      </c>
      <c r="F50" s="799">
        <v>1.1869948957890175E-2</v>
      </c>
      <c r="G50" s="741">
        <v>-6.6997391593982658E-2</v>
      </c>
      <c r="H50" s="741">
        <v>-6.6586220998627321E-2</v>
      </c>
      <c r="I50" s="741">
        <v>-1.4973729146598558E-2</v>
      </c>
      <c r="J50" s="741">
        <v>9.5061960221913822E-3</v>
      </c>
      <c r="K50" s="741" t="s">
        <v>140</v>
      </c>
      <c r="L50" s="741">
        <v>3.1620871356786262E-2</v>
      </c>
    </row>
    <row r="51" spans="1:12" s="265" customFormat="1">
      <c r="A51" s="362" t="s">
        <v>128</v>
      </c>
      <c r="B51" s="363">
        <v>136.9443</v>
      </c>
      <c r="C51" s="364">
        <v>135.47999999999999</v>
      </c>
      <c r="D51" s="363">
        <v>136.9443</v>
      </c>
      <c r="E51" s="798">
        <v>1.4643000000000086</v>
      </c>
      <c r="F51" s="1012">
        <v>1.1168729329986915E-2</v>
      </c>
      <c r="G51" s="741">
        <v>-3.0467044773118457E-2</v>
      </c>
      <c r="H51" s="741">
        <v>-2.9157675042465026E-2</v>
      </c>
      <c r="I51" s="741">
        <v>-4.5861384986142228E-3</v>
      </c>
      <c r="J51" s="741">
        <v>1.256060816317528E-2</v>
      </c>
      <c r="K51" s="741" t="s">
        <v>140</v>
      </c>
      <c r="L51" s="741">
        <v>3.8691200424635808E-2</v>
      </c>
    </row>
    <row r="52" spans="1:12" s="265" customFormat="1">
      <c r="A52" s="701" t="s">
        <v>131</v>
      </c>
      <c r="B52" s="702">
        <v>131.53506358718715</v>
      </c>
      <c r="C52" s="703">
        <v>130.0091817123905</v>
      </c>
      <c r="D52" s="702">
        <v>131.53506358718715</v>
      </c>
      <c r="E52" s="800">
        <v>1.5258818747966529</v>
      </c>
      <c r="F52" s="801">
        <v>1.2169973626963815E-2</v>
      </c>
      <c r="G52" s="782">
        <v>-4.7674527273009137E-2</v>
      </c>
      <c r="H52" s="782">
        <v>-4.7034550245194318E-2</v>
      </c>
      <c r="I52" s="782">
        <v>-1.0746343850566165E-2</v>
      </c>
      <c r="J52" s="782">
        <v>1.051392275517915E-2</v>
      </c>
      <c r="K52" s="782" t="s">
        <v>140</v>
      </c>
      <c r="L52" s="782">
        <v>3.3649247438643171E-2</v>
      </c>
    </row>
    <row r="53" spans="1:12" s="265" customFormat="1" ht="12.75" customHeight="1">
      <c r="A53" s="23" t="s">
        <v>567</v>
      </c>
      <c r="G53" s="738"/>
      <c r="H53" s="738"/>
      <c r="I53" s="738"/>
      <c r="J53" s="738"/>
      <c r="K53" s="738"/>
      <c r="L53" s="738"/>
    </row>
    <row r="54" spans="1:12" s="265" customFormat="1" ht="25.5" customHeight="1">
      <c r="A54" s="1090" t="s">
        <v>132</v>
      </c>
      <c r="B54" s="1090"/>
      <c r="C54" s="1090"/>
      <c r="D54" s="1090"/>
      <c r="E54" s="1090"/>
      <c r="F54" s="1090"/>
      <c r="G54" s="1090"/>
      <c r="H54" s="1090"/>
      <c r="I54" s="1090"/>
      <c r="J54" s="1090"/>
      <c r="K54" s="1090"/>
      <c r="L54" s="1090"/>
    </row>
    <row r="55" spans="1:12" s="265" customFormat="1" ht="20.25" customHeight="1">
      <c r="A55" s="1089" t="s">
        <v>174</v>
      </c>
      <c r="B55" s="1089"/>
      <c r="C55" s="1089"/>
      <c r="D55" s="1089"/>
      <c r="E55" s="1089"/>
      <c r="F55" s="1089"/>
      <c r="G55" s="1089"/>
      <c r="H55" s="1089"/>
      <c r="I55" s="1089"/>
      <c r="J55" s="1089"/>
      <c r="K55" s="1089"/>
      <c r="L55" s="1089"/>
    </row>
    <row r="56" spans="1:12" s="265" customFormat="1" ht="24" customHeight="1">
      <c r="A56" s="1086" t="s">
        <v>1515</v>
      </c>
      <c r="B56" s="1086"/>
      <c r="C56" s="1086"/>
      <c r="D56" s="1086"/>
      <c r="E56" s="1086"/>
      <c r="F56" s="1086"/>
      <c r="G56" s="1086"/>
      <c r="H56" s="1086"/>
      <c r="I56" s="1086"/>
      <c r="J56" s="1086"/>
      <c r="K56" s="1086"/>
      <c r="L56" s="1086"/>
    </row>
    <row r="57" spans="1:12" s="265" customFormat="1" ht="21" customHeight="1">
      <c r="A57" s="1087" t="s">
        <v>1516</v>
      </c>
      <c r="B57" s="1087"/>
      <c r="C57" s="1087"/>
      <c r="D57" s="1087"/>
      <c r="E57" s="1087"/>
      <c r="F57" s="1087"/>
      <c r="G57" s="1087"/>
      <c r="H57" s="1087"/>
      <c r="I57" s="1087"/>
      <c r="J57" s="1087"/>
      <c r="K57" s="1087"/>
      <c r="L57" s="1087"/>
    </row>
    <row r="58" spans="1:12" s="265" customFormat="1" ht="12.75" customHeight="1">
      <c r="F58" s="180"/>
    </row>
    <row r="59" spans="1:12" s="265" customFormat="1" ht="12.75" customHeight="1">
      <c r="A59" s="621" t="s">
        <v>81</v>
      </c>
    </row>
    <row r="60" spans="1:12" s="265" customFormat="1" ht="12.75" customHeight="1">
      <c r="A60" s="621"/>
    </row>
    <row r="61" spans="1:12" s="265" customFormat="1" ht="12.75" customHeight="1"/>
    <row r="62" spans="1:12" s="265" customFormat="1" ht="12.75" customHeight="1"/>
    <row r="63" spans="1:12" s="265" customFormat="1" ht="12.75" customHeight="1"/>
    <row r="96" spans="12:12">
      <c r="L96" s="68" t="s">
        <v>833</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2" t="s">
        <v>675</v>
      </c>
      <c r="AG1" s="139" t="str">
        <f>Naslovnica!A20</f>
        <v>Studeni 2022.</v>
      </c>
    </row>
    <row r="2" spans="1:35" ht="12.75" customHeight="1">
      <c r="A2" s="559" t="s">
        <v>958</v>
      </c>
      <c r="AG2" s="537" t="str">
        <f>Naslovnica!A24</f>
        <v>November 2022</v>
      </c>
    </row>
    <row r="3" spans="1:35" ht="12.75" customHeight="1">
      <c r="A3" s="67"/>
      <c r="AG3" s="66"/>
    </row>
    <row r="4" spans="1:35" ht="12.75" customHeight="1">
      <c r="I4" s="179"/>
      <c r="J4" s="179"/>
      <c r="K4" s="179"/>
      <c r="AG4" s="14" t="s">
        <v>544</v>
      </c>
    </row>
    <row r="5" spans="1:35" ht="15" customHeight="1">
      <c r="A5" s="704" t="s">
        <v>133</v>
      </c>
      <c r="B5" s="1093" t="s">
        <v>585</v>
      </c>
      <c r="C5" s="1093"/>
      <c r="D5" s="1093"/>
      <c r="E5" s="1093"/>
      <c r="F5" s="1093"/>
      <c r="G5" s="1093"/>
      <c r="H5" s="1093"/>
      <c r="I5" s="1093"/>
      <c r="J5" s="1091" t="s">
        <v>579</v>
      </c>
      <c r="K5" s="1091"/>
      <c r="L5" s="1093" t="s">
        <v>584</v>
      </c>
      <c r="M5" s="1093"/>
      <c r="N5" s="1093"/>
      <c r="O5" s="1093"/>
      <c r="P5" s="1093"/>
      <c r="Q5" s="1093"/>
      <c r="R5" s="1093"/>
      <c r="S5" s="1093"/>
      <c r="T5" s="1091" t="s">
        <v>580</v>
      </c>
      <c r="U5" s="1091"/>
      <c r="V5" s="1093" t="s">
        <v>583</v>
      </c>
      <c r="W5" s="1093"/>
      <c r="X5" s="1093"/>
      <c r="Y5" s="1093"/>
      <c r="Z5" s="1093"/>
      <c r="AA5" s="1093"/>
      <c r="AB5" s="1093"/>
      <c r="AC5" s="1093"/>
      <c r="AD5" s="1091" t="s">
        <v>581</v>
      </c>
      <c r="AE5" s="1091"/>
      <c r="AF5" s="1092" t="s">
        <v>582</v>
      </c>
      <c r="AG5" s="1092"/>
    </row>
    <row r="6" spans="1:35" ht="22.5" customHeight="1">
      <c r="A6" s="1094" t="s">
        <v>586</v>
      </c>
      <c r="B6" s="1088" t="s">
        <v>134</v>
      </c>
      <c r="C6" s="1088"/>
      <c r="D6" s="1088" t="s">
        <v>135</v>
      </c>
      <c r="E6" s="1088"/>
      <c r="F6" s="1088" t="s">
        <v>136</v>
      </c>
      <c r="G6" s="1088"/>
      <c r="H6" s="1088" t="s">
        <v>137</v>
      </c>
      <c r="I6" s="1088"/>
      <c r="J6" s="1091"/>
      <c r="K6" s="1091"/>
      <c r="L6" s="1088" t="s">
        <v>134</v>
      </c>
      <c r="M6" s="1088"/>
      <c r="N6" s="1088" t="s">
        <v>135</v>
      </c>
      <c r="O6" s="1088"/>
      <c r="P6" s="1088" t="s">
        <v>136</v>
      </c>
      <c r="Q6" s="1088"/>
      <c r="R6" s="1088" t="s">
        <v>137</v>
      </c>
      <c r="S6" s="1088"/>
      <c r="T6" s="1091"/>
      <c r="U6" s="1091"/>
      <c r="V6" s="1088" t="s">
        <v>134</v>
      </c>
      <c r="W6" s="1088"/>
      <c r="X6" s="1088" t="s">
        <v>135</v>
      </c>
      <c r="Y6" s="1088"/>
      <c r="Z6" s="1088" t="s">
        <v>136</v>
      </c>
      <c r="AA6" s="1088"/>
      <c r="AB6" s="1088" t="s">
        <v>137</v>
      </c>
      <c r="AC6" s="1088"/>
      <c r="AD6" s="1091"/>
      <c r="AE6" s="1091"/>
      <c r="AF6" s="1092"/>
      <c r="AG6" s="1092"/>
    </row>
    <row r="7" spans="1:35">
      <c r="A7" s="1094"/>
      <c r="B7" s="704" t="s">
        <v>31</v>
      </c>
      <c r="C7" s="704" t="s">
        <v>32</v>
      </c>
      <c r="D7" s="704" t="s">
        <v>31</v>
      </c>
      <c r="E7" s="704" t="s">
        <v>32</v>
      </c>
      <c r="F7" s="704" t="s">
        <v>31</v>
      </c>
      <c r="G7" s="704" t="s">
        <v>32</v>
      </c>
      <c r="H7" s="704" t="s">
        <v>31</v>
      </c>
      <c r="I7" s="704" t="s">
        <v>32</v>
      </c>
      <c r="J7" s="704" t="s">
        <v>31</v>
      </c>
      <c r="K7" s="704" t="s">
        <v>32</v>
      </c>
      <c r="L7" s="704" t="s">
        <v>31</v>
      </c>
      <c r="M7" s="704" t="s">
        <v>32</v>
      </c>
      <c r="N7" s="704" t="s">
        <v>31</v>
      </c>
      <c r="O7" s="704" t="s">
        <v>32</v>
      </c>
      <c r="P7" s="704" t="s">
        <v>31</v>
      </c>
      <c r="Q7" s="704" t="s">
        <v>32</v>
      </c>
      <c r="R7" s="704" t="s">
        <v>31</v>
      </c>
      <c r="S7" s="704" t="s">
        <v>32</v>
      </c>
      <c r="T7" s="704" t="s">
        <v>31</v>
      </c>
      <c r="U7" s="704" t="s">
        <v>32</v>
      </c>
      <c r="V7" s="704" t="s">
        <v>31</v>
      </c>
      <c r="W7" s="704" t="s">
        <v>32</v>
      </c>
      <c r="X7" s="704" t="s">
        <v>31</v>
      </c>
      <c r="Y7" s="704" t="s">
        <v>32</v>
      </c>
      <c r="Z7" s="704" t="s">
        <v>31</v>
      </c>
      <c r="AA7" s="704" t="s">
        <v>32</v>
      </c>
      <c r="AB7" s="704" t="s">
        <v>31</v>
      </c>
      <c r="AC7" s="704" t="s">
        <v>32</v>
      </c>
      <c r="AD7" s="704" t="s">
        <v>31</v>
      </c>
      <c r="AE7" s="704" t="s">
        <v>32</v>
      </c>
      <c r="AF7" s="704" t="s">
        <v>31</v>
      </c>
      <c r="AG7" s="704" t="s">
        <v>32</v>
      </c>
    </row>
    <row r="8" spans="1:35">
      <c r="A8" s="1094"/>
      <c r="B8" s="705" t="s">
        <v>29</v>
      </c>
      <c r="C8" s="705" t="s">
        <v>30</v>
      </c>
      <c r="D8" s="705" t="s">
        <v>29</v>
      </c>
      <c r="E8" s="705" t="s">
        <v>30</v>
      </c>
      <c r="F8" s="705" t="s">
        <v>29</v>
      </c>
      <c r="G8" s="705" t="s">
        <v>30</v>
      </c>
      <c r="H8" s="705" t="s">
        <v>29</v>
      </c>
      <c r="I8" s="705" t="s">
        <v>30</v>
      </c>
      <c r="J8" s="705" t="s">
        <v>29</v>
      </c>
      <c r="K8" s="705" t="s">
        <v>30</v>
      </c>
      <c r="L8" s="705" t="s">
        <v>29</v>
      </c>
      <c r="M8" s="705" t="s">
        <v>30</v>
      </c>
      <c r="N8" s="705" t="s">
        <v>29</v>
      </c>
      <c r="O8" s="705" t="s">
        <v>30</v>
      </c>
      <c r="P8" s="705" t="s">
        <v>29</v>
      </c>
      <c r="Q8" s="705" t="s">
        <v>30</v>
      </c>
      <c r="R8" s="705" t="s">
        <v>29</v>
      </c>
      <c r="S8" s="705" t="s">
        <v>30</v>
      </c>
      <c r="T8" s="705" t="s">
        <v>29</v>
      </c>
      <c r="U8" s="705" t="s">
        <v>30</v>
      </c>
      <c r="V8" s="705" t="s">
        <v>29</v>
      </c>
      <c r="W8" s="705" t="s">
        <v>30</v>
      </c>
      <c r="X8" s="705" t="s">
        <v>29</v>
      </c>
      <c r="Y8" s="705" t="s">
        <v>30</v>
      </c>
      <c r="Z8" s="705" t="s">
        <v>29</v>
      </c>
      <c r="AA8" s="705" t="s">
        <v>30</v>
      </c>
      <c r="AB8" s="705" t="s">
        <v>29</v>
      </c>
      <c r="AC8" s="705" t="s">
        <v>30</v>
      </c>
      <c r="AD8" s="705" t="s">
        <v>29</v>
      </c>
      <c r="AE8" s="705" t="s">
        <v>30</v>
      </c>
      <c r="AF8" s="705" t="s">
        <v>29</v>
      </c>
      <c r="AG8" s="705" t="s">
        <v>30</v>
      </c>
    </row>
    <row r="9" spans="1:35" ht="18">
      <c r="A9" s="365" t="s">
        <v>434</v>
      </c>
      <c r="B9" s="366">
        <v>28456.60528</v>
      </c>
      <c r="C9" s="367">
        <v>4.8291485994502684E-2</v>
      </c>
      <c r="D9" s="366">
        <v>16747.326820000002</v>
      </c>
      <c r="E9" s="367">
        <v>4.5844594088707807E-2</v>
      </c>
      <c r="F9" s="366">
        <v>40710.483140000004</v>
      </c>
      <c r="G9" s="367">
        <v>8.3032820615312752E-2</v>
      </c>
      <c r="H9" s="366">
        <v>36386.291990000005</v>
      </c>
      <c r="I9" s="367">
        <v>8.1865835792084118E-2</v>
      </c>
      <c r="J9" s="366">
        <v>122300.70723</v>
      </c>
      <c r="K9" s="367">
        <v>6.4732304025191631E-2</v>
      </c>
      <c r="L9" s="366">
        <v>209167.71188999998</v>
      </c>
      <c r="M9" s="367">
        <v>4.6733953824457455E-3</v>
      </c>
      <c r="N9" s="366">
        <v>286039.04130000004</v>
      </c>
      <c r="O9" s="367">
        <v>1.5842298188541059E-2</v>
      </c>
      <c r="P9" s="366">
        <v>950840.22788999998</v>
      </c>
      <c r="Q9" s="367">
        <v>4.5849483105081155E-2</v>
      </c>
      <c r="R9" s="366">
        <v>871045.78610000003</v>
      </c>
      <c r="S9" s="367">
        <v>2.3608178817501393E-2</v>
      </c>
      <c r="T9" s="366">
        <v>2317092.76718</v>
      </c>
      <c r="U9" s="367">
        <v>1.9237486813596365E-2</v>
      </c>
      <c r="V9" s="366">
        <v>207812.29362000001</v>
      </c>
      <c r="W9" s="367">
        <v>4.9343677376095477E-2</v>
      </c>
      <c r="X9" s="366">
        <v>49391.098060000004</v>
      </c>
      <c r="Y9" s="367">
        <v>4.1468731195434726E-2</v>
      </c>
      <c r="Z9" s="366">
        <v>161888.63751</v>
      </c>
      <c r="AA9" s="367">
        <v>9.0650916368066256E-2</v>
      </c>
      <c r="AB9" s="366">
        <v>267554.25615000003</v>
      </c>
      <c r="AC9" s="367">
        <v>7.7922530182069655E-2</v>
      </c>
      <c r="AD9" s="366">
        <v>686646.28534000006</v>
      </c>
      <c r="AE9" s="367">
        <v>6.4643709942775476E-2</v>
      </c>
      <c r="AF9" s="366">
        <v>3126039.7597499997</v>
      </c>
      <c r="AG9" s="367">
        <v>2.3511466607461732E-2</v>
      </c>
    </row>
    <row r="10" spans="1:35" ht="18">
      <c r="A10" s="365" t="s">
        <v>435</v>
      </c>
      <c r="B10" s="368">
        <v>11474.279199999999</v>
      </c>
      <c r="C10" s="369">
        <v>1.9472104554693861E-2</v>
      </c>
      <c r="D10" s="368">
        <v>1562.11646</v>
      </c>
      <c r="E10" s="369">
        <v>4.2761806584239786E-3</v>
      </c>
      <c r="F10" s="368">
        <v>2478.6406000000002</v>
      </c>
      <c r="G10" s="369">
        <v>5.055418271551153E-3</v>
      </c>
      <c r="H10" s="368">
        <v>3906.7651299999998</v>
      </c>
      <c r="I10" s="369">
        <v>8.789864949655184E-3</v>
      </c>
      <c r="J10" s="368">
        <v>19421.801390000001</v>
      </c>
      <c r="K10" s="369">
        <v>1.0279727572875208E-2</v>
      </c>
      <c r="L10" s="368">
        <v>509358.79570999998</v>
      </c>
      <c r="M10" s="369">
        <v>1.1380509077477004E-2</v>
      </c>
      <c r="N10" s="368">
        <v>43615.329969999999</v>
      </c>
      <c r="O10" s="369">
        <v>2.4156389975159365E-3</v>
      </c>
      <c r="P10" s="368">
        <v>43697.00662</v>
      </c>
      <c r="Q10" s="369">
        <v>2.1070681571942144E-3</v>
      </c>
      <c r="R10" s="368">
        <v>91235.40006</v>
      </c>
      <c r="S10" s="369">
        <v>2.4727766019586482E-3</v>
      </c>
      <c r="T10" s="368">
        <v>687906.53235999995</v>
      </c>
      <c r="U10" s="367">
        <v>5.7112917672986147E-3</v>
      </c>
      <c r="V10" s="368">
        <v>78042.407640000005</v>
      </c>
      <c r="W10" s="369">
        <v>1.8530662056420687E-2</v>
      </c>
      <c r="X10" s="368">
        <v>0</v>
      </c>
      <c r="Y10" s="369">
        <v>0</v>
      </c>
      <c r="Z10" s="368">
        <v>730.47480000000007</v>
      </c>
      <c r="AA10" s="369">
        <v>4.0903556310238008E-4</v>
      </c>
      <c r="AB10" s="368">
        <v>104208.57488</v>
      </c>
      <c r="AC10" s="369">
        <v>3.034971649550141E-2</v>
      </c>
      <c r="AD10" s="368">
        <v>182981.45731999999</v>
      </c>
      <c r="AE10" s="369">
        <v>1.7226628184616736E-2</v>
      </c>
      <c r="AF10" s="368">
        <v>890309.79107000004</v>
      </c>
      <c r="AG10" s="367">
        <v>6.6961684853018557E-3</v>
      </c>
    </row>
    <row r="11" spans="1:35" ht="27">
      <c r="A11" s="365" t="s">
        <v>436</v>
      </c>
      <c r="B11" s="368">
        <v>559814.40794000006</v>
      </c>
      <c r="C11" s="369">
        <v>0.95001738171333006</v>
      </c>
      <c r="D11" s="368">
        <v>348563.89822999999</v>
      </c>
      <c r="E11" s="369">
        <v>0.95416842341958952</v>
      </c>
      <c r="F11" s="368">
        <v>457037.64737000002</v>
      </c>
      <c r="G11" s="369">
        <v>0.93217083319826632</v>
      </c>
      <c r="H11" s="368">
        <v>410276.24943999999</v>
      </c>
      <c r="I11" s="369">
        <v>0.92308411297523874</v>
      </c>
      <c r="J11" s="368">
        <v>1775692.2029800001</v>
      </c>
      <c r="K11" s="369">
        <v>0.93985268067418049</v>
      </c>
      <c r="L11" s="368">
        <v>44565120.077120006</v>
      </c>
      <c r="M11" s="369">
        <v>0.99571021026457918</v>
      </c>
      <c r="N11" s="368">
        <v>17810367.908860002</v>
      </c>
      <c r="O11" s="369">
        <v>0.98642883844605656</v>
      </c>
      <c r="P11" s="368">
        <v>19840513.069189999</v>
      </c>
      <c r="Q11" s="369">
        <v>0.95670885820704532</v>
      </c>
      <c r="R11" s="368">
        <v>36134056.564199999</v>
      </c>
      <c r="S11" s="369">
        <v>0.97935066374502677</v>
      </c>
      <c r="T11" s="368">
        <v>118350057.61937</v>
      </c>
      <c r="U11" s="369">
        <v>0.98259236966671426</v>
      </c>
      <c r="V11" s="368">
        <v>4055335.4500199999</v>
      </c>
      <c r="W11" s="369">
        <v>0.96291302411365898</v>
      </c>
      <c r="X11" s="368">
        <v>1163099.55886</v>
      </c>
      <c r="Y11" s="369">
        <v>0.97653757163490862</v>
      </c>
      <c r="Z11" s="368">
        <v>1629081.93273</v>
      </c>
      <c r="AA11" s="369">
        <v>0.91221825269554702</v>
      </c>
      <c r="AB11" s="368">
        <v>3275916.5900599998</v>
      </c>
      <c r="AC11" s="369">
        <v>0.95407829812201261</v>
      </c>
      <c r="AD11" s="368">
        <v>10123433.531669999</v>
      </c>
      <c r="AE11" s="369">
        <v>0.95306173617789491</v>
      </c>
      <c r="AF11" s="368">
        <v>130249183.35402</v>
      </c>
      <c r="AG11" s="369">
        <v>0.979625839858834</v>
      </c>
    </row>
    <row r="12" spans="1:35" ht="18.75">
      <c r="A12" s="365" t="s">
        <v>437</v>
      </c>
      <c r="B12" s="370">
        <v>428034.87742000003</v>
      </c>
      <c r="C12" s="371">
        <v>0.72638461561732015</v>
      </c>
      <c r="D12" s="370">
        <v>209798.04881000001</v>
      </c>
      <c r="E12" s="371">
        <v>0.57430696204072507</v>
      </c>
      <c r="F12" s="370">
        <v>295799.49367</v>
      </c>
      <c r="G12" s="371">
        <v>0.60331060703794559</v>
      </c>
      <c r="H12" s="370">
        <v>244324.99436000001</v>
      </c>
      <c r="I12" s="371">
        <v>0.54970893636743001</v>
      </c>
      <c r="J12" s="370">
        <v>1177957.41426</v>
      </c>
      <c r="K12" s="371">
        <v>0.62347879415943852</v>
      </c>
      <c r="L12" s="370">
        <v>35741752.265579998</v>
      </c>
      <c r="M12" s="371">
        <v>0.79857134014223086</v>
      </c>
      <c r="N12" s="370">
        <v>12422672.67437</v>
      </c>
      <c r="O12" s="371">
        <v>0.68803085030480549</v>
      </c>
      <c r="P12" s="370">
        <v>15223199.09031</v>
      </c>
      <c r="Q12" s="371">
        <v>0.73406213685902444</v>
      </c>
      <c r="R12" s="370">
        <v>24778680.580589999</v>
      </c>
      <c r="S12" s="371">
        <v>0.67158297685761348</v>
      </c>
      <c r="T12" s="370">
        <v>88166304.610849991</v>
      </c>
      <c r="U12" s="371">
        <v>0.73199405150229291</v>
      </c>
      <c r="V12" s="370">
        <v>3698350.31501</v>
      </c>
      <c r="W12" s="371">
        <v>0.87814922586500699</v>
      </c>
      <c r="X12" s="370">
        <v>1007146.85852</v>
      </c>
      <c r="Y12" s="371">
        <v>0.84559979410776454</v>
      </c>
      <c r="Z12" s="370">
        <v>1522105.8738699998</v>
      </c>
      <c r="AA12" s="371">
        <v>0.85231610073318842</v>
      </c>
      <c r="AB12" s="370">
        <v>2952603.8950300002</v>
      </c>
      <c r="AC12" s="371">
        <v>0.85991667423591311</v>
      </c>
      <c r="AD12" s="370">
        <v>9180206.9424300008</v>
      </c>
      <c r="AE12" s="371">
        <v>0.86426249944285272</v>
      </c>
      <c r="AF12" s="370">
        <v>98524468.967539996</v>
      </c>
      <c r="AG12" s="371">
        <v>0.74101896974383696</v>
      </c>
    </row>
    <row r="13" spans="1:35" ht="19.5">
      <c r="A13" s="372" t="s">
        <v>438</v>
      </c>
      <c r="B13" s="370">
        <v>146993.96363999997</v>
      </c>
      <c r="C13" s="371">
        <v>0.24945199424003453</v>
      </c>
      <c r="D13" s="370">
        <v>78769.101180000012</v>
      </c>
      <c r="E13" s="371">
        <v>0.21562470889485247</v>
      </c>
      <c r="F13" s="370">
        <v>131478.89773999999</v>
      </c>
      <c r="G13" s="371">
        <v>0.26816345296619509</v>
      </c>
      <c r="H13" s="370">
        <v>77276.699250000005</v>
      </c>
      <c r="I13" s="371">
        <v>0.17386551982525247</v>
      </c>
      <c r="J13" s="370">
        <v>434518.66180999996</v>
      </c>
      <c r="K13" s="371">
        <v>0.22998553939682184</v>
      </c>
      <c r="L13" s="370">
        <v>5761335.2774499999</v>
      </c>
      <c r="M13" s="371">
        <v>0.12872444527440399</v>
      </c>
      <c r="N13" s="370">
        <v>3004486.7154699997</v>
      </c>
      <c r="O13" s="371">
        <v>0.16640376863822909</v>
      </c>
      <c r="P13" s="370">
        <v>3527226.2889699996</v>
      </c>
      <c r="Q13" s="371">
        <v>0.17008273041076805</v>
      </c>
      <c r="R13" s="370">
        <v>3151513.77923</v>
      </c>
      <c r="S13" s="371">
        <v>8.5416291580956941E-2</v>
      </c>
      <c r="T13" s="370">
        <v>15444562.06112</v>
      </c>
      <c r="U13" s="371">
        <v>0.12822730414637981</v>
      </c>
      <c r="V13" s="370">
        <v>0</v>
      </c>
      <c r="W13" s="371">
        <v>0</v>
      </c>
      <c r="X13" s="370">
        <v>0</v>
      </c>
      <c r="Y13" s="371">
        <v>0</v>
      </c>
      <c r="Z13" s="370">
        <v>0</v>
      </c>
      <c r="AA13" s="371">
        <v>0</v>
      </c>
      <c r="AB13" s="370">
        <v>0</v>
      </c>
      <c r="AC13" s="371">
        <v>0</v>
      </c>
      <c r="AD13" s="370">
        <v>0</v>
      </c>
      <c r="AE13" s="371">
        <v>0</v>
      </c>
      <c r="AF13" s="370">
        <v>15879080.722929999</v>
      </c>
      <c r="AG13" s="371">
        <v>0.11942921551458938</v>
      </c>
      <c r="AH13" s="134"/>
      <c r="AI13" s="77"/>
    </row>
    <row r="14" spans="1:35" ht="19.5">
      <c r="A14" s="372" t="s">
        <v>439</v>
      </c>
      <c r="B14" s="370">
        <v>177107.14586000002</v>
      </c>
      <c r="C14" s="371">
        <v>0.30055472779234244</v>
      </c>
      <c r="D14" s="370">
        <v>99693.273209999999</v>
      </c>
      <c r="E14" s="371">
        <v>0.27290311419903956</v>
      </c>
      <c r="F14" s="370">
        <v>142230.5514</v>
      </c>
      <c r="G14" s="371">
        <v>0.29009245161253128</v>
      </c>
      <c r="H14" s="370">
        <v>128299.43287999999</v>
      </c>
      <c r="I14" s="371">
        <v>0.28866201335542019</v>
      </c>
      <c r="J14" s="370">
        <v>547330.40335000004</v>
      </c>
      <c r="K14" s="371">
        <v>0.28969544718374363</v>
      </c>
      <c r="L14" s="370">
        <v>28139478.214990001</v>
      </c>
      <c r="M14" s="371">
        <v>0.62871514138628426</v>
      </c>
      <c r="N14" s="370">
        <v>8397973.5707900003</v>
      </c>
      <c r="O14" s="371">
        <v>0.46512252622328343</v>
      </c>
      <c r="P14" s="370">
        <v>10738864.767680001</v>
      </c>
      <c r="Q14" s="371">
        <v>0.51782768996439277</v>
      </c>
      <c r="R14" s="370">
        <v>21072976.09113</v>
      </c>
      <c r="S14" s="371">
        <v>0.57114631138255001</v>
      </c>
      <c r="T14" s="370">
        <v>68349292.644590005</v>
      </c>
      <c r="U14" s="371">
        <v>0.56746481392248693</v>
      </c>
      <c r="V14" s="370">
        <v>3120404.9268</v>
      </c>
      <c r="W14" s="371">
        <v>0.74091985276072059</v>
      </c>
      <c r="X14" s="370">
        <v>831464.59603999997</v>
      </c>
      <c r="Y14" s="371">
        <v>0.6980970900832707</v>
      </c>
      <c r="Z14" s="370">
        <v>1413216.9559500001</v>
      </c>
      <c r="AA14" s="371">
        <v>0.79134282710757398</v>
      </c>
      <c r="AB14" s="370">
        <v>2585882.9639400002</v>
      </c>
      <c r="AC14" s="371">
        <v>0.75311283103621218</v>
      </c>
      <c r="AD14" s="370">
        <v>7950969.4427300002</v>
      </c>
      <c r="AE14" s="371">
        <v>0.74853701737453748</v>
      </c>
      <c r="AF14" s="370">
        <v>76847592.490669996</v>
      </c>
      <c r="AG14" s="371">
        <v>0.57798356501156933</v>
      </c>
      <c r="AH14" s="134"/>
      <c r="AI14" s="77"/>
    </row>
    <row r="15" spans="1:35" ht="19.5">
      <c r="A15" s="372" t="s">
        <v>440</v>
      </c>
      <c r="B15" s="370">
        <v>0</v>
      </c>
      <c r="C15" s="371">
        <v>0</v>
      </c>
      <c r="D15" s="370">
        <v>0</v>
      </c>
      <c r="E15" s="371">
        <v>0</v>
      </c>
      <c r="F15" s="370">
        <v>1018.1962600000001</v>
      </c>
      <c r="G15" s="371">
        <v>2.0767060689754896E-3</v>
      </c>
      <c r="H15" s="370">
        <v>0</v>
      </c>
      <c r="I15" s="371">
        <v>0</v>
      </c>
      <c r="J15" s="370">
        <v>1018.1962600000001</v>
      </c>
      <c r="K15" s="371">
        <v>5.3891912281162579E-4</v>
      </c>
      <c r="L15" s="370">
        <v>0</v>
      </c>
      <c r="M15" s="371">
        <v>0</v>
      </c>
      <c r="N15" s="370">
        <v>0</v>
      </c>
      <c r="O15" s="371">
        <v>0</v>
      </c>
      <c r="P15" s="370">
        <v>0</v>
      </c>
      <c r="Q15" s="371">
        <v>0</v>
      </c>
      <c r="R15" s="370">
        <v>0</v>
      </c>
      <c r="S15" s="371">
        <v>0</v>
      </c>
      <c r="T15" s="370">
        <v>0</v>
      </c>
      <c r="U15" s="371">
        <v>0</v>
      </c>
      <c r="V15" s="370">
        <v>0</v>
      </c>
      <c r="W15" s="371">
        <v>0</v>
      </c>
      <c r="X15" s="370">
        <v>0</v>
      </c>
      <c r="Y15" s="371">
        <v>0</v>
      </c>
      <c r="Z15" s="370">
        <v>1259.9855500000001</v>
      </c>
      <c r="AA15" s="371">
        <v>7.0553960101719048E-4</v>
      </c>
      <c r="AB15" s="370">
        <v>0</v>
      </c>
      <c r="AC15" s="371">
        <v>0</v>
      </c>
      <c r="AD15" s="370">
        <v>1259.9855500000001</v>
      </c>
      <c r="AE15" s="371">
        <v>1.186202301902173E-4</v>
      </c>
      <c r="AF15" s="370">
        <v>2278.18181</v>
      </c>
      <c r="AG15" s="371">
        <v>1.7134585503744638E-5</v>
      </c>
      <c r="AI15" s="77"/>
    </row>
    <row r="16" spans="1:35" ht="19.5">
      <c r="A16" s="372" t="s">
        <v>441</v>
      </c>
      <c r="B16" s="370">
        <v>3959.2439199999999</v>
      </c>
      <c r="C16" s="371">
        <v>6.7189241453856196E-3</v>
      </c>
      <c r="D16" s="370">
        <v>5292.2784900000006</v>
      </c>
      <c r="E16" s="371">
        <v>1.4487229023840682E-2</v>
      </c>
      <c r="F16" s="370">
        <v>241.40719000000001</v>
      </c>
      <c r="G16" s="371">
        <v>4.9237243963881681E-4</v>
      </c>
      <c r="H16" s="370">
        <v>3558.7539400000001</v>
      </c>
      <c r="I16" s="371">
        <v>8.0068715371311005E-3</v>
      </c>
      <c r="J16" s="370">
        <v>13051.683540000002</v>
      </c>
      <c r="K16" s="371">
        <v>6.9081002562234256E-3</v>
      </c>
      <c r="L16" s="370">
        <v>127424.19472</v>
      </c>
      <c r="M16" s="371">
        <v>2.8470151431856136E-3</v>
      </c>
      <c r="N16" s="370">
        <v>341033.87602999998</v>
      </c>
      <c r="O16" s="371">
        <v>1.8888192087019154E-2</v>
      </c>
      <c r="P16" s="370">
        <v>172261.95801</v>
      </c>
      <c r="Q16" s="371">
        <v>8.306465693983453E-3</v>
      </c>
      <c r="R16" s="370">
        <v>90388.349930000011</v>
      </c>
      <c r="S16" s="371">
        <v>2.4498187836033548E-3</v>
      </c>
      <c r="T16" s="370">
        <v>731108.37868999992</v>
      </c>
      <c r="U16" s="371">
        <v>6.0699718170869844E-3</v>
      </c>
      <c r="V16" s="370">
        <v>67495.818670000008</v>
      </c>
      <c r="W16" s="371">
        <v>1.6026443107249325E-2</v>
      </c>
      <c r="X16" s="370">
        <v>65732.957869999998</v>
      </c>
      <c r="Y16" s="371">
        <v>5.5189345199017539E-2</v>
      </c>
      <c r="Z16" s="370">
        <v>51365.405279999999</v>
      </c>
      <c r="AA16" s="371">
        <v>2.8762494575701673E-2</v>
      </c>
      <c r="AB16" s="370">
        <v>133443.45801999999</v>
      </c>
      <c r="AC16" s="371">
        <v>3.886408698852311E-2</v>
      </c>
      <c r="AD16" s="370">
        <v>318037.63983999996</v>
      </c>
      <c r="AE16" s="371">
        <v>2.9941373571287559E-2</v>
      </c>
      <c r="AF16" s="370">
        <v>1062197.7020699999</v>
      </c>
      <c r="AG16" s="371">
        <v>7.9889661431365253E-3</v>
      </c>
      <c r="AI16" s="77"/>
    </row>
    <row r="17" spans="1:35" ht="19.5">
      <c r="A17" s="373" t="s">
        <v>442</v>
      </c>
      <c r="B17" s="370">
        <v>0</v>
      </c>
      <c r="C17" s="371">
        <v>0</v>
      </c>
      <c r="D17" s="370">
        <v>4733.1611299999995</v>
      </c>
      <c r="E17" s="371">
        <v>1.2956685750120182E-2</v>
      </c>
      <c r="F17" s="370">
        <v>0</v>
      </c>
      <c r="G17" s="371">
        <v>0</v>
      </c>
      <c r="H17" s="370">
        <v>0</v>
      </c>
      <c r="I17" s="371">
        <v>0</v>
      </c>
      <c r="J17" s="370">
        <v>4733.1611299999995</v>
      </c>
      <c r="K17" s="371">
        <v>2.5052056705705079E-3</v>
      </c>
      <c r="L17" s="370">
        <v>7466.3753799999995</v>
      </c>
      <c r="M17" s="371">
        <v>1.6681983997056285E-4</v>
      </c>
      <c r="N17" s="370">
        <v>46706.542540000002</v>
      </c>
      <c r="O17" s="371">
        <v>2.5868460854558805E-3</v>
      </c>
      <c r="P17" s="370">
        <v>43832.90655</v>
      </c>
      <c r="Q17" s="371">
        <v>2.1136212471474488E-3</v>
      </c>
      <c r="R17" s="370">
        <v>25464.00157</v>
      </c>
      <c r="S17" s="371">
        <v>6.9015740856208049E-4</v>
      </c>
      <c r="T17" s="370">
        <v>123469.82603999999</v>
      </c>
      <c r="U17" s="371">
        <v>1.0250988583475299E-3</v>
      </c>
      <c r="V17" s="370">
        <v>0</v>
      </c>
      <c r="W17" s="371">
        <v>0</v>
      </c>
      <c r="X17" s="370">
        <v>0</v>
      </c>
      <c r="Y17" s="371">
        <v>0</v>
      </c>
      <c r="Z17" s="370">
        <v>0</v>
      </c>
      <c r="AA17" s="371">
        <v>0</v>
      </c>
      <c r="AB17" s="370">
        <v>0</v>
      </c>
      <c r="AC17" s="371">
        <v>0</v>
      </c>
      <c r="AD17" s="370">
        <v>0</v>
      </c>
      <c r="AE17" s="371">
        <v>0</v>
      </c>
      <c r="AF17" s="370">
        <v>128202.98716999998</v>
      </c>
      <c r="AG17" s="371">
        <v>9.6423605695448945E-4</v>
      </c>
      <c r="AH17" s="134"/>
      <c r="AI17" s="77"/>
    </row>
    <row r="18" spans="1:35" ht="19.5">
      <c r="A18" s="373" t="s">
        <v>443</v>
      </c>
      <c r="B18" s="370">
        <v>1838.3313700000001</v>
      </c>
      <c r="C18" s="371">
        <v>3.119688829152215E-3</v>
      </c>
      <c r="D18" s="370">
        <v>1310.2151999999999</v>
      </c>
      <c r="E18" s="371">
        <v>3.5866192054676291E-3</v>
      </c>
      <c r="F18" s="370">
        <v>11000.94044</v>
      </c>
      <c r="G18" s="371">
        <v>2.2437442243390178E-2</v>
      </c>
      <c r="H18" s="370">
        <v>11902.316630000001</v>
      </c>
      <c r="I18" s="371">
        <v>2.6779126024843735E-2</v>
      </c>
      <c r="J18" s="370">
        <v>26051.803640000002</v>
      </c>
      <c r="K18" s="371">
        <v>1.3788908599339697E-2</v>
      </c>
      <c r="L18" s="370">
        <v>113605.27876</v>
      </c>
      <c r="M18" s="371">
        <v>2.5382616675448193E-3</v>
      </c>
      <c r="N18" s="370">
        <v>122471.51920000001</v>
      </c>
      <c r="O18" s="371">
        <v>6.7830961743963573E-3</v>
      </c>
      <c r="P18" s="370">
        <v>396424.41944999999</v>
      </c>
      <c r="Q18" s="371">
        <v>1.9115571879355836E-2</v>
      </c>
      <c r="R18" s="370">
        <v>125107.97403</v>
      </c>
      <c r="S18" s="371">
        <v>3.3908337191088564E-3</v>
      </c>
      <c r="T18" s="370">
        <v>757609.19144000008</v>
      </c>
      <c r="U18" s="371">
        <v>6.2899928033197322E-3</v>
      </c>
      <c r="V18" s="370">
        <v>24936.470600000001</v>
      </c>
      <c r="W18" s="371">
        <v>5.9210027412279617E-3</v>
      </c>
      <c r="X18" s="370">
        <v>19949.176480000002</v>
      </c>
      <c r="Y18" s="371">
        <v>1.6749314542763353E-2</v>
      </c>
      <c r="Z18" s="370">
        <v>24936.470600000001</v>
      </c>
      <c r="AA18" s="371">
        <v>1.3963388324493802E-2</v>
      </c>
      <c r="AB18" s="370">
        <v>22542.569420000003</v>
      </c>
      <c r="AC18" s="371">
        <v>6.5653003293154695E-3</v>
      </c>
      <c r="AD18" s="370">
        <v>92364.687099999996</v>
      </c>
      <c r="AE18" s="371">
        <v>8.6955921401236664E-3</v>
      </c>
      <c r="AF18" s="370">
        <v>876025.68218000012</v>
      </c>
      <c r="AG18" s="371">
        <v>6.5887353190610528E-3</v>
      </c>
    </row>
    <row r="19" spans="1:35" ht="19.5">
      <c r="A19" s="374" t="s">
        <v>444</v>
      </c>
      <c r="B19" s="370">
        <v>0</v>
      </c>
      <c r="C19" s="371">
        <v>0</v>
      </c>
      <c r="D19" s="370">
        <v>0</v>
      </c>
      <c r="E19" s="371">
        <v>0</v>
      </c>
      <c r="F19" s="370">
        <v>0</v>
      </c>
      <c r="G19" s="371">
        <v>0</v>
      </c>
      <c r="H19" s="370">
        <v>0</v>
      </c>
      <c r="I19" s="371">
        <v>0</v>
      </c>
      <c r="J19" s="370">
        <v>0</v>
      </c>
      <c r="K19" s="371">
        <v>0</v>
      </c>
      <c r="L19" s="370">
        <v>0</v>
      </c>
      <c r="M19" s="371">
        <v>0</v>
      </c>
      <c r="N19" s="370">
        <v>0</v>
      </c>
      <c r="O19" s="371">
        <v>0</v>
      </c>
      <c r="P19" s="370">
        <v>0</v>
      </c>
      <c r="Q19" s="371">
        <v>0</v>
      </c>
      <c r="R19" s="370">
        <v>199922.4</v>
      </c>
      <c r="S19" s="371">
        <v>5.4185484209232897E-3</v>
      </c>
      <c r="T19" s="370">
        <v>199922.4</v>
      </c>
      <c r="U19" s="371">
        <v>1.6598405502871983E-3</v>
      </c>
      <c r="V19" s="370">
        <v>49998.35</v>
      </c>
      <c r="W19" s="371">
        <v>1.1871782986276936E-2</v>
      </c>
      <c r="X19" s="370">
        <v>0</v>
      </c>
      <c r="Y19" s="371">
        <v>0</v>
      </c>
      <c r="Z19" s="370">
        <v>0</v>
      </c>
      <c r="AA19" s="371">
        <v>0</v>
      </c>
      <c r="AB19" s="370">
        <v>80000</v>
      </c>
      <c r="AC19" s="371">
        <v>2.3299208557798799E-2</v>
      </c>
      <c r="AD19" s="370">
        <v>129998.35</v>
      </c>
      <c r="AE19" s="371">
        <v>1.2238580197485943E-2</v>
      </c>
      <c r="AF19" s="370">
        <v>329920.75</v>
      </c>
      <c r="AG19" s="371">
        <v>2.4813890074622969E-3</v>
      </c>
    </row>
    <row r="20" spans="1:35" ht="17.25" customHeight="1">
      <c r="A20" s="365" t="s">
        <v>445</v>
      </c>
      <c r="B20" s="370">
        <v>98136.19262999999</v>
      </c>
      <c r="C20" s="371">
        <v>0.16653928061040535</v>
      </c>
      <c r="D20" s="370">
        <v>20000.019600000003</v>
      </c>
      <c r="E20" s="371">
        <v>5.47486049674046E-2</v>
      </c>
      <c r="F20" s="370">
        <v>9829.5006400000002</v>
      </c>
      <c r="G20" s="371">
        <v>2.0048181707214736E-2</v>
      </c>
      <c r="H20" s="370">
        <v>23287.791659999999</v>
      </c>
      <c r="I20" s="371">
        <v>5.2395405624782544E-2</v>
      </c>
      <c r="J20" s="370">
        <v>151253.50452999998</v>
      </c>
      <c r="K20" s="371">
        <v>8.0056673929927671E-2</v>
      </c>
      <c r="L20" s="370">
        <v>1592442.9242799999</v>
      </c>
      <c r="M20" s="371">
        <v>3.5579656830841626E-2</v>
      </c>
      <c r="N20" s="370">
        <v>510000.45033999998</v>
      </c>
      <c r="O20" s="371">
        <v>2.8246421096421517E-2</v>
      </c>
      <c r="P20" s="370">
        <v>344588.74964999995</v>
      </c>
      <c r="Q20" s="371">
        <v>1.6616057663376944E-2</v>
      </c>
      <c r="R20" s="370">
        <v>113307.9847</v>
      </c>
      <c r="S20" s="371">
        <v>3.0710155619089472E-3</v>
      </c>
      <c r="T20" s="370">
        <v>2560340.1089699999</v>
      </c>
      <c r="U20" s="371">
        <v>2.1257029404384647E-2</v>
      </c>
      <c r="V20" s="370">
        <v>435514.74894000002</v>
      </c>
      <c r="W20" s="371">
        <v>0.10341014426953217</v>
      </c>
      <c r="X20" s="370">
        <v>90000.128129999997</v>
      </c>
      <c r="Y20" s="371">
        <v>7.5564044282712864E-2</v>
      </c>
      <c r="Z20" s="370">
        <v>31327.056489999999</v>
      </c>
      <c r="AA20" s="371">
        <v>1.7541851124401854E-2</v>
      </c>
      <c r="AB20" s="370">
        <v>130734.90365000001</v>
      </c>
      <c r="AC20" s="371">
        <v>3.8075247324063519E-2</v>
      </c>
      <c r="AD20" s="370">
        <v>687576.83721000003</v>
      </c>
      <c r="AE20" s="371">
        <v>6.473131592922772E-2</v>
      </c>
      <c r="AF20" s="370">
        <v>3399170.45071</v>
      </c>
      <c r="AG20" s="371">
        <v>2.5565728105560064E-2</v>
      </c>
    </row>
    <row r="21" spans="1:35" ht="19.5">
      <c r="A21" s="372" t="s">
        <v>446</v>
      </c>
      <c r="B21" s="370">
        <v>131779.53052</v>
      </c>
      <c r="C21" s="371">
        <v>0.22363276609600985</v>
      </c>
      <c r="D21" s="370">
        <v>138765.84941999998</v>
      </c>
      <c r="E21" s="371">
        <v>0.37986146137886434</v>
      </c>
      <c r="F21" s="370">
        <v>161238.1537</v>
      </c>
      <c r="G21" s="371">
        <v>0.32886022616032073</v>
      </c>
      <c r="H21" s="370">
        <v>165951.25508</v>
      </c>
      <c r="I21" s="371">
        <v>0.37337517660780872</v>
      </c>
      <c r="J21" s="370">
        <v>597734.78872000007</v>
      </c>
      <c r="K21" s="371">
        <v>0.31637388651474213</v>
      </c>
      <c r="L21" s="370">
        <v>8823367.8115400001</v>
      </c>
      <c r="M21" s="371">
        <v>0.19713887012234824</v>
      </c>
      <c r="N21" s="370">
        <v>5387695.2344899997</v>
      </c>
      <c r="O21" s="371">
        <v>0.29839798814125107</v>
      </c>
      <c r="P21" s="370">
        <v>4617313.9788800003</v>
      </c>
      <c r="Q21" s="371">
        <v>0.22264672134802099</v>
      </c>
      <c r="R21" s="370">
        <v>11355375.98361</v>
      </c>
      <c r="S21" s="371">
        <v>0.30776768688741341</v>
      </c>
      <c r="T21" s="370">
        <v>30183753.00852</v>
      </c>
      <c r="U21" s="371">
        <v>0.25059831816442135</v>
      </c>
      <c r="V21" s="370">
        <v>356985.13500999997</v>
      </c>
      <c r="W21" s="371">
        <v>8.4763798248652072E-2</v>
      </c>
      <c r="X21" s="370">
        <v>155952.70034000001</v>
      </c>
      <c r="Y21" s="371">
        <v>0.13093777752714417</v>
      </c>
      <c r="Z21" s="370">
        <v>106976.05886</v>
      </c>
      <c r="AA21" s="371">
        <v>5.9902151962358527E-2</v>
      </c>
      <c r="AB21" s="370">
        <v>323312.69502999994</v>
      </c>
      <c r="AC21" s="371">
        <v>9.416162388609961E-2</v>
      </c>
      <c r="AD21" s="370">
        <v>943226.58923999988</v>
      </c>
      <c r="AE21" s="371">
        <v>8.8799236735042184E-2</v>
      </c>
      <c r="AF21" s="370">
        <v>31724714.38648</v>
      </c>
      <c r="AG21" s="371">
        <v>0.23860687011499723</v>
      </c>
    </row>
    <row r="22" spans="1:35" ht="19.5">
      <c r="A22" s="372" t="s">
        <v>447</v>
      </c>
      <c r="B22" s="370">
        <v>57080.25187</v>
      </c>
      <c r="C22" s="371">
        <v>9.6866444771615795E-2</v>
      </c>
      <c r="D22" s="370">
        <v>54373.055619999999</v>
      </c>
      <c r="E22" s="371">
        <v>0.14884230128504966</v>
      </c>
      <c r="F22" s="370">
        <v>61208.861400000002</v>
      </c>
      <c r="G22" s="371">
        <v>0.12484117152862019</v>
      </c>
      <c r="H22" s="370">
        <v>56890.83655</v>
      </c>
      <c r="I22" s="371">
        <v>0.12799918948478151</v>
      </c>
      <c r="J22" s="370">
        <v>229553.00544000001</v>
      </c>
      <c r="K22" s="371">
        <v>0.12149966483917074</v>
      </c>
      <c r="L22" s="370">
        <v>3183562.4527099999</v>
      </c>
      <c r="M22" s="371">
        <v>7.1129745273720055E-2</v>
      </c>
      <c r="N22" s="370">
        <v>2121799.2199499998</v>
      </c>
      <c r="O22" s="371">
        <v>0.11751604181684731</v>
      </c>
      <c r="P22" s="370">
        <v>2640474.6826399998</v>
      </c>
      <c r="Q22" s="371">
        <v>0.12732359843435526</v>
      </c>
      <c r="R22" s="370">
        <v>2661983.9058300001</v>
      </c>
      <c r="S22" s="371">
        <v>7.2148437040863642E-2</v>
      </c>
      <c r="T22" s="370">
        <v>10607820.26113</v>
      </c>
      <c r="U22" s="371">
        <v>8.8070622499438325E-2</v>
      </c>
      <c r="V22" s="370">
        <v>0</v>
      </c>
      <c r="W22" s="371">
        <v>0</v>
      </c>
      <c r="X22" s="370">
        <v>0</v>
      </c>
      <c r="Y22" s="371">
        <v>0</v>
      </c>
      <c r="Z22" s="370">
        <v>0</v>
      </c>
      <c r="AA22" s="371">
        <v>0</v>
      </c>
      <c r="AB22" s="370">
        <v>0</v>
      </c>
      <c r="AC22" s="371">
        <v>0</v>
      </c>
      <c r="AD22" s="370">
        <v>0</v>
      </c>
      <c r="AE22" s="371">
        <v>0</v>
      </c>
      <c r="AF22" s="370">
        <v>10837373.26657</v>
      </c>
      <c r="AG22" s="371">
        <v>8.1509692535048375E-2</v>
      </c>
    </row>
    <row r="23" spans="1:35" ht="19.5">
      <c r="A23" s="372" t="s">
        <v>448</v>
      </c>
      <c r="B23" s="370">
        <v>11371.432859999999</v>
      </c>
      <c r="C23" s="371">
        <v>1.9297572050242726E-2</v>
      </c>
      <c r="D23" s="370">
        <v>26041.428780000002</v>
      </c>
      <c r="E23" s="371">
        <v>7.1286524992356562E-2</v>
      </c>
      <c r="F23" s="370">
        <v>20129.074860000001</v>
      </c>
      <c r="G23" s="371">
        <v>4.1055122245905663E-2</v>
      </c>
      <c r="H23" s="370">
        <v>19476.80012</v>
      </c>
      <c r="I23" s="371">
        <v>4.3821022510822885E-2</v>
      </c>
      <c r="J23" s="370">
        <v>77018.736620000011</v>
      </c>
      <c r="K23" s="371">
        <v>4.0765097663303183E-2</v>
      </c>
      <c r="L23" s="370">
        <v>2353458.6309799999</v>
      </c>
      <c r="M23" s="371">
        <v>5.2582889583757245E-2</v>
      </c>
      <c r="N23" s="370">
        <v>1246130.82922</v>
      </c>
      <c r="O23" s="371">
        <v>6.9017068749479035E-2</v>
      </c>
      <c r="P23" s="370">
        <v>43626.942950000004</v>
      </c>
      <c r="Q23" s="371">
        <v>2.1036896894351532E-3</v>
      </c>
      <c r="R23" s="370">
        <v>1744736.3792999999</v>
      </c>
      <c r="S23" s="371">
        <v>4.7288040524640723E-2</v>
      </c>
      <c r="T23" s="370">
        <v>5387952.7824499998</v>
      </c>
      <c r="U23" s="371">
        <v>4.4733068987483388E-2</v>
      </c>
      <c r="V23" s="370">
        <v>321601.07543999999</v>
      </c>
      <c r="W23" s="371">
        <v>7.6362083464293476E-2</v>
      </c>
      <c r="X23" s="370">
        <v>103198.01978</v>
      </c>
      <c r="Y23" s="371">
        <v>8.6644984830247684E-2</v>
      </c>
      <c r="Z23" s="370">
        <v>78934.876999999993</v>
      </c>
      <c r="AA23" s="371">
        <v>4.4200254221106745E-2</v>
      </c>
      <c r="AB23" s="370">
        <v>158457.67491999999</v>
      </c>
      <c r="AC23" s="371">
        <v>4.6149230194312045E-2</v>
      </c>
      <c r="AD23" s="370">
        <v>662191.64714000002</v>
      </c>
      <c r="AE23" s="371">
        <v>6.2341449561692151E-2</v>
      </c>
      <c r="AF23" s="370">
        <v>6127163.1662099995</v>
      </c>
      <c r="AG23" s="371">
        <v>4.6083416479749686E-2</v>
      </c>
    </row>
    <row r="24" spans="1:35" ht="19.5">
      <c r="A24" s="372" t="s">
        <v>440</v>
      </c>
      <c r="B24" s="370">
        <v>0</v>
      </c>
      <c r="C24" s="371">
        <v>0</v>
      </c>
      <c r="D24" s="370">
        <v>0</v>
      </c>
      <c r="E24" s="371">
        <v>0</v>
      </c>
      <c r="F24" s="370">
        <v>0</v>
      </c>
      <c r="G24" s="371">
        <v>0</v>
      </c>
      <c r="H24" s="370">
        <v>0</v>
      </c>
      <c r="I24" s="371">
        <v>0</v>
      </c>
      <c r="J24" s="370">
        <v>0</v>
      </c>
      <c r="K24" s="371">
        <v>0</v>
      </c>
      <c r="L24" s="370">
        <v>0</v>
      </c>
      <c r="M24" s="371">
        <v>0</v>
      </c>
      <c r="N24" s="370">
        <v>0</v>
      </c>
      <c r="O24" s="371">
        <v>0</v>
      </c>
      <c r="P24" s="370">
        <v>0</v>
      </c>
      <c r="Q24" s="371">
        <v>0</v>
      </c>
      <c r="R24" s="370">
        <v>0</v>
      </c>
      <c r="S24" s="371">
        <v>0</v>
      </c>
      <c r="T24" s="370">
        <v>0</v>
      </c>
      <c r="U24" s="371">
        <v>0</v>
      </c>
      <c r="V24" s="370">
        <v>0</v>
      </c>
      <c r="W24" s="371">
        <v>0</v>
      </c>
      <c r="X24" s="370">
        <v>0</v>
      </c>
      <c r="Y24" s="371">
        <v>0</v>
      </c>
      <c r="Z24" s="370">
        <v>0</v>
      </c>
      <c r="AA24" s="371">
        <v>0</v>
      </c>
      <c r="AB24" s="370">
        <v>0</v>
      </c>
      <c r="AC24" s="371">
        <v>0</v>
      </c>
      <c r="AD24" s="370">
        <v>0</v>
      </c>
      <c r="AE24" s="371">
        <v>0</v>
      </c>
      <c r="AF24" s="370">
        <v>0</v>
      </c>
      <c r="AG24" s="371">
        <v>0</v>
      </c>
    </row>
    <row r="25" spans="1:35" ht="19.5">
      <c r="A25" s="372" t="s">
        <v>449</v>
      </c>
      <c r="B25" s="370">
        <v>0</v>
      </c>
      <c r="C25" s="371">
        <v>0</v>
      </c>
      <c r="D25" s="370">
        <v>0</v>
      </c>
      <c r="E25" s="371">
        <v>0</v>
      </c>
      <c r="F25" s="370">
        <v>0</v>
      </c>
      <c r="G25" s="371">
        <v>0</v>
      </c>
      <c r="H25" s="370">
        <v>0</v>
      </c>
      <c r="I25" s="371">
        <v>0</v>
      </c>
      <c r="J25" s="370">
        <v>0</v>
      </c>
      <c r="K25" s="371">
        <v>0</v>
      </c>
      <c r="L25" s="370">
        <v>0</v>
      </c>
      <c r="M25" s="371">
        <v>0</v>
      </c>
      <c r="N25" s="370">
        <v>45093.35916</v>
      </c>
      <c r="O25" s="371">
        <v>2.4974997779636989E-3</v>
      </c>
      <c r="P25" s="370">
        <v>0</v>
      </c>
      <c r="Q25" s="371">
        <v>0</v>
      </c>
      <c r="R25" s="370">
        <v>0</v>
      </c>
      <c r="S25" s="371">
        <v>0</v>
      </c>
      <c r="T25" s="370">
        <v>45093.35916</v>
      </c>
      <c r="U25" s="371">
        <v>3.7438419147845696E-4</v>
      </c>
      <c r="V25" s="370">
        <v>0</v>
      </c>
      <c r="W25" s="371">
        <v>0</v>
      </c>
      <c r="X25" s="370">
        <v>17199.446479999999</v>
      </c>
      <c r="Y25" s="371">
        <v>1.4440643168591786E-2</v>
      </c>
      <c r="Z25" s="370">
        <v>28041.181860000001</v>
      </c>
      <c r="AA25" s="371">
        <v>1.5701897741251778E-2</v>
      </c>
      <c r="AB25" s="370">
        <v>0</v>
      </c>
      <c r="AC25" s="371">
        <v>0</v>
      </c>
      <c r="AD25" s="370">
        <v>45240.628339999996</v>
      </c>
      <c r="AE25" s="371">
        <v>4.2591391207945743E-3</v>
      </c>
      <c r="AF25" s="370">
        <v>90333.987499999988</v>
      </c>
      <c r="AG25" s="371">
        <v>6.7941699205865817E-4</v>
      </c>
    </row>
    <row r="26" spans="1:35" ht="19.5">
      <c r="A26" s="373" t="s">
        <v>442</v>
      </c>
      <c r="B26" s="370">
        <v>5313.0211100000006</v>
      </c>
      <c r="C26" s="371">
        <v>9.0163138574504663E-3</v>
      </c>
      <c r="D26" s="370">
        <v>6673.0464800000009</v>
      </c>
      <c r="E26" s="371">
        <v>1.8266981381490736E-2</v>
      </c>
      <c r="F26" s="370">
        <v>8058.7341100000003</v>
      </c>
      <c r="G26" s="371">
        <v>1.6436538506335498E-2</v>
      </c>
      <c r="H26" s="370">
        <v>0</v>
      </c>
      <c r="I26" s="371">
        <v>0</v>
      </c>
      <c r="J26" s="370">
        <v>20044.801700000004</v>
      </c>
      <c r="K26" s="371">
        <v>1.0609474198124616E-2</v>
      </c>
      <c r="L26" s="370">
        <v>235366.80856999999</v>
      </c>
      <c r="M26" s="371">
        <v>5.2587569391708651E-3</v>
      </c>
      <c r="N26" s="370">
        <v>502636.29388000001</v>
      </c>
      <c r="O26" s="371">
        <v>2.7838556624438369E-2</v>
      </c>
      <c r="P26" s="370">
        <v>592236.54415999993</v>
      </c>
      <c r="Q26" s="371">
        <v>2.8557625802109951E-2</v>
      </c>
      <c r="R26" s="370">
        <v>404066.95387000003</v>
      </c>
      <c r="S26" s="371">
        <v>1.0951530968213529E-2</v>
      </c>
      <c r="T26" s="370">
        <v>1734306.60048</v>
      </c>
      <c r="U26" s="371">
        <v>1.4398948902711468E-2</v>
      </c>
      <c r="V26" s="370">
        <v>0</v>
      </c>
      <c r="W26" s="371">
        <v>0</v>
      </c>
      <c r="X26" s="370">
        <v>0</v>
      </c>
      <c r="Y26" s="371">
        <v>0</v>
      </c>
      <c r="Z26" s="370">
        <v>0</v>
      </c>
      <c r="AA26" s="371">
        <v>0</v>
      </c>
      <c r="AB26" s="370">
        <v>0</v>
      </c>
      <c r="AC26" s="371">
        <v>0</v>
      </c>
      <c r="AD26" s="370">
        <v>0</v>
      </c>
      <c r="AE26" s="371">
        <v>0</v>
      </c>
      <c r="AF26" s="370">
        <v>1754351.40218</v>
      </c>
      <c r="AG26" s="371">
        <v>1.3194769606323698E-2</v>
      </c>
    </row>
    <row r="27" spans="1:35" ht="39">
      <c r="A27" s="373" t="s">
        <v>450</v>
      </c>
      <c r="B27" s="370">
        <v>58014.824679999998</v>
      </c>
      <c r="C27" s="371">
        <v>9.8452435416700859E-2</v>
      </c>
      <c r="D27" s="370">
        <v>51678.31854</v>
      </c>
      <c r="E27" s="371">
        <v>0.14146565371996742</v>
      </c>
      <c r="F27" s="370">
        <v>49927.592149999997</v>
      </c>
      <c r="G27" s="371">
        <v>0.10183197257789771</v>
      </c>
      <c r="H27" s="370">
        <v>79106.131680000006</v>
      </c>
      <c r="I27" s="371">
        <v>0.17798157580996932</v>
      </c>
      <c r="J27" s="370">
        <v>238726.86705</v>
      </c>
      <c r="K27" s="371">
        <v>0.12635528025034545</v>
      </c>
      <c r="L27" s="370">
        <v>3050979.91928</v>
      </c>
      <c r="M27" s="371">
        <v>6.816747832570004E-2</v>
      </c>
      <c r="N27" s="370">
        <v>1472035.5322799999</v>
      </c>
      <c r="O27" s="371">
        <v>8.1528821172522636E-2</v>
      </c>
      <c r="P27" s="370">
        <v>1136823.6791600001</v>
      </c>
      <c r="Q27" s="371">
        <v>5.4817598732405083E-2</v>
      </c>
      <c r="R27" s="370">
        <v>5684468.1941</v>
      </c>
      <c r="S27" s="371">
        <v>0.15406760901694469</v>
      </c>
      <c r="T27" s="370">
        <v>11344307.324820001</v>
      </c>
      <c r="U27" s="371">
        <v>9.4185250440452506E-2</v>
      </c>
      <c r="V27" s="370">
        <v>35384.059569999998</v>
      </c>
      <c r="W27" s="371">
        <v>8.4017147843585965E-3</v>
      </c>
      <c r="X27" s="370">
        <v>35555.234079999995</v>
      </c>
      <c r="Y27" s="371">
        <v>2.9852149528304693E-2</v>
      </c>
      <c r="Z27" s="370">
        <v>0</v>
      </c>
      <c r="AA27" s="371">
        <v>0</v>
      </c>
      <c r="AB27" s="370">
        <v>64001.199189999999</v>
      </c>
      <c r="AC27" s="371">
        <v>1.8639716098462919E-2</v>
      </c>
      <c r="AD27" s="370">
        <v>134940.49283999999</v>
      </c>
      <c r="AE27" s="371">
        <v>1.2703853883611735E-2</v>
      </c>
      <c r="AF27" s="370">
        <v>11717974.68471</v>
      </c>
      <c r="AG27" s="371">
        <v>8.8132842727718305E-2</v>
      </c>
    </row>
    <row r="28" spans="1:35" ht="19.5" customHeight="1">
      <c r="A28" s="374" t="s">
        <v>444</v>
      </c>
      <c r="B28" s="370">
        <v>0</v>
      </c>
      <c r="C28" s="371">
        <v>0</v>
      </c>
      <c r="D28" s="370">
        <v>0</v>
      </c>
      <c r="E28" s="371">
        <v>0</v>
      </c>
      <c r="F28" s="370">
        <v>0</v>
      </c>
      <c r="G28" s="371">
        <v>0</v>
      </c>
      <c r="H28" s="370">
        <v>7457.2912400000005</v>
      </c>
      <c r="I28" s="371">
        <v>1.6778224620287486E-2</v>
      </c>
      <c r="J28" s="370">
        <v>7457.2912400000005</v>
      </c>
      <c r="K28" s="371">
        <v>3.9470552107622363E-3</v>
      </c>
      <c r="L28" s="370">
        <v>0</v>
      </c>
      <c r="M28" s="371">
        <v>0</v>
      </c>
      <c r="N28" s="370">
        <v>0</v>
      </c>
      <c r="O28" s="371">
        <v>0</v>
      </c>
      <c r="P28" s="370">
        <v>0</v>
      </c>
      <c r="Q28" s="371">
        <v>0</v>
      </c>
      <c r="R28" s="370">
        <v>709110.77607000002</v>
      </c>
      <c r="S28" s="371">
        <v>1.9219212434093365E-2</v>
      </c>
      <c r="T28" s="370">
        <v>709110.77607000002</v>
      </c>
      <c r="U28" s="371">
        <v>5.8873383911288131E-3</v>
      </c>
      <c r="V28" s="370">
        <v>0</v>
      </c>
      <c r="W28" s="371">
        <v>0</v>
      </c>
      <c r="X28" s="370">
        <v>0</v>
      </c>
      <c r="Y28" s="371">
        <v>0</v>
      </c>
      <c r="Z28" s="370">
        <v>0</v>
      </c>
      <c r="AA28" s="371">
        <v>0</v>
      </c>
      <c r="AB28" s="370">
        <v>100853.82092</v>
      </c>
      <c r="AC28" s="371">
        <v>2.9372677593324646E-2</v>
      </c>
      <c r="AD28" s="370">
        <v>100853.82092</v>
      </c>
      <c r="AE28" s="371">
        <v>9.4947941689437244E-3</v>
      </c>
      <c r="AF28" s="370">
        <v>817421.88823000004</v>
      </c>
      <c r="AG28" s="371">
        <v>6.1479664068204154E-3</v>
      </c>
    </row>
    <row r="29" spans="1:35" ht="19.5">
      <c r="A29" s="372" t="s">
        <v>445</v>
      </c>
      <c r="B29" s="370">
        <v>0</v>
      </c>
      <c r="C29" s="371">
        <v>0</v>
      </c>
      <c r="D29" s="370">
        <v>0</v>
      </c>
      <c r="E29" s="371">
        <v>0</v>
      </c>
      <c r="F29" s="370">
        <v>21913.891179999999</v>
      </c>
      <c r="G29" s="371">
        <v>4.4695421301561691E-2</v>
      </c>
      <c r="H29" s="370">
        <v>3020.1954900000001</v>
      </c>
      <c r="I29" s="371">
        <v>6.7951641819475501E-3</v>
      </c>
      <c r="J29" s="370">
        <v>24934.086669999997</v>
      </c>
      <c r="K29" s="371">
        <v>1.3197314353035878E-2</v>
      </c>
      <c r="L29" s="370">
        <v>0</v>
      </c>
      <c r="M29" s="371">
        <v>0</v>
      </c>
      <c r="N29" s="370">
        <v>0</v>
      </c>
      <c r="O29" s="371">
        <v>0</v>
      </c>
      <c r="P29" s="370">
        <v>204152.12997000001</v>
      </c>
      <c r="Q29" s="371">
        <v>9.8442086897155452E-3</v>
      </c>
      <c r="R29" s="370">
        <v>151009.77444000001</v>
      </c>
      <c r="S29" s="371">
        <v>4.092856902657452E-3</v>
      </c>
      <c r="T29" s="370">
        <v>355161.90441000002</v>
      </c>
      <c r="U29" s="371">
        <v>2.9487047517283886E-3</v>
      </c>
      <c r="V29" s="370">
        <v>0</v>
      </c>
      <c r="W29" s="371">
        <v>0</v>
      </c>
      <c r="X29" s="370">
        <v>0</v>
      </c>
      <c r="Y29" s="371">
        <v>0</v>
      </c>
      <c r="Z29" s="370">
        <v>0</v>
      </c>
      <c r="AA29" s="371">
        <v>0</v>
      </c>
      <c r="AB29" s="370">
        <v>0</v>
      </c>
      <c r="AC29" s="371">
        <v>0</v>
      </c>
      <c r="AD29" s="370">
        <v>0</v>
      </c>
      <c r="AE29" s="371">
        <v>0</v>
      </c>
      <c r="AF29" s="370">
        <v>380095.99108000001</v>
      </c>
      <c r="AG29" s="371">
        <v>2.8587653672780488E-3</v>
      </c>
    </row>
    <row r="30" spans="1:35" ht="19.5">
      <c r="A30" s="372" t="s">
        <v>451</v>
      </c>
      <c r="B30" s="370">
        <v>0</v>
      </c>
      <c r="C30" s="371">
        <v>0</v>
      </c>
      <c r="D30" s="370">
        <v>0</v>
      </c>
      <c r="E30" s="371">
        <v>0</v>
      </c>
      <c r="F30" s="370">
        <v>0</v>
      </c>
      <c r="G30" s="371">
        <v>0</v>
      </c>
      <c r="H30" s="370">
        <v>0</v>
      </c>
      <c r="I30" s="371">
        <v>0</v>
      </c>
      <c r="J30" s="370">
        <v>0</v>
      </c>
      <c r="K30" s="371">
        <v>0</v>
      </c>
      <c r="L30" s="370">
        <v>1.6619999999999999E-2</v>
      </c>
      <c r="M30" s="371">
        <v>3.7133757669584985E-10</v>
      </c>
      <c r="N30" s="370">
        <v>0</v>
      </c>
      <c r="O30" s="371">
        <v>0</v>
      </c>
      <c r="P30" s="370">
        <v>0</v>
      </c>
      <c r="Q30" s="371">
        <v>0</v>
      </c>
      <c r="R30" s="370">
        <v>0</v>
      </c>
      <c r="S30" s="371">
        <v>0</v>
      </c>
      <c r="T30" s="370">
        <v>1.6619999999999999E-2</v>
      </c>
      <c r="U30" s="371">
        <v>1.3798628840876878E-10</v>
      </c>
      <c r="V30" s="370">
        <v>0</v>
      </c>
      <c r="W30" s="371">
        <v>0</v>
      </c>
      <c r="X30" s="370">
        <v>0</v>
      </c>
      <c r="Y30" s="371">
        <v>0</v>
      </c>
      <c r="Z30" s="370">
        <v>0</v>
      </c>
      <c r="AA30" s="371">
        <v>0</v>
      </c>
      <c r="AB30" s="370">
        <v>0</v>
      </c>
      <c r="AC30" s="371">
        <v>0</v>
      </c>
      <c r="AD30" s="370">
        <v>0</v>
      </c>
      <c r="AE30" s="371">
        <v>0</v>
      </c>
      <c r="AF30" s="370">
        <v>1.6619999999999999E-2</v>
      </c>
      <c r="AG30" s="371">
        <v>1.2500179301854575E-10</v>
      </c>
    </row>
    <row r="31" spans="1:35" ht="18">
      <c r="A31" s="365" t="s">
        <v>452</v>
      </c>
      <c r="B31" s="368">
        <v>599745.29241999995</v>
      </c>
      <c r="C31" s="369">
        <v>1.0177809722625264</v>
      </c>
      <c r="D31" s="368">
        <v>366873.34151</v>
      </c>
      <c r="E31" s="369">
        <v>1.0042891981667212</v>
      </c>
      <c r="F31" s="368">
        <v>500226.77111000003</v>
      </c>
      <c r="G31" s="369">
        <v>1.0202590720851303</v>
      </c>
      <c r="H31" s="368">
        <v>450569.30656</v>
      </c>
      <c r="I31" s="369">
        <v>1.013739813716978</v>
      </c>
      <c r="J31" s="368">
        <v>1917414.7116</v>
      </c>
      <c r="K31" s="369">
        <v>1.0148647122722472</v>
      </c>
      <c r="L31" s="368">
        <v>45283646.601339996</v>
      </c>
      <c r="M31" s="369">
        <v>1.0117641150958394</v>
      </c>
      <c r="N31" s="368">
        <v>18140022.280130003</v>
      </c>
      <c r="O31" s="369">
        <v>1.0046867756321136</v>
      </c>
      <c r="P31" s="368">
        <v>20835050.3037</v>
      </c>
      <c r="Q31" s="369">
        <v>1.0046654094693208</v>
      </c>
      <c r="R31" s="368">
        <v>37096337.750359997</v>
      </c>
      <c r="S31" s="369">
        <v>1.005431619164487</v>
      </c>
      <c r="T31" s="368">
        <v>121355056.93552999</v>
      </c>
      <c r="U31" s="369">
        <v>1.0075411483855956</v>
      </c>
      <c r="V31" s="368">
        <v>4341190.1512799999</v>
      </c>
      <c r="W31" s="369">
        <v>1.0307873635461751</v>
      </c>
      <c r="X31" s="368">
        <v>1212490.65692</v>
      </c>
      <c r="Y31" s="369">
        <v>1.0180063028303434</v>
      </c>
      <c r="Z31" s="368">
        <v>1791701.04504</v>
      </c>
      <c r="AA31" s="369">
        <v>1.0032782046267157</v>
      </c>
      <c r="AB31" s="368">
        <v>3647679.4210900003</v>
      </c>
      <c r="AC31" s="369">
        <v>1.0623505447995838</v>
      </c>
      <c r="AD31" s="368">
        <v>10993061.274330001</v>
      </c>
      <c r="AE31" s="369">
        <v>1.034932074305287</v>
      </c>
      <c r="AF31" s="368">
        <v>134265532.92146</v>
      </c>
      <c r="AG31" s="369">
        <v>1.0098334750765996</v>
      </c>
    </row>
    <row r="32" spans="1:35" ht="18">
      <c r="A32" s="365" t="s">
        <v>587</v>
      </c>
      <c r="B32" s="368">
        <v>10477.749830000001</v>
      </c>
      <c r="C32" s="369">
        <v>1.7780972262526597E-2</v>
      </c>
      <c r="D32" s="368">
        <v>1566.87184</v>
      </c>
      <c r="E32" s="369">
        <v>4.2891981667213157E-3</v>
      </c>
      <c r="F32" s="368">
        <v>9932.8989000000001</v>
      </c>
      <c r="G32" s="369">
        <v>2.0259072085130194E-2</v>
      </c>
      <c r="H32" s="368">
        <v>6106.8316100000002</v>
      </c>
      <c r="I32" s="369">
        <v>1.3739813716978E-2</v>
      </c>
      <c r="J32" s="368">
        <v>28084.352180000002</v>
      </c>
      <c r="K32" s="369">
        <v>1.4864712272247364E-2</v>
      </c>
      <c r="L32" s="368">
        <v>526527.89581000002</v>
      </c>
      <c r="M32" s="369">
        <v>1.1764115095839368E-2</v>
      </c>
      <c r="N32" s="368">
        <v>84621.611879999997</v>
      </c>
      <c r="O32" s="369">
        <v>4.6867756321135054E-3</v>
      </c>
      <c r="P32" s="368">
        <v>96752.650250000006</v>
      </c>
      <c r="Q32" s="369">
        <v>4.6654094693208501E-3</v>
      </c>
      <c r="R32" s="368">
        <v>200404.65728000001</v>
      </c>
      <c r="S32" s="369">
        <v>5.4316191644869062E-3</v>
      </c>
      <c r="T32" s="368">
        <v>908306.81522000011</v>
      </c>
      <c r="U32" s="369">
        <v>7.5411483855954975E-3</v>
      </c>
      <c r="V32" s="368">
        <v>129661.85281</v>
      </c>
      <c r="W32" s="369">
        <v>3.0787363546175072E-2</v>
      </c>
      <c r="X32" s="368">
        <v>21446.30528</v>
      </c>
      <c r="Y32" s="369">
        <v>1.8006302830343525E-2</v>
      </c>
      <c r="Z32" s="368">
        <v>5854.3708299999998</v>
      </c>
      <c r="AA32" s="369">
        <v>3.2782046267156623E-3</v>
      </c>
      <c r="AB32" s="368">
        <v>214086.39575</v>
      </c>
      <c r="AC32" s="369">
        <v>6.2350544799583754E-2</v>
      </c>
      <c r="AD32" s="368">
        <v>371048.92466999998</v>
      </c>
      <c r="AE32" s="369">
        <v>3.4932074305287067E-2</v>
      </c>
      <c r="AF32" s="368">
        <v>1307440.0920700002</v>
      </c>
      <c r="AG32" s="369">
        <v>9.8334750765994294E-3</v>
      </c>
    </row>
    <row r="33" spans="1:33" ht="22.5" customHeight="1">
      <c r="A33" s="945" t="s">
        <v>454</v>
      </c>
      <c r="B33" s="946">
        <v>589267.54259000008</v>
      </c>
      <c r="C33" s="947">
        <v>1</v>
      </c>
      <c r="D33" s="946">
        <v>365306.46967000002</v>
      </c>
      <c r="E33" s="947">
        <v>1</v>
      </c>
      <c r="F33" s="1034">
        <v>490293.87221</v>
      </c>
      <c r="G33" s="947">
        <v>1</v>
      </c>
      <c r="H33" s="946">
        <v>444462.47495</v>
      </c>
      <c r="I33" s="947">
        <v>1</v>
      </c>
      <c r="J33" s="946">
        <v>1889330.3594200001</v>
      </c>
      <c r="K33" s="947">
        <v>1</v>
      </c>
      <c r="L33" s="946">
        <v>44757118.705529995</v>
      </c>
      <c r="M33" s="947">
        <v>1</v>
      </c>
      <c r="N33" s="946">
        <v>18055400.668249998</v>
      </c>
      <c r="O33" s="947">
        <v>1</v>
      </c>
      <c r="P33" s="1034">
        <v>20738297.653450001</v>
      </c>
      <c r="Q33" s="947">
        <v>1</v>
      </c>
      <c r="R33" s="946">
        <v>36895933.093079999</v>
      </c>
      <c r="S33" s="947">
        <v>1</v>
      </c>
      <c r="T33" s="946">
        <v>120446750.12030999</v>
      </c>
      <c r="U33" s="947">
        <v>1</v>
      </c>
      <c r="V33" s="946">
        <v>4211528.2984699998</v>
      </c>
      <c r="W33" s="947">
        <v>1</v>
      </c>
      <c r="X33" s="946">
        <v>1191044.35164</v>
      </c>
      <c r="Y33" s="947">
        <v>1</v>
      </c>
      <c r="Z33" s="1034">
        <v>1785846.6742100001</v>
      </c>
      <c r="AA33" s="947">
        <v>1</v>
      </c>
      <c r="AB33" s="946">
        <v>3433593.0253400002</v>
      </c>
      <c r="AC33" s="947">
        <v>1</v>
      </c>
      <c r="AD33" s="946">
        <v>10622012.34966</v>
      </c>
      <c r="AE33" s="947">
        <v>1</v>
      </c>
      <c r="AF33" s="946">
        <v>132958092.82938999</v>
      </c>
      <c r="AG33" s="947">
        <v>1</v>
      </c>
    </row>
    <row r="34" spans="1:33" ht="19.5">
      <c r="A34" s="374" t="s">
        <v>455</v>
      </c>
      <c r="B34" s="370">
        <v>637.71269999999993</v>
      </c>
      <c r="C34" s="371">
        <v>1.0822124992614891E-3</v>
      </c>
      <c r="D34" s="370">
        <v>66.152740000000009</v>
      </c>
      <c r="E34" s="371">
        <v>1.8108833402200392E-4</v>
      </c>
      <c r="F34" s="370">
        <v>0</v>
      </c>
      <c r="G34" s="371">
        <v>0</v>
      </c>
      <c r="H34" s="370">
        <v>600.61775</v>
      </c>
      <c r="I34" s="371">
        <v>1.3513351156755511E-3</v>
      </c>
      <c r="J34" s="370">
        <v>1304.4831899999999</v>
      </c>
      <c r="K34" s="371">
        <v>6.9044737649823153E-4</v>
      </c>
      <c r="L34" s="370">
        <v>83763.597549999991</v>
      </c>
      <c r="M34" s="371">
        <v>1.8715145204298087E-3</v>
      </c>
      <c r="N34" s="370">
        <v>10898.841339999999</v>
      </c>
      <c r="O34" s="371">
        <v>6.0363331394607922E-4</v>
      </c>
      <c r="P34" s="370">
        <v>1590.4590000000001</v>
      </c>
      <c r="Q34" s="371">
        <v>7.669187831024371E-5</v>
      </c>
      <c r="R34" s="370">
        <v>42801.99</v>
      </c>
      <c r="S34" s="371">
        <v>1.1600733851077941E-3</v>
      </c>
      <c r="T34" s="370">
        <v>139054.88788999998</v>
      </c>
      <c r="U34" s="367">
        <v>1.1544926513260257E-3</v>
      </c>
      <c r="V34" s="370">
        <v>7088.31351</v>
      </c>
      <c r="W34" s="371">
        <v>1.6830739360281879E-3</v>
      </c>
      <c r="X34" s="370">
        <v>778.58728000000008</v>
      </c>
      <c r="Y34" s="371">
        <v>6.5370133272361333E-4</v>
      </c>
      <c r="Z34" s="370">
        <v>632.93819999999994</v>
      </c>
      <c r="AA34" s="371">
        <v>3.5441911623235574E-4</v>
      </c>
      <c r="AB34" s="370">
        <v>4548.6620000000003</v>
      </c>
      <c r="AC34" s="371">
        <v>1.3247528074616776E-3</v>
      </c>
      <c r="AD34" s="370">
        <v>13048.50099</v>
      </c>
      <c r="AE34" s="371">
        <v>1.228439636526846E-3</v>
      </c>
      <c r="AF34" s="370">
        <v>153407.87206999998</v>
      </c>
      <c r="AG34" s="371">
        <v>1.1538062016792829E-3</v>
      </c>
    </row>
    <row r="35" spans="1:33" ht="28.5">
      <c r="A35" s="374" t="s">
        <v>456</v>
      </c>
      <c r="B35" s="370">
        <v>0</v>
      </c>
      <c r="C35" s="371">
        <v>0</v>
      </c>
      <c r="D35" s="370">
        <v>0</v>
      </c>
      <c r="E35" s="371">
        <v>0</v>
      </c>
      <c r="F35" s="370">
        <v>0</v>
      </c>
      <c r="G35" s="371">
        <v>0</v>
      </c>
      <c r="H35" s="370">
        <v>0</v>
      </c>
      <c r="I35" s="371">
        <v>0</v>
      </c>
      <c r="J35" s="370">
        <v>0</v>
      </c>
      <c r="K35" s="371">
        <v>0</v>
      </c>
      <c r="L35" s="370">
        <v>0</v>
      </c>
      <c r="M35" s="371">
        <v>0</v>
      </c>
      <c r="N35" s="370">
        <v>0</v>
      </c>
      <c r="O35" s="371">
        <v>0</v>
      </c>
      <c r="P35" s="370">
        <v>0</v>
      </c>
      <c r="Q35" s="371">
        <v>0</v>
      </c>
      <c r="R35" s="370">
        <v>0</v>
      </c>
      <c r="S35" s="371">
        <v>0</v>
      </c>
      <c r="T35" s="370">
        <v>0</v>
      </c>
      <c r="U35" s="367">
        <v>0</v>
      </c>
      <c r="V35" s="370">
        <v>0</v>
      </c>
      <c r="W35" s="371">
        <v>0</v>
      </c>
      <c r="X35" s="370">
        <v>0</v>
      </c>
      <c r="Y35" s="371">
        <v>0</v>
      </c>
      <c r="Z35" s="370">
        <v>0</v>
      </c>
      <c r="AA35" s="371">
        <v>0</v>
      </c>
      <c r="AB35" s="370">
        <v>0</v>
      </c>
      <c r="AC35" s="371">
        <v>0</v>
      </c>
      <c r="AD35" s="370">
        <v>0</v>
      </c>
      <c r="AE35" s="371">
        <v>0</v>
      </c>
      <c r="AF35" s="370">
        <v>0</v>
      </c>
      <c r="AG35" s="367">
        <v>0</v>
      </c>
    </row>
    <row r="36" spans="1:33" ht="12.75" customHeight="1">
      <c r="A36" s="23" t="s">
        <v>588</v>
      </c>
    </row>
    <row r="37" spans="1:33" ht="12.75" customHeight="1">
      <c r="A37" s="23"/>
    </row>
    <row r="38" spans="1:33" ht="12.75" customHeight="1">
      <c r="A38" s="621" t="s">
        <v>81</v>
      </c>
      <c r="L38" s="134"/>
    </row>
    <row r="39" spans="1:33" ht="12.75" customHeight="1"/>
    <row r="40" spans="1:33" ht="12.75" customHeight="1"/>
    <row r="41" spans="1:33" ht="12.75" customHeight="1"/>
    <row r="42" spans="1:33" ht="12.75" customHeight="1">
      <c r="F42" s="134"/>
      <c r="P42" s="134"/>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834</v>
      </c>
    </row>
    <row r="52" spans="33:33" ht="12.75" customHeight="1"/>
    <row r="53" spans="33:33" ht="12.75" customHeight="1"/>
    <row r="54" spans="33: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8" t="s">
        <v>676</v>
      </c>
      <c r="J1" s="139" t="str">
        <f>Naslovnica!A20</f>
        <v>Studeni 2022.</v>
      </c>
    </row>
    <row r="2" spans="1:17" ht="12.75" customHeight="1">
      <c r="A2" s="535" t="s">
        <v>959</v>
      </c>
      <c r="I2" s="526"/>
      <c r="J2" s="537" t="str">
        <f>Naslovnica!A24</f>
        <v>November 2022</v>
      </c>
    </row>
    <row r="3" spans="1:17" ht="12.75" customHeight="1"/>
    <row r="4" spans="1:17" ht="33.75">
      <c r="A4" s="897" t="s">
        <v>572</v>
      </c>
      <c r="B4" s="898" t="s">
        <v>33</v>
      </c>
      <c r="C4" s="898" t="s">
        <v>34</v>
      </c>
      <c r="D4" s="898" t="s">
        <v>35</v>
      </c>
      <c r="E4" s="898" t="s">
        <v>222</v>
      </c>
      <c r="F4" s="898" t="s">
        <v>223</v>
      </c>
      <c r="G4" s="898" t="s">
        <v>36</v>
      </c>
      <c r="H4" s="898" t="s">
        <v>37</v>
      </c>
      <c r="I4" s="898" t="s">
        <v>38</v>
      </c>
      <c r="J4" s="898" t="s">
        <v>432</v>
      </c>
    </row>
    <row r="5" spans="1:17" ht="21.75">
      <c r="A5" s="706" t="s">
        <v>573</v>
      </c>
      <c r="B5" s="707">
        <v>54182</v>
      </c>
      <c r="C5" s="707">
        <v>106777</v>
      </c>
      <c r="D5" s="707">
        <v>35563</v>
      </c>
      <c r="E5" s="707">
        <v>4156</v>
      </c>
      <c r="F5" s="707">
        <v>2233</v>
      </c>
      <c r="G5" s="707">
        <v>28099</v>
      </c>
      <c r="H5" s="707">
        <v>43618</v>
      </c>
      <c r="I5" s="707">
        <v>94684</v>
      </c>
      <c r="J5" s="707">
        <v>369312</v>
      </c>
      <c r="K5" s="53"/>
    </row>
    <row r="6" spans="1:17" ht="22.5">
      <c r="A6" s="742" t="s">
        <v>574</v>
      </c>
      <c r="B6" s="375">
        <v>0.14671064032579501</v>
      </c>
      <c r="C6" s="375">
        <v>0.28912410103110647</v>
      </c>
      <c r="D6" s="375">
        <v>9.6295273373191229E-2</v>
      </c>
      <c r="E6" s="375">
        <v>1.1253357594662507E-2</v>
      </c>
      <c r="F6" s="375">
        <v>6.0463781301447013E-3</v>
      </c>
      <c r="G6" s="375">
        <v>7.6084719695000427E-2</v>
      </c>
      <c r="H6" s="375">
        <v>0.11810609999133524</v>
      </c>
      <c r="I6" s="375">
        <v>0.25637942985876438</v>
      </c>
      <c r="J6" s="375">
        <v>1</v>
      </c>
      <c r="K6" s="53"/>
    </row>
    <row r="7" spans="1:17" ht="21.75">
      <c r="A7" s="835" t="s">
        <v>946</v>
      </c>
      <c r="B7" s="836">
        <v>313</v>
      </c>
      <c r="C7" s="836">
        <v>339</v>
      </c>
      <c r="D7" s="836">
        <v>211</v>
      </c>
      <c r="E7" s="836">
        <v>62</v>
      </c>
      <c r="F7" s="836">
        <v>34</v>
      </c>
      <c r="G7" s="836">
        <v>253</v>
      </c>
      <c r="H7" s="836">
        <v>332</v>
      </c>
      <c r="I7" s="836">
        <v>555</v>
      </c>
      <c r="J7" s="836">
        <v>2099</v>
      </c>
      <c r="K7" s="53"/>
    </row>
    <row r="8" spans="1:17" ht="22.5">
      <c r="A8" s="79" t="s">
        <v>575</v>
      </c>
      <c r="B8" s="221">
        <v>143</v>
      </c>
      <c r="C8" s="221">
        <v>37</v>
      </c>
      <c r="D8" s="221">
        <v>29</v>
      </c>
      <c r="E8" s="221">
        <v>0</v>
      </c>
      <c r="F8" s="221">
        <v>2</v>
      </c>
      <c r="G8" s="221">
        <v>8</v>
      </c>
      <c r="H8" s="221">
        <v>98</v>
      </c>
      <c r="I8" s="221">
        <v>78</v>
      </c>
      <c r="J8" s="221">
        <v>395</v>
      </c>
      <c r="K8" s="53"/>
    </row>
    <row r="9" spans="1:17" ht="22.5">
      <c r="A9" s="742" t="s">
        <v>660</v>
      </c>
      <c r="B9" s="222">
        <v>20</v>
      </c>
      <c r="C9" s="222">
        <v>3</v>
      </c>
      <c r="D9" s="222">
        <v>6</v>
      </c>
      <c r="E9" s="222">
        <v>0</v>
      </c>
      <c r="F9" s="222">
        <v>0</v>
      </c>
      <c r="G9" s="222">
        <v>0</v>
      </c>
      <c r="H9" s="222">
        <v>5</v>
      </c>
      <c r="I9" s="222">
        <v>11</v>
      </c>
      <c r="J9" s="222">
        <v>45</v>
      </c>
    </row>
    <row r="10" spans="1:17" ht="22.5">
      <c r="A10" s="742" t="s">
        <v>836</v>
      </c>
      <c r="B10" s="222">
        <v>13</v>
      </c>
      <c r="C10" s="222">
        <v>70</v>
      </c>
      <c r="D10" s="222">
        <v>2</v>
      </c>
      <c r="E10" s="222">
        <v>1</v>
      </c>
      <c r="F10" s="222">
        <v>1</v>
      </c>
      <c r="G10" s="222">
        <v>15</v>
      </c>
      <c r="H10" s="222">
        <v>6</v>
      </c>
      <c r="I10" s="222">
        <v>3</v>
      </c>
      <c r="J10" s="222">
        <v>111</v>
      </c>
    </row>
    <row r="11" spans="1:17" ht="32.25">
      <c r="A11" s="835" t="s">
        <v>947</v>
      </c>
      <c r="B11" s="836">
        <v>176</v>
      </c>
      <c r="C11" s="836">
        <v>110</v>
      </c>
      <c r="D11" s="836">
        <v>37</v>
      </c>
      <c r="E11" s="836">
        <v>1</v>
      </c>
      <c r="F11" s="836">
        <v>3</v>
      </c>
      <c r="G11" s="836">
        <v>23</v>
      </c>
      <c r="H11" s="836">
        <v>109</v>
      </c>
      <c r="I11" s="836">
        <v>92</v>
      </c>
      <c r="J11" s="836">
        <v>551</v>
      </c>
      <c r="M11" s="265"/>
      <c r="N11" s="265"/>
      <c r="O11" s="265"/>
      <c r="P11" s="265"/>
      <c r="Q11" s="265"/>
    </row>
    <row r="12" spans="1:17" ht="21.75">
      <c r="A12" s="706" t="s">
        <v>576</v>
      </c>
      <c r="B12" s="707">
        <v>54319</v>
      </c>
      <c r="C12" s="707">
        <v>107006</v>
      </c>
      <c r="D12" s="707">
        <v>35737</v>
      </c>
      <c r="E12" s="707">
        <v>4217</v>
      </c>
      <c r="F12" s="707">
        <v>2264</v>
      </c>
      <c r="G12" s="707">
        <v>28329</v>
      </c>
      <c r="H12" s="707">
        <v>43841</v>
      </c>
      <c r="I12" s="707">
        <v>95147</v>
      </c>
      <c r="J12" s="707">
        <v>370860</v>
      </c>
      <c r="M12" s="265"/>
      <c r="N12" s="265"/>
      <c r="O12" s="265"/>
      <c r="P12" s="265"/>
      <c r="Q12" s="265"/>
    </row>
    <row r="13" spans="1:17" s="265" customFormat="1" ht="22.5">
      <c r="A13" s="896" t="s">
        <v>663</v>
      </c>
      <c r="B13" s="222">
        <v>137</v>
      </c>
      <c r="C13" s="222">
        <v>229</v>
      </c>
      <c r="D13" s="222">
        <v>174</v>
      </c>
      <c r="E13" s="222">
        <v>61</v>
      </c>
      <c r="F13" s="222">
        <v>31</v>
      </c>
      <c r="G13" s="222">
        <v>230</v>
      </c>
      <c r="H13" s="222">
        <v>223</v>
      </c>
      <c r="I13" s="222">
        <v>463</v>
      </c>
      <c r="J13" s="222">
        <v>1548</v>
      </c>
    </row>
    <row r="14" spans="1:17" s="265" customFormat="1" ht="22.5">
      <c r="A14" s="1002" t="s">
        <v>1401</v>
      </c>
      <c r="B14" s="1003">
        <v>2.5285150049831895E-3</v>
      </c>
      <c r="C14" s="1003">
        <v>2.1446566208078721E-3</v>
      </c>
      <c r="D14" s="1003">
        <v>4.8927255855806262E-3</v>
      </c>
      <c r="E14" s="1003">
        <v>1.4677574590952869E-2</v>
      </c>
      <c r="F14" s="1003">
        <v>1.3882669055082841E-2</v>
      </c>
      <c r="G14" s="1003">
        <v>8.1853446741877445E-3</v>
      </c>
      <c r="H14" s="1003">
        <v>5.1125682057866495E-3</v>
      </c>
      <c r="I14" s="1003">
        <v>4.8899497275147752E-3</v>
      </c>
      <c r="J14" s="1003">
        <v>4.1915778528722747E-3</v>
      </c>
    </row>
    <row r="15" spans="1:17" ht="21.75" customHeight="1">
      <c r="A15" s="742" t="s">
        <v>577</v>
      </c>
      <c r="B15" s="375">
        <v>0.14646766974060293</v>
      </c>
      <c r="C15" s="375">
        <v>0.28853475705117837</v>
      </c>
      <c r="D15" s="375">
        <v>9.6362508763414761E-2</v>
      </c>
      <c r="E15" s="375">
        <v>1.1370867712883568E-2</v>
      </c>
      <c r="F15" s="375">
        <v>6.1047295475381543E-3</v>
      </c>
      <c r="G15" s="375">
        <v>7.6387315968289918E-2</v>
      </c>
      <c r="H15" s="375">
        <v>0.11821442053605134</v>
      </c>
      <c r="I15" s="375">
        <v>0.25655773068004101</v>
      </c>
      <c r="J15" s="375">
        <v>1</v>
      </c>
      <c r="M15" s="265"/>
      <c r="N15" s="265"/>
      <c r="O15" s="265"/>
      <c r="P15" s="265"/>
      <c r="Q15" s="265"/>
    </row>
    <row r="16" spans="1:17" ht="12.75" customHeight="1">
      <c r="A16" s="22" t="s">
        <v>969</v>
      </c>
      <c r="M16" s="265"/>
      <c r="N16" s="265"/>
      <c r="O16" s="265"/>
      <c r="P16" s="265"/>
      <c r="Q16" s="265"/>
    </row>
    <row r="17" spans="1:10" ht="12.75" customHeight="1">
      <c r="A17" s="29" t="s">
        <v>578</v>
      </c>
    </row>
    <row r="18" spans="1:10" ht="12.75" customHeight="1"/>
    <row r="19" spans="1:10" ht="12.75" customHeight="1"/>
    <row r="20" spans="1:10">
      <c r="A20" s="138" t="s">
        <v>678</v>
      </c>
      <c r="B20" s="265"/>
      <c r="C20" s="265"/>
      <c r="D20" s="265"/>
      <c r="E20" s="265"/>
      <c r="F20" s="265"/>
      <c r="G20" s="750"/>
      <c r="H20" s="750" t="s">
        <v>43</v>
      </c>
      <c r="I20" s="290"/>
      <c r="J20" s="708" t="s">
        <v>1550</v>
      </c>
    </row>
    <row r="21" spans="1:10">
      <c r="A21" s="535" t="s">
        <v>677</v>
      </c>
      <c r="B21" s="265"/>
      <c r="C21" s="265"/>
      <c r="D21" s="265"/>
      <c r="E21" s="265"/>
      <c r="F21" s="265"/>
      <c r="G21" s="549"/>
      <c r="H21" s="549" t="s">
        <v>44</v>
      </c>
      <c r="I21" s="709"/>
      <c r="J21" s="537" t="s">
        <v>1551</v>
      </c>
    </row>
    <row r="22" spans="1:10">
      <c r="A22" s="265"/>
      <c r="B22" s="265"/>
      <c r="C22" s="265"/>
      <c r="D22" s="265"/>
      <c r="E22" s="265"/>
      <c r="F22" s="265"/>
      <c r="G22" s="265"/>
      <c r="H22" s="265"/>
      <c r="I22" s="265"/>
      <c r="J22" s="265"/>
    </row>
    <row r="23" spans="1:10" ht="24" customHeight="1">
      <c r="A23" s="717"/>
      <c r="B23" s="718"/>
      <c r="C23" s="718" t="s">
        <v>1544</v>
      </c>
      <c r="D23" s="718"/>
      <c r="E23" s="1091" t="s">
        <v>650</v>
      </c>
      <c r="F23" s="1095"/>
      <c r="G23" s="1095"/>
      <c r="H23" s="1096"/>
      <c r="I23" s="1097"/>
      <c r="J23" s="1097"/>
    </row>
    <row r="24" spans="1:10" ht="24">
      <c r="A24" s="717"/>
      <c r="B24" s="719"/>
      <c r="C24" s="720" t="s">
        <v>1545</v>
      </c>
      <c r="D24" s="719"/>
      <c r="E24" s="1098" t="s">
        <v>557</v>
      </c>
      <c r="F24" s="1098"/>
      <c r="G24" s="721" t="s">
        <v>558</v>
      </c>
      <c r="H24" s="1099"/>
      <c r="I24" s="1099"/>
      <c r="J24" s="312"/>
    </row>
    <row r="25" spans="1:10" ht="21.75">
      <c r="A25" s="739" t="s">
        <v>559</v>
      </c>
      <c r="B25" s="739" t="s">
        <v>560</v>
      </c>
      <c r="C25" s="739" t="s">
        <v>561</v>
      </c>
      <c r="D25" s="739" t="s">
        <v>562</v>
      </c>
      <c r="E25" s="739" t="s">
        <v>560</v>
      </c>
      <c r="F25" s="739" t="s">
        <v>561</v>
      </c>
      <c r="G25" s="739" t="s">
        <v>562</v>
      </c>
      <c r="H25" s="313"/>
      <c r="I25" s="313"/>
      <c r="J25" s="313"/>
    </row>
    <row r="26" spans="1:10">
      <c r="A26" s="78" t="s">
        <v>6</v>
      </c>
      <c r="B26" s="376">
        <v>987</v>
      </c>
      <c r="C26" s="376">
        <v>966</v>
      </c>
      <c r="D26" s="376">
        <v>1953</v>
      </c>
      <c r="E26" s="376">
        <v>-14</v>
      </c>
      <c r="F26" s="376">
        <v>6</v>
      </c>
      <c r="G26" s="377">
        <v>-4.0795512493625452E-3</v>
      </c>
      <c r="H26" s="314"/>
      <c r="I26" s="314"/>
      <c r="J26" s="315"/>
    </row>
    <row r="27" spans="1:10">
      <c r="A27" s="78" t="s">
        <v>7</v>
      </c>
      <c r="B27" s="376">
        <v>6093</v>
      </c>
      <c r="C27" s="376">
        <v>3488</v>
      </c>
      <c r="D27" s="376">
        <v>9581</v>
      </c>
      <c r="E27" s="376">
        <v>35</v>
      </c>
      <c r="F27" s="376">
        <v>11</v>
      </c>
      <c r="G27" s="377">
        <v>4.824331410592464E-3</v>
      </c>
      <c r="H27" s="314"/>
      <c r="I27" s="314"/>
      <c r="J27" s="315"/>
    </row>
    <row r="28" spans="1:10">
      <c r="A28" s="78" t="s">
        <v>8</v>
      </c>
      <c r="B28" s="376">
        <v>12037</v>
      </c>
      <c r="C28" s="376">
        <v>7986</v>
      </c>
      <c r="D28" s="376">
        <v>20023</v>
      </c>
      <c r="E28" s="376">
        <v>283</v>
      </c>
      <c r="F28" s="376">
        <v>188</v>
      </c>
      <c r="G28" s="377">
        <v>2.408960720130926E-2</v>
      </c>
      <c r="H28" s="314"/>
      <c r="I28" s="314"/>
      <c r="J28" s="315"/>
    </row>
    <row r="29" spans="1:10">
      <c r="A29" s="78" t="s">
        <v>9</v>
      </c>
      <c r="B29" s="376">
        <v>18740</v>
      </c>
      <c r="C29" s="376">
        <v>13318</v>
      </c>
      <c r="D29" s="376">
        <v>32058</v>
      </c>
      <c r="E29" s="376">
        <v>42</v>
      </c>
      <c r="F29" s="376">
        <v>-62</v>
      </c>
      <c r="G29" s="377">
        <v>-6.2348026684955205E-4</v>
      </c>
      <c r="H29" s="314"/>
      <c r="I29" s="314"/>
      <c r="J29" s="315"/>
    </row>
    <row r="30" spans="1:10">
      <c r="A30" s="78" t="s">
        <v>10</v>
      </c>
      <c r="B30" s="376">
        <v>25677</v>
      </c>
      <c r="C30" s="376">
        <v>19960</v>
      </c>
      <c r="D30" s="376">
        <v>45637</v>
      </c>
      <c r="E30" s="376">
        <v>141</v>
      </c>
      <c r="F30" s="376">
        <v>146</v>
      </c>
      <c r="G30" s="377">
        <v>6.3285556780594554E-3</v>
      </c>
      <c r="H30" s="314"/>
      <c r="I30" s="314"/>
      <c r="J30" s="315"/>
    </row>
    <row r="31" spans="1:10">
      <c r="A31" s="78" t="s">
        <v>11</v>
      </c>
      <c r="B31" s="376">
        <v>28710</v>
      </c>
      <c r="C31" s="376">
        <v>25167</v>
      </c>
      <c r="D31" s="376">
        <v>53877</v>
      </c>
      <c r="E31" s="376">
        <v>307</v>
      </c>
      <c r="F31" s="376">
        <v>306</v>
      </c>
      <c r="G31" s="377">
        <v>1.1508711324722087E-2</v>
      </c>
      <c r="H31" s="314"/>
      <c r="I31" s="314"/>
      <c r="J31" s="315"/>
    </row>
    <row r="32" spans="1:10">
      <c r="A32" s="78" t="s">
        <v>12</v>
      </c>
      <c r="B32" s="376">
        <v>26825</v>
      </c>
      <c r="C32" s="376">
        <v>25940</v>
      </c>
      <c r="D32" s="376">
        <v>52765</v>
      </c>
      <c r="E32" s="376">
        <v>313</v>
      </c>
      <c r="F32" s="376">
        <v>266</v>
      </c>
      <c r="G32" s="377">
        <v>1.1094929674625442E-2</v>
      </c>
      <c r="H32" s="314"/>
      <c r="I32" s="314"/>
      <c r="J32" s="315"/>
    </row>
    <row r="33" spans="1:10">
      <c r="A33" s="78" t="s">
        <v>39</v>
      </c>
      <c r="B33" s="376">
        <v>42925</v>
      </c>
      <c r="C33" s="376">
        <v>46526</v>
      </c>
      <c r="D33" s="376">
        <v>89451</v>
      </c>
      <c r="E33" s="376">
        <v>563</v>
      </c>
      <c r="F33" s="376">
        <v>641</v>
      </c>
      <c r="G33" s="377">
        <v>1.3643523292576454E-2</v>
      </c>
      <c r="H33" s="314"/>
      <c r="I33" s="314"/>
      <c r="J33" s="315"/>
    </row>
    <row r="34" spans="1:10">
      <c r="A34" s="78" t="s">
        <v>40</v>
      </c>
      <c r="B34" s="376">
        <v>22387</v>
      </c>
      <c r="C34" s="376">
        <v>23805</v>
      </c>
      <c r="D34" s="376">
        <v>46192</v>
      </c>
      <c r="E34" s="376">
        <v>483</v>
      </c>
      <c r="F34" s="376">
        <v>443</v>
      </c>
      <c r="G34" s="377">
        <v>2.0456855034683974E-2</v>
      </c>
      <c r="H34" s="314"/>
      <c r="I34" s="314"/>
      <c r="J34" s="315"/>
    </row>
    <row r="35" spans="1:10">
      <c r="A35" s="78" t="s">
        <v>41</v>
      </c>
      <c r="B35" s="376">
        <v>6554</v>
      </c>
      <c r="C35" s="376">
        <v>8307</v>
      </c>
      <c r="D35" s="376">
        <v>14861</v>
      </c>
      <c r="E35" s="376">
        <v>147</v>
      </c>
      <c r="F35" s="376">
        <v>146</v>
      </c>
      <c r="G35" s="377">
        <v>2.0112575507962749E-2</v>
      </c>
      <c r="H35" s="314"/>
      <c r="I35" s="314"/>
      <c r="J35" s="315"/>
    </row>
    <row r="36" spans="1:10">
      <c r="A36" s="78" t="s">
        <v>42</v>
      </c>
      <c r="B36" s="376">
        <v>541</v>
      </c>
      <c r="C36" s="376">
        <v>761</v>
      </c>
      <c r="D36" s="376">
        <v>1302</v>
      </c>
      <c r="E36" s="376">
        <v>18</v>
      </c>
      <c r="F36" s="376">
        <v>28</v>
      </c>
      <c r="G36" s="377">
        <v>3.6624203821655987E-2</v>
      </c>
      <c r="H36" s="314"/>
      <c r="I36" s="314"/>
      <c r="J36" s="315"/>
    </row>
    <row r="37" spans="1:10" ht="24">
      <c r="A37" s="1035" t="s">
        <v>563</v>
      </c>
      <c r="B37" s="938">
        <v>191476</v>
      </c>
      <c r="C37" s="938">
        <v>176224</v>
      </c>
      <c r="D37" s="938">
        <v>367700</v>
      </c>
      <c r="E37" s="938">
        <v>2318</v>
      </c>
      <c r="F37" s="938">
        <v>2119</v>
      </c>
      <c r="G37" s="939">
        <v>1.2214291023308288E-2</v>
      </c>
      <c r="H37" s="316"/>
      <c r="I37" s="316"/>
      <c r="J37" s="317"/>
    </row>
    <row r="38" spans="1:10">
      <c r="A38" s="22" t="s">
        <v>969</v>
      </c>
      <c r="B38" s="265"/>
      <c r="C38" s="265"/>
      <c r="D38" s="265"/>
      <c r="E38" s="265"/>
      <c r="F38" s="265"/>
      <c r="G38" s="265"/>
      <c r="H38" s="265"/>
      <c r="I38" s="265"/>
      <c r="J38" s="265"/>
    </row>
    <row r="39" spans="1:10">
      <c r="A39" s="265"/>
      <c r="B39" s="265"/>
      <c r="C39" s="265"/>
      <c r="D39" s="265"/>
      <c r="E39" s="265"/>
      <c r="F39" s="265"/>
      <c r="G39" s="265"/>
      <c r="H39" s="265"/>
      <c r="I39" s="265"/>
      <c r="J39" s="265"/>
    </row>
    <row r="40" spans="1:10" ht="12.75" customHeight="1">
      <c r="A40" s="621" t="s">
        <v>81</v>
      </c>
    </row>
    <row r="66" spans="10:10">
      <c r="J66" s="28" t="s">
        <v>835</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2" t="s">
        <v>679</v>
      </c>
      <c r="I1" s="139" t="str">
        <f>Naslovnica!A20</f>
        <v>Studeni 2022.</v>
      </c>
    </row>
    <row r="2" spans="1:10">
      <c r="A2" s="562" t="s">
        <v>960</v>
      </c>
      <c r="I2" s="537" t="str">
        <f>Naslovnica!A24</f>
        <v>November 2022</v>
      </c>
    </row>
    <row r="3" spans="1:10" ht="12.75" customHeight="1"/>
    <row r="4" spans="1:10" ht="12.75" customHeight="1">
      <c r="F4" s="311"/>
      <c r="I4" s="14" t="s">
        <v>571</v>
      </c>
    </row>
    <row r="5" spans="1:10" s="265" customFormat="1" ht="22.15" customHeight="1">
      <c r="A5" s="1101" t="s">
        <v>1158</v>
      </c>
      <c r="B5" s="1105" t="s">
        <v>1136</v>
      </c>
      <c r="C5" s="1105"/>
      <c r="D5" s="1105"/>
      <c r="E5" s="1105"/>
      <c r="F5" s="1103" t="s">
        <v>1138</v>
      </c>
      <c r="G5" s="1100" t="s">
        <v>1135</v>
      </c>
      <c r="H5" s="1101" t="s">
        <v>1137</v>
      </c>
      <c r="I5" s="1101" t="s">
        <v>1139</v>
      </c>
      <c r="J5" s="915"/>
    </row>
    <row r="6" spans="1:10" s="265" customFormat="1" ht="72">
      <c r="A6" s="1101"/>
      <c r="B6" s="920" t="s">
        <v>1131</v>
      </c>
      <c r="C6" s="920" t="s">
        <v>1132</v>
      </c>
      <c r="D6" s="920" t="s">
        <v>1133</v>
      </c>
      <c r="E6" s="920" t="s">
        <v>1134</v>
      </c>
      <c r="F6" s="1103"/>
      <c r="G6" s="1100"/>
      <c r="H6" s="1101"/>
      <c r="I6" s="1101"/>
      <c r="J6" s="915"/>
    </row>
    <row r="7" spans="1:10" s="265" customFormat="1">
      <c r="A7" s="916" t="s">
        <v>1091</v>
      </c>
      <c r="B7" s="917">
        <v>0</v>
      </c>
      <c r="C7" s="917">
        <v>8107.0235599999996</v>
      </c>
      <c r="D7" s="917">
        <v>0</v>
      </c>
      <c r="E7" s="917">
        <v>3973.8402900000001</v>
      </c>
      <c r="F7" s="918">
        <v>12080.86385</v>
      </c>
      <c r="G7" s="923">
        <v>9.4943374330344721E-2</v>
      </c>
      <c r="H7" s="918">
        <v>130196.45263000019</v>
      </c>
      <c r="I7" s="918">
        <v>1417606.2570100003</v>
      </c>
    </row>
    <row r="8" spans="1:10" s="265" customFormat="1">
      <c r="A8" s="916" t="s">
        <v>1092</v>
      </c>
      <c r="B8" s="917">
        <v>0</v>
      </c>
      <c r="C8" s="917">
        <v>14679.46615</v>
      </c>
      <c r="D8" s="917">
        <v>0</v>
      </c>
      <c r="E8" s="917">
        <v>230.91077999999999</v>
      </c>
      <c r="F8" s="918">
        <v>14910.37693</v>
      </c>
      <c r="G8" s="923">
        <v>0.10133000554436578</v>
      </c>
      <c r="H8" s="918">
        <v>151906.29577999935</v>
      </c>
      <c r="I8" s="918">
        <v>2382524.5271700001</v>
      </c>
    </row>
    <row r="9" spans="1:10" s="265" customFormat="1">
      <c r="A9" s="916" t="s">
        <v>222</v>
      </c>
      <c r="B9" s="917">
        <v>0</v>
      </c>
      <c r="C9" s="917">
        <v>1533.8153200000002</v>
      </c>
      <c r="D9" s="917">
        <v>0</v>
      </c>
      <c r="E9" s="917">
        <v>0.32602999999999999</v>
      </c>
      <c r="F9" s="918">
        <v>1534.1413500000001</v>
      </c>
      <c r="G9" s="923">
        <v>1.0555980125618967</v>
      </c>
      <c r="H9" s="918">
        <v>11789.744429999992</v>
      </c>
      <c r="I9" s="918">
        <v>48903.15322</v>
      </c>
    </row>
    <row r="10" spans="1:10" s="265" customFormat="1">
      <c r="A10" s="916" t="s">
        <v>223</v>
      </c>
      <c r="B10" s="917">
        <v>0</v>
      </c>
      <c r="C10" s="917">
        <v>956.19614999999999</v>
      </c>
      <c r="D10" s="917">
        <v>0</v>
      </c>
      <c r="E10" s="917">
        <v>0</v>
      </c>
      <c r="F10" s="918">
        <v>956.19614999999999</v>
      </c>
      <c r="G10" s="923">
        <v>0.702712122199878</v>
      </c>
      <c r="H10" s="918">
        <v>6054.3462500000023</v>
      </c>
      <c r="I10" s="918">
        <v>50163.349360000015</v>
      </c>
    </row>
    <row r="11" spans="1:10" s="265" customFormat="1">
      <c r="A11" s="916" t="s">
        <v>46</v>
      </c>
      <c r="B11" s="917">
        <v>0</v>
      </c>
      <c r="C11" s="917">
        <v>6365.3893099999996</v>
      </c>
      <c r="D11" s="917">
        <v>0</v>
      </c>
      <c r="E11" s="917">
        <v>9.9982299999999995</v>
      </c>
      <c r="F11" s="918">
        <v>6375.3875399999997</v>
      </c>
      <c r="G11" s="923">
        <v>0.69189707920018595</v>
      </c>
      <c r="H11" s="918">
        <v>42977.619140000083</v>
      </c>
      <c r="I11" s="918">
        <v>513481.58775999997</v>
      </c>
    </row>
    <row r="12" spans="1:10" s="265" customFormat="1">
      <c r="A12" s="916" t="s">
        <v>36</v>
      </c>
      <c r="B12" s="917">
        <v>0</v>
      </c>
      <c r="C12" s="917">
        <v>4273.46983</v>
      </c>
      <c r="D12" s="917">
        <v>0</v>
      </c>
      <c r="E12" s="917">
        <v>2.8731300000000002</v>
      </c>
      <c r="F12" s="918">
        <v>4276.3429599999999</v>
      </c>
      <c r="G12" s="923">
        <v>0.10795306019789508</v>
      </c>
      <c r="H12" s="918">
        <v>40522.585569999937</v>
      </c>
      <c r="I12" s="918">
        <v>416073.68012999999</v>
      </c>
    </row>
    <row r="13" spans="1:10" s="265" customFormat="1">
      <c r="A13" s="916" t="s">
        <v>37</v>
      </c>
      <c r="B13" s="917">
        <v>0</v>
      </c>
      <c r="C13" s="917">
        <v>5518.9018099999994</v>
      </c>
      <c r="D13" s="917">
        <v>0</v>
      </c>
      <c r="E13" s="917">
        <v>530.83547999999996</v>
      </c>
      <c r="F13" s="918">
        <v>6049.7372899999991</v>
      </c>
      <c r="G13" s="923">
        <v>9.0245275381379164E-2</v>
      </c>
      <c r="H13" s="918">
        <v>59692.032230000012</v>
      </c>
      <c r="I13" s="918">
        <v>547798.99008000002</v>
      </c>
    </row>
    <row r="14" spans="1:10" s="265" customFormat="1">
      <c r="A14" s="919" t="s">
        <v>38</v>
      </c>
      <c r="B14" s="917">
        <v>0</v>
      </c>
      <c r="C14" s="917">
        <v>22593.720269999998</v>
      </c>
      <c r="D14" s="917">
        <v>0</v>
      </c>
      <c r="E14" s="917">
        <v>31.418599999999998</v>
      </c>
      <c r="F14" s="918">
        <v>22625.138869999999</v>
      </c>
      <c r="G14" s="923">
        <v>0.8909409070719736</v>
      </c>
      <c r="H14" s="918">
        <v>154089.28230999992</v>
      </c>
      <c r="I14" s="918">
        <v>2197333.6513500004</v>
      </c>
    </row>
    <row r="15" spans="1:10" s="265" customFormat="1" ht="20.45" customHeight="1">
      <c r="A15" s="921" t="s">
        <v>1093</v>
      </c>
      <c r="B15" s="922">
        <v>0</v>
      </c>
      <c r="C15" s="922">
        <v>64027.982400000001</v>
      </c>
      <c r="D15" s="922">
        <v>0</v>
      </c>
      <c r="E15" s="922">
        <v>4780.2025400000002</v>
      </c>
      <c r="F15" s="922">
        <v>68808.184939999992</v>
      </c>
      <c r="G15" s="1001">
        <v>0.34860916740265591</v>
      </c>
      <c r="H15" s="922">
        <v>597228.35833999945</v>
      </c>
      <c r="I15" s="922">
        <v>7573885.1960800011</v>
      </c>
    </row>
    <row r="16" spans="1:10">
      <c r="A16" s="22" t="s">
        <v>969</v>
      </c>
      <c r="B16" s="18"/>
      <c r="C16" s="19"/>
      <c r="D16" s="19"/>
      <c r="E16" s="19"/>
      <c r="F16" s="19"/>
      <c r="G16" s="19"/>
    </row>
    <row r="17" spans="1:13" ht="10.15" customHeight="1">
      <c r="A17" s="969" t="s">
        <v>47</v>
      </c>
      <c r="B17" s="772"/>
      <c r="C17" s="772"/>
      <c r="D17" s="772"/>
      <c r="E17" s="772"/>
      <c r="F17" s="772"/>
      <c r="G17" s="30"/>
    </row>
    <row r="18" spans="1:13" ht="10.15" customHeight="1">
      <c r="A18" s="966" t="s">
        <v>972</v>
      </c>
      <c r="B18" s="967"/>
      <c r="C18" s="967"/>
      <c r="D18" s="967"/>
      <c r="E18" s="967"/>
      <c r="F18" s="967"/>
      <c r="G18" s="31"/>
    </row>
    <row r="19" spans="1:13" ht="10.15" customHeight="1">
      <c r="A19" s="965" t="s">
        <v>48</v>
      </c>
      <c r="B19" s="964"/>
      <c r="C19" s="964"/>
      <c r="D19" s="964"/>
      <c r="E19" s="964"/>
      <c r="F19" s="964"/>
      <c r="G19" s="32"/>
    </row>
    <row r="20" spans="1:13" ht="10.15" customHeight="1">
      <c r="A20" s="966" t="s">
        <v>49</v>
      </c>
      <c r="B20" s="968"/>
      <c r="C20" s="968"/>
      <c r="D20" s="968"/>
      <c r="E20" s="968"/>
      <c r="F20" s="968"/>
      <c r="G20" s="31"/>
    </row>
    <row r="21" spans="1:13" ht="12.75" customHeight="1"/>
    <row r="22" spans="1:13" ht="12.75" customHeight="1">
      <c r="A22" s="152" t="s">
        <v>680</v>
      </c>
      <c r="L22" s="139" t="str">
        <f>Naslovnica!A20</f>
        <v>Studeni 2022.</v>
      </c>
    </row>
    <row r="23" spans="1:13" ht="12.75" customHeight="1">
      <c r="A23" s="562" t="s">
        <v>961</v>
      </c>
      <c r="L23" s="537" t="str">
        <f>Naslovnica!A24</f>
        <v>November 2022</v>
      </c>
    </row>
    <row r="24" spans="1:13" ht="12.75" customHeight="1"/>
    <row r="25" spans="1:13" ht="12.75" customHeight="1">
      <c r="L25" s="14" t="s">
        <v>324</v>
      </c>
    </row>
    <row r="26" spans="1:13" s="265" customFormat="1" ht="14.45" customHeight="1">
      <c r="A26" s="1101" t="s">
        <v>1158</v>
      </c>
      <c r="B26" s="1104" t="s">
        <v>1197</v>
      </c>
      <c r="C26" s="1104"/>
      <c r="D26" s="1104"/>
      <c r="E26" s="1104"/>
      <c r="F26" s="1102" t="s">
        <v>1141</v>
      </c>
      <c r="G26" s="1102"/>
      <c r="H26" s="1102"/>
      <c r="I26" s="1103" t="s">
        <v>1140</v>
      </c>
      <c r="J26" s="1100" t="s">
        <v>1135</v>
      </c>
      <c r="K26" s="1101" t="s">
        <v>1137</v>
      </c>
      <c r="L26" s="1101" t="s">
        <v>1139</v>
      </c>
    </row>
    <row r="27" spans="1:13" s="265" customFormat="1" ht="96">
      <c r="A27" s="1101"/>
      <c r="B27" s="920" t="s">
        <v>1143</v>
      </c>
      <c r="C27" s="920" t="s">
        <v>1144</v>
      </c>
      <c r="D27" s="920" t="s">
        <v>1145</v>
      </c>
      <c r="E27" s="920" t="s">
        <v>1146</v>
      </c>
      <c r="F27" s="920" t="s">
        <v>1142</v>
      </c>
      <c r="G27" s="920" t="s">
        <v>1147</v>
      </c>
      <c r="H27" s="920" t="s">
        <v>1094</v>
      </c>
      <c r="I27" s="1103"/>
      <c r="J27" s="1100"/>
      <c r="K27" s="1101"/>
      <c r="L27" s="1101"/>
      <c r="M27" s="915"/>
    </row>
    <row r="28" spans="1:13" s="265" customFormat="1">
      <c r="A28" s="913" t="s">
        <v>1091</v>
      </c>
      <c r="B28" s="924">
        <v>1502.8758700000001</v>
      </c>
      <c r="C28" s="924">
        <v>0</v>
      </c>
      <c r="D28" s="924">
        <v>3185.9296300000001</v>
      </c>
      <c r="E28" s="924">
        <v>2152.1344300000001</v>
      </c>
      <c r="F28" s="924">
        <v>358.16012999999998</v>
      </c>
      <c r="G28" s="924">
        <v>240.46664000000001</v>
      </c>
      <c r="H28" s="924">
        <v>0</v>
      </c>
      <c r="I28" s="925">
        <v>7439.5667000000003</v>
      </c>
      <c r="J28" s="926">
        <v>8.818741949828901E-3</v>
      </c>
      <c r="K28" s="925">
        <v>86780.816519999993</v>
      </c>
      <c r="L28" s="925">
        <v>582767.29434999987</v>
      </c>
    </row>
    <row r="29" spans="1:13" s="265" customFormat="1">
      <c r="A29" s="913" t="s">
        <v>1092</v>
      </c>
      <c r="B29" s="924">
        <v>1220.4153999999999</v>
      </c>
      <c r="C29" s="924">
        <v>0</v>
      </c>
      <c r="D29" s="924">
        <v>0</v>
      </c>
      <c r="E29" s="924">
        <v>143.04008999999999</v>
      </c>
      <c r="F29" s="924">
        <v>142.77477999999999</v>
      </c>
      <c r="G29" s="924">
        <v>2788.3352200000004</v>
      </c>
      <c r="H29" s="924">
        <v>0</v>
      </c>
      <c r="I29" s="925">
        <v>4294.56549</v>
      </c>
      <c r="J29" s="926">
        <v>0.10629366315688538</v>
      </c>
      <c r="K29" s="925">
        <v>59660.082850000123</v>
      </c>
      <c r="L29" s="925">
        <v>616625.82929000002</v>
      </c>
    </row>
    <row r="30" spans="1:13" s="265" customFormat="1">
      <c r="A30" s="913" t="s">
        <v>222</v>
      </c>
      <c r="B30" s="924">
        <v>130.24456000000001</v>
      </c>
      <c r="C30" s="924">
        <v>0</v>
      </c>
      <c r="D30" s="924">
        <v>18.303650000000001</v>
      </c>
      <c r="E30" s="924">
        <v>104.69369</v>
      </c>
      <c r="F30" s="924">
        <v>0</v>
      </c>
      <c r="G30" s="924">
        <v>6.3977500000000003</v>
      </c>
      <c r="H30" s="924">
        <v>0</v>
      </c>
      <c r="I30" s="925">
        <v>259.63965000000002</v>
      </c>
      <c r="J30" s="926">
        <v>3.2484723134684312</v>
      </c>
      <c r="K30" s="925">
        <v>1024.2983699999991</v>
      </c>
      <c r="L30" s="925">
        <v>3157.3687099999993</v>
      </c>
    </row>
    <row r="31" spans="1:13" s="265" customFormat="1">
      <c r="A31" s="913" t="s">
        <v>223</v>
      </c>
      <c r="B31" s="924">
        <v>0</v>
      </c>
      <c r="C31" s="924">
        <v>0</v>
      </c>
      <c r="D31" s="924">
        <v>41.14226</v>
      </c>
      <c r="E31" s="924">
        <v>12.138059999999999</v>
      </c>
      <c r="F31" s="924">
        <v>0</v>
      </c>
      <c r="G31" s="924">
        <v>4.8569100000000001</v>
      </c>
      <c r="H31" s="924">
        <v>0</v>
      </c>
      <c r="I31" s="925">
        <v>58.137230000000002</v>
      </c>
      <c r="J31" s="926">
        <v>-0.1883837862792912</v>
      </c>
      <c r="K31" s="925">
        <v>1563.0508100000006</v>
      </c>
      <c r="L31" s="925">
        <v>23684.64904</v>
      </c>
    </row>
    <row r="32" spans="1:13" s="265" customFormat="1">
      <c r="A32" s="913" t="s">
        <v>46</v>
      </c>
      <c r="B32" s="924">
        <v>101.53558</v>
      </c>
      <c r="C32" s="924">
        <v>0</v>
      </c>
      <c r="D32" s="924">
        <v>462.75995</v>
      </c>
      <c r="E32" s="924">
        <v>537.37468999999999</v>
      </c>
      <c r="F32" s="924">
        <v>66.253820000000005</v>
      </c>
      <c r="G32" s="924">
        <v>33.411639999999998</v>
      </c>
      <c r="H32" s="924">
        <v>0</v>
      </c>
      <c r="I32" s="925">
        <v>1201.3356799999999</v>
      </c>
      <c r="J32" s="926">
        <v>0.19301705837603778</v>
      </c>
      <c r="K32" s="925">
        <v>12918.230390000012</v>
      </c>
      <c r="L32" s="925">
        <v>134833.20308000004</v>
      </c>
    </row>
    <row r="33" spans="1:12" s="265" customFormat="1">
      <c r="A33" s="913" t="s">
        <v>36</v>
      </c>
      <c r="B33" s="924">
        <v>160.88661999999999</v>
      </c>
      <c r="C33" s="924">
        <v>0</v>
      </c>
      <c r="D33" s="924">
        <v>0</v>
      </c>
      <c r="E33" s="924">
        <v>145.35145</v>
      </c>
      <c r="F33" s="924">
        <v>0</v>
      </c>
      <c r="G33" s="924">
        <v>220.36910999999998</v>
      </c>
      <c r="H33" s="924">
        <v>0.50026999999999999</v>
      </c>
      <c r="I33" s="925">
        <v>527.10744999999997</v>
      </c>
      <c r="J33" s="926">
        <v>-0.49558346550754517</v>
      </c>
      <c r="K33" s="925">
        <v>10223.611519999991</v>
      </c>
      <c r="L33" s="925">
        <v>110299.92486999999</v>
      </c>
    </row>
    <row r="34" spans="1:12" s="265" customFormat="1">
      <c r="A34" s="913" t="s">
        <v>37</v>
      </c>
      <c r="B34" s="924">
        <v>62.045830000000002</v>
      </c>
      <c r="C34" s="924">
        <v>0</v>
      </c>
      <c r="D34" s="924">
        <v>822.47759999999994</v>
      </c>
      <c r="E34" s="924">
        <v>509.09181999999998</v>
      </c>
      <c r="F34" s="924">
        <v>69.177350000000004</v>
      </c>
      <c r="G34" s="924">
        <v>84.713809999999995</v>
      </c>
      <c r="H34" s="924">
        <v>2.6016599999999999</v>
      </c>
      <c r="I34" s="925">
        <v>1550.1080699999998</v>
      </c>
      <c r="J34" s="926">
        <v>0.14398379978001041</v>
      </c>
      <c r="K34" s="925">
        <v>21117.229829999938</v>
      </c>
      <c r="L34" s="925">
        <v>173972.10173999995</v>
      </c>
    </row>
    <row r="35" spans="1:12" s="265" customFormat="1">
      <c r="A35" s="379" t="s">
        <v>38</v>
      </c>
      <c r="B35" s="924">
        <v>1097.4501</v>
      </c>
      <c r="C35" s="924">
        <v>0</v>
      </c>
      <c r="D35" s="924">
        <v>1661.6864399999999</v>
      </c>
      <c r="E35" s="924">
        <v>1397.22605</v>
      </c>
      <c r="F35" s="924">
        <v>152.22716</v>
      </c>
      <c r="G35" s="924">
        <v>15.48451</v>
      </c>
      <c r="H35" s="924">
        <v>2.8777199999999996</v>
      </c>
      <c r="I35" s="925">
        <v>4326.9519800000007</v>
      </c>
      <c r="J35" s="926">
        <v>-3.6622621923751209E-2</v>
      </c>
      <c r="K35" s="925">
        <v>67312.656550000072</v>
      </c>
      <c r="L35" s="925">
        <v>746153.21518000017</v>
      </c>
    </row>
    <row r="36" spans="1:12" s="265" customFormat="1" ht="19.899999999999999" customHeight="1">
      <c r="A36" s="921" t="s">
        <v>1093</v>
      </c>
      <c r="B36" s="922">
        <v>4275.4539599999998</v>
      </c>
      <c r="C36" s="922">
        <v>0</v>
      </c>
      <c r="D36" s="922">
        <v>6192.2995300000002</v>
      </c>
      <c r="E36" s="922">
        <v>5001.0502800000004</v>
      </c>
      <c r="F36" s="922">
        <v>788.59324000000004</v>
      </c>
      <c r="G36" s="922">
        <v>3394.0355900000004</v>
      </c>
      <c r="H36" s="922">
        <v>5.9796499999999995</v>
      </c>
      <c r="I36" s="922">
        <v>19657.412250000001</v>
      </c>
      <c r="J36" s="1001">
        <v>1.917231446880785E-2</v>
      </c>
      <c r="K36" s="922">
        <v>260599.97684000016</v>
      </c>
      <c r="L36" s="922">
        <v>2391493.5862600002</v>
      </c>
    </row>
    <row r="37" spans="1:12" ht="12.75" customHeight="1">
      <c r="A37" s="22" t="s">
        <v>969</v>
      </c>
      <c r="G37" s="134"/>
      <c r="H37" s="134"/>
    </row>
    <row r="38" spans="1:12" ht="12.75" customHeight="1">
      <c r="A38" s="17" t="s">
        <v>948</v>
      </c>
    </row>
    <row r="39" spans="1:12" ht="12.75" customHeight="1">
      <c r="A39" s="837" t="s">
        <v>971</v>
      </c>
      <c r="G39" s="77"/>
    </row>
    <row r="40" spans="1:12" ht="12.75" customHeight="1"/>
    <row r="41" spans="1:12" ht="12.75" customHeight="1">
      <c r="A41" s="621" t="s">
        <v>81</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837</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04004A-CBAC-4773-B6BD-23A435742FFE}">
  <ds:schemaRef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 ds:uri="ca302e39-a258-4920-a5cd-d26b5a5d483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2023-03-30T12:27:44Z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