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xr:revisionPtr revIDLastSave="0" documentId="13_ncr:1_{088FA124-7242-4788-BBA7-0ADCE00DC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  <sheet name="faktoring" sheetId="13" r:id="rId13"/>
  </sheets>
  <definedNames>
    <definedName name="_xlnm._FilterDatabase" localSheetId="2" hidden="1">'portfelj i skrbništvo'!$A$7:$B$8</definedName>
    <definedName name="data4a" localSheetId="4">'UCITS '!$B$6:$I$142</definedName>
    <definedName name="_xlnm.Print_Area" localSheetId="5">AIF!$A$1:$H$45</definedName>
    <definedName name="_xlnm.Print_Area" localSheetId="3">'drustva za upravljanje IF '!$A$1:$H$30</definedName>
    <definedName name="_xlnm.Print_Area" localSheetId="1">inv.drustva!$A$1:$L$19</definedName>
    <definedName name="_xlnm.Print_Area" localSheetId="11">leasing!$C$1:$O$33</definedName>
    <definedName name="_xlnm.Print_Area" localSheetId="7">'omf&amp;dmf '!$A$1:$H$52</definedName>
    <definedName name="_xlnm.Print_Titles" localSheetId="11">leasing!$A:$B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5" i="10" l="1"/>
  <c r="F74" i="10" s="1"/>
  <c r="D75" i="10"/>
  <c r="C75" i="10"/>
  <c r="E74" i="10"/>
  <c r="D74" i="10"/>
  <c r="D71" i="10" s="1"/>
  <c r="C74" i="10"/>
  <c r="C71" i="10" s="1"/>
  <c r="F72" i="10"/>
  <c r="F71" i="10" s="1"/>
  <c r="E72" i="10"/>
  <c r="D72" i="10"/>
  <c r="C72" i="10"/>
  <c r="F68" i="10"/>
  <c r="D68" i="10"/>
  <c r="C68" i="10"/>
  <c r="F63" i="10"/>
  <c r="D63" i="10"/>
  <c r="C63" i="10"/>
  <c r="F59" i="10"/>
  <c r="D59" i="10"/>
  <c r="C59" i="10"/>
  <c r="F54" i="10"/>
  <c r="D54" i="10"/>
  <c r="C54" i="10"/>
  <c r="F50" i="10"/>
  <c r="D50" i="10"/>
  <c r="C50" i="10"/>
  <c r="F27" i="10"/>
  <c r="F26" i="10" s="1"/>
  <c r="F18" i="10" s="1"/>
  <c r="D27" i="10"/>
  <c r="D26" i="10" s="1"/>
  <c r="D18" i="10" s="1"/>
  <c r="D17" i="10" s="1"/>
  <c r="C27" i="10"/>
  <c r="C26" i="10" s="1"/>
  <c r="C18" i="10" s="1"/>
  <c r="C17" i="10" s="1"/>
  <c r="F19" i="10"/>
  <c r="D19" i="10"/>
  <c r="C19" i="10"/>
  <c r="F14" i="10"/>
  <c r="D14" i="10"/>
  <c r="C14" i="10"/>
  <c r="C13" i="10" s="1"/>
  <c r="F13" i="10"/>
  <c r="F7" i="10" s="1"/>
  <c r="D13" i="10"/>
  <c r="F9" i="10"/>
  <c r="D9" i="10"/>
  <c r="C9" i="10"/>
  <c r="F8" i="10"/>
  <c r="D8" i="10"/>
  <c r="D7" i="10" s="1"/>
  <c r="D78" i="10" s="1"/>
  <c r="C8" i="10"/>
  <c r="C7" i="10" s="1"/>
  <c r="C29" i="8"/>
  <c r="F29" i="8"/>
  <c r="F17" i="10" l="1"/>
  <c r="C78" i="10"/>
  <c r="H13" i="11"/>
  <c r="G13" i="11"/>
  <c r="F13" i="11"/>
  <c r="D13" i="11"/>
  <c r="C13" i="11"/>
  <c r="H29" i="8" l="1"/>
  <c r="G29" i="8"/>
  <c r="D29" i="8"/>
  <c r="D9" i="3" l="1"/>
  <c r="C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ata4a11" type="6" refreshedVersion="6" background="1" saveData="1">
    <textPr codePage="65001" sourceFile="\\RAMPART\Redirected$\ibilaver\Desktop\data4a.csv" decimal="," thousands=".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<sst xmlns="http://schemas.openxmlformats.org/spreadsheetml/2006/main" count="662" uniqueCount="463">
  <si>
    <t>Tablica 1.</t>
  </si>
  <si>
    <t>Tablica 2.</t>
  </si>
  <si>
    <t>Tablica 3.</t>
  </si>
  <si>
    <t>Tablica 4.</t>
  </si>
  <si>
    <t>Tablica 5.</t>
  </si>
  <si>
    <t>Redni broj</t>
  </si>
  <si>
    <t>Naziv  investicijskog društva</t>
  </si>
  <si>
    <t xml:space="preserve">Dobit (gubitak) prije oporezivanja </t>
  </si>
  <si>
    <t>UKUPNO</t>
  </si>
  <si>
    <t xml:space="preserve">Napomene: </t>
  </si>
  <si>
    <t>SUBJEKTI NADZORA</t>
  </si>
  <si>
    <t>Upravljanje portfeljem</t>
  </si>
  <si>
    <t>Skrbništvo nad fin. instrumentima</t>
  </si>
  <si>
    <t>Naziv društva</t>
  </si>
  <si>
    <t>Ukupna aktiva</t>
  </si>
  <si>
    <t>Udjel u 
ukupnoj aktivi</t>
  </si>
  <si>
    <t>Dobit (gubitak) prije oporezivanja</t>
  </si>
  <si>
    <t>Napomene: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</si>
  <si>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</si>
  <si>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</si>
  <si>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</si>
  <si>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</si>
  <si>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</si>
  <si>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</si>
  <si>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</si>
  <si>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</si>
  <si>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</si>
  <si>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</si>
  <si>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</si>
  <si>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</si>
  <si>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</si>
  <si>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</si>
  <si>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</si>
  <si>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</si>
  <si>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Tablica 7.</t>
  </si>
  <si>
    <t>Tablica 8.</t>
  </si>
  <si>
    <t>Tablica 9.</t>
  </si>
  <si>
    <t>Tablica 10.</t>
  </si>
  <si>
    <t>Tablica 11.</t>
  </si>
  <si>
    <t>Upisani kapital</t>
  </si>
  <si>
    <t>Kapital i rezerve</t>
  </si>
  <si>
    <t xml:space="preserve">UKUPNO </t>
  </si>
  <si>
    <t>UCITS fond</t>
  </si>
  <si>
    <t>Redni 
broj</t>
  </si>
  <si>
    <t>NAZIV FONDA</t>
  </si>
  <si>
    <t>Dobit (gubitak)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</si>
  <si>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</si>
  <si>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</si>
  <si>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</si>
  <si>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</si>
  <si>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</si>
  <si>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</si>
  <si>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</si>
  <si>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</si>
  <si>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</si>
  <si>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</si>
  <si>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</si>
  <si>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</si>
  <si>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</si>
  <si>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</si>
  <si>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</si>
  <si>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</si>
  <si>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OTVORENI DOBROVOLJNI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</si>
  <si>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</si>
  <si>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</si>
  <si>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</si>
  <si>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</si>
  <si>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</si>
  <si>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</si>
  <si>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</si>
  <si>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</si>
  <si>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</si>
  <si>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</si>
  <si>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</si>
  <si>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</si>
  <si>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</si>
  <si>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</si>
  <si>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</si>
  <si>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</si>
  <si>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</si>
  <si>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</si>
  <si>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Ukupno zatvoreni dobrovoljni mirovinski fondovi</t>
  </si>
  <si>
    <t>Investicijska društva</t>
  </si>
  <si>
    <t>Kreditne institucije</t>
  </si>
  <si>
    <t>ERSTE ZATVORENI DOBROVOLJNI MIROVINSKI FOND</t>
  </si>
  <si>
    <t>Raiffeisen zatvoreni dobrovoljni mirovinski fond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</si>
  <si>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</si>
  <si>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Kapital leasing društva
(iz Izvještaja o izračunu kapitala leasing društva - IIKLD)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</si>
  <si>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</si>
  <si>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</si>
  <si>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</si>
  <si>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</si>
  <si>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Društva za upravljanje investicijskim fondovima</t>
  </si>
  <si>
    <t>- stupac 4 - udjel društava za osiguranje izračunat je u odnosu na ukupnu aktivu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</si>
  <si>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</si>
  <si>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</si>
  <si>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</si>
  <si>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</si>
  <si>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</si>
  <si>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</si>
  <si>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</si>
  <si>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12.</t>
  </si>
  <si>
    <t>Naziv  društva</t>
  </si>
  <si>
    <t>Udio u ukupnoj aktivi</t>
  </si>
  <si>
    <t>Dobit ili gubitak prije oporezivanja</t>
  </si>
  <si>
    <t>Udio u ukupnoj neto imovini</t>
  </si>
  <si>
    <t>Dobit ili gubitak</t>
  </si>
  <si>
    <t>AZ Treći horizont zatvoreni dobrovoljni mirovinski fond</t>
  </si>
  <si>
    <t>Tablica   1.</t>
  </si>
  <si>
    <t>Tablica   2.</t>
  </si>
  <si>
    <t>Tablica   3.</t>
  </si>
  <si>
    <t>Tablica   4.</t>
  </si>
  <si>
    <t>Tablica   5.</t>
  </si>
  <si>
    <t>Tablica   6.</t>
  </si>
  <si>
    <t>Tablica   7.</t>
  </si>
  <si>
    <t>Tablica   8.</t>
  </si>
  <si>
    <t>Tablica   9.</t>
  </si>
  <si>
    <t>CROATIA OSIGURANJE 1000 A dobrovoljni mirovinski fond</t>
  </si>
  <si>
    <t>CROATIA OSIGURANJE 1000 C dobrovoljni mirovinski fond</t>
  </si>
  <si>
    <t>CROATIA OSIGURANJE dobrovoljni mirovinski fond</t>
  </si>
  <si>
    <t>AZ HKZP  zatvoreni dobrovoljni mirovinski fond</t>
  </si>
  <si>
    <t>NESTLÉ ZATVORENI DOBROVOLJNI MIROVINSKI FOND</t>
  </si>
  <si>
    <t>POLICIJSKI ZATVORENI DOBROVOLJNI MIROVINSKI FOND</t>
  </si>
  <si>
    <t>POŠTA ZATVORENI DOBROVOLJNI MIROVINSKI FOND</t>
  </si>
  <si>
    <t>Dobit
(gubitak)
prije oporezivanja</t>
  </si>
  <si>
    <t>Tablica 6.</t>
  </si>
  <si>
    <t>Društvo</t>
  </si>
  <si>
    <t>Dobit (gubitak) prije oporezivanja</t>
  </si>
  <si>
    <t>DRUŠTVA ZA UPRAVLJANJE MIROVINSKIM FONDOVIMA</t>
  </si>
  <si>
    <t>Allianz ZB d.o.o. društvo za upravljanje obveznim i dobrovoljnim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</si>
  <si>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</si>
  <si>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</si>
  <si>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</si>
  <si>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</si>
  <si>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</si>
  <si>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Fond</t>
  </si>
  <si>
    <t>Ukupna
aktiva</t>
  </si>
  <si>
    <t>AZ A1 zatvoreni dobrovoljni mirovinski fond</t>
  </si>
  <si>
    <t>Zatvoreni dobrovoljni mirovinski fond FINE</t>
  </si>
  <si>
    <t>Promjena aktive</t>
  </si>
  <si>
    <t>Javna ponuda</t>
  </si>
  <si>
    <t>Otvoren</t>
  </si>
  <si>
    <t>Zatvoren</t>
  </si>
  <si>
    <t>Nenekretninski</t>
  </si>
  <si>
    <t>ZAIF Breza d.d.</t>
  </si>
  <si>
    <t>Privatna ponuda</t>
  </si>
  <si>
    <t>Osnovni</t>
  </si>
  <si>
    <t>Posebni</t>
  </si>
  <si>
    <t>Hedge fond</t>
  </si>
  <si>
    <t>ICAM Total Return</t>
  </si>
  <si>
    <t>MWM 1</t>
  </si>
  <si>
    <t>Primus</t>
  </si>
  <si>
    <t>Rizičnog kapitala</t>
  </si>
  <si>
    <t>Specijalizirani AIF</t>
  </si>
  <si>
    <t>Passive Digital Asset</t>
  </si>
  <si>
    <t>Kapitalni fond d.d. ZAIF</t>
  </si>
  <si>
    <t>Prosperus Growth</t>
  </si>
  <si>
    <t>LEI investicijskog društva</t>
  </si>
  <si>
    <t>-Podaci o promjeni aktive izračunati su u odnosu na isto razdoblje prethodne godine</t>
  </si>
  <si>
    <t>Gold Energetics</t>
  </si>
  <si>
    <t>Pink Information Technologies</t>
  </si>
  <si>
    <t>Croatian Mezzanine Debt Fund</t>
  </si>
  <si>
    <t>u eurima i postocima</t>
  </si>
  <si>
    <t>u rurima i postocima</t>
  </si>
  <si>
    <t>u eurima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</si>
  <si>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</si>
  <si>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</si>
  <si>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</si>
  <si>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</si>
  <si>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</si>
  <si>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</si>
  <si>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</si>
  <si>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</si>
  <si>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</si>
  <si>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</si>
  <si>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>OBAVEZNI MIROVINSKI FONDOVI</t>
  </si>
  <si>
    <t>Ukupno obvezni mirovinski fondovi</t>
  </si>
  <si>
    <t>ARENA MUDRA MIROVINA ZATVORENI MIROVINSKI FOND</t>
  </si>
  <si>
    <t>Ukupno dobrovoljni mirovinski fondovi</t>
  </si>
  <si>
    <t>Erste Asset Management društvo d.o.o.</t>
  </si>
  <si>
    <t>-FEELSGOOD CAPITAL PARTNERS d.o.o. i N3 Capital Partners d.o.o. spadaju u kategoriju malih UAIF-ova koji nisu obveznici dostave polugodišnjih financijskih izvještaja ni za društvo ni za fondove</t>
  </si>
  <si>
    <t>CAPITAL BREEDER</t>
  </si>
  <si>
    <t>Erste Adriatic Multi Asset</t>
  </si>
  <si>
    <t>Erste Future Equity</t>
  </si>
  <si>
    <t>Erste Green Equity</t>
  </si>
  <si>
    <t>Erste Green Multi Asset</t>
  </si>
  <si>
    <t>ERSTE HORIZONT 2025</t>
  </si>
  <si>
    <t>Erste Quality Equity</t>
  </si>
  <si>
    <t>Eurizon HR Active Defensive</t>
  </si>
  <si>
    <t>Eurizon HR Euro Short Term Bond</t>
  </si>
  <si>
    <t>Eurizon HR Target 2025</t>
  </si>
  <si>
    <t>Eurizon HR Target 2027 II</t>
  </si>
  <si>
    <t>InterCapital Balanced</t>
  </si>
  <si>
    <t>Klasa A</t>
  </si>
  <si>
    <t>Klasa B</t>
  </si>
  <si>
    <t>Klasa C</t>
  </si>
  <si>
    <t>InterCapital CROBEX10tr UCITS ETF</t>
  </si>
  <si>
    <t>InterCapital Global Equity</t>
  </si>
  <si>
    <t>InterCapital Global Technology</t>
  </si>
  <si>
    <t>InterCapital Income Plus</t>
  </si>
  <si>
    <t>InterCapital SEE Equity</t>
  </si>
  <si>
    <t>InterCapital Short Term Bond</t>
  </si>
  <si>
    <t>OTP MULTI USD 2</t>
  </si>
  <si>
    <t>OTP start</t>
  </si>
  <si>
    <t>Raiffeisen EUR 2025 Bond</t>
  </si>
  <si>
    <t>Raiffeisen Sustainable Equities</t>
  </si>
  <si>
    <t>Raiffeisen Sustainable Mix</t>
  </si>
  <si>
    <t>Raiffeisen Sustainable Solid</t>
  </si>
  <si>
    <t>Raiffeisen USD 2026 Bond</t>
  </si>
  <si>
    <t>Raiffeisen Wealth</t>
  </si>
  <si>
    <t>ZB conservative 20</t>
  </si>
  <si>
    <t>ZB Invest Funds – ZB Alpha</t>
  </si>
  <si>
    <t>ZB Invest Funds – ZB bond 2027 EUR</t>
  </si>
  <si>
    <t>ZB Invest Funds – ZB Bridge</t>
  </si>
  <si>
    <t>Fondovi inovativne strategije</t>
  </si>
  <si>
    <t xml:space="preserve">INTERCAPITAL Commodity Strategy </t>
  </si>
  <si>
    <t>Investitor D</t>
  </si>
  <si>
    <t xml:space="preserve">Inspire Private </t>
  </si>
  <si>
    <t>Inspire BETA</t>
  </si>
  <si>
    <t>Inspire Equinox</t>
  </si>
  <si>
    <t>N3 Global Value</t>
  </si>
  <si>
    <t>Multi Asset</t>
  </si>
  <si>
    <t>Skup A</t>
  </si>
  <si>
    <t xml:space="preserve">Skup B </t>
  </si>
  <si>
    <t>Poduzetničkog kapitala</t>
  </si>
  <si>
    <t>SQ Venture</t>
  </si>
  <si>
    <t>Za ulaganje u vlasničke instrumente</t>
  </si>
  <si>
    <t>Origin</t>
  </si>
  <si>
    <t>SQL</t>
  </si>
  <si>
    <t>-nisu uključeni AIF-ovi u postupku likvidacije</t>
  </si>
  <si>
    <t>Aktiva</t>
  </si>
  <si>
    <t>Neto
imovina</t>
  </si>
  <si>
    <t xml:space="preserve">Udio u ukupnoj neto imovini </t>
  </si>
  <si>
    <t>Naplaćena premija</t>
  </si>
  <si>
    <t>Udjel u 
ukupnoj premiji</t>
  </si>
  <si>
    <t>- podaci u tablici su privremeni i nerevidirani, te prikupljeni od društava za osiguranje i reosiguranje</t>
  </si>
  <si>
    <t xml:space="preserve">Klasa </t>
  </si>
  <si>
    <t>ERSTE HORIZONT 2025 II</t>
  </si>
  <si>
    <t>ERSTE HORIZONT 2025 USD</t>
  </si>
  <si>
    <t>ERSTE HORIZONT 2026</t>
  </si>
  <si>
    <t>ERSTE HORIZONT 2026 II</t>
  </si>
  <si>
    <t>ERSTE HORIZONT 2026 III</t>
  </si>
  <si>
    <t>ERSTE HORIZONT 2026 IV</t>
  </si>
  <si>
    <t>A</t>
  </si>
  <si>
    <t>B</t>
  </si>
  <si>
    <t>C</t>
  </si>
  <si>
    <t>D</t>
  </si>
  <si>
    <t>HPB Kratkoročni obveznički</t>
  </si>
  <si>
    <t>InterCapital Bond</t>
  </si>
  <si>
    <t>InterCapital Dollar Balanced</t>
  </si>
  <si>
    <t>InterCapital Euro Money Market UCITS ETF</t>
  </si>
  <si>
    <t>InterCapital Nova Europa</t>
  </si>
  <si>
    <t>OTP MULTI EUR 2025 II</t>
  </si>
  <si>
    <t>ZB Asia</t>
  </si>
  <si>
    <t>ZB Invest Funds – ZB bond 2025 EUR</t>
  </si>
  <si>
    <t>ZB Invest Funds – ZB bond 2026 EUR</t>
  </si>
  <si>
    <t>ZB Invest Funds – ZB bond 2026 USD</t>
  </si>
  <si>
    <t>ZB Invest Funds – ZB bond 2027 EUR II</t>
  </si>
  <si>
    <t>ZB Invest Funds – ZB bond 2028 EUR</t>
  </si>
  <si>
    <t>INSPIRIO ZAIF d.d.</t>
  </si>
  <si>
    <t>Next Invest One</t>
  </si>
  <si>
    <t>Za ulaganje u nekretnine</t>
  </si>
  <si>
    <t>NEREVIDIRANI PODACI ZA FAKTORING DRUŠTVA, na dan 30. lipnja 2025.</t>
  </si>
  <si>
    <t>NEREVIDIRANI PODACI ZA LEASING DRUŠTVA, na dan 30. lipnja 2025.</t>
  </si>
  <si>
    <t>PRIVREMENI NEREVIDIRANI PODACI ZA TRŽIŠTE OSIGURANJA - ukupno, na dan 30. lipnja 2025.</t>
  </si>
  <si>
    <t>PRIVREMENI NEREVIDIRANI PODACI ZA TRŽIŠTE OSIGURANJA - NEŽIVOTNA osiguranja, na dan 30. lipnja 2025.</t>
  </si>
  <si>
    <t>PRIVREMENI NEREVIDIRANI PODACI ZA TRŽIŠTE OSIGURANJA - ŽIVOTNA osiguranja, na dan 30. lipnja 2025.</t>
  </si>
  <si>
    <t>NEREVIDIRANI PODACI ZA MIROVINSKE FONDOVE, na dan 30. lipnja 2025.</t>
  </si>
  <si>
    <t>Promjena neto imovine u odnosu na 31.12.2024.</t>
  </si>
  <si>
    <t>Vrijednost obračunske jedinice fonda na dan 30.06.2025.</t>
  </si>
  <si>
    <t>Prinos u razdoblju 31.12.2024.-30.06.2025.</t>
  </si>
  <si>
    <t>NEREVIDIRANI PODACI ZA DRUŠTVA ZA UPRAVLJANJE MIROVINSKIM FONDOVIMA, na dan 30. lipnja 2025.</t>
  </si>
  <si>
    <t>Promjena u odnosu na 31.12.2024.</t>
  </si>
  <si>
    <t>NEREVIDIRANI PODACI ZA ALTERNATIVNE INVESTICIJSKE FONDOVE, na dan 30. lipnja 2025.</t>
  </si>
  <si>
    <t>Promjena cijene udjela u odnosu na 31.12.2024.</t>
  </si>
  <si>
    <t>NEREVIDIRANI PODACI ZA UCITS FONDOVE, na dan 30. lipnja 2025.</t>
  </si>
  <si>
    <t>NEREVIDIRANI PODACI ZA DRUŠTVA ZA UPRAVLJANJE INVESTICIJSKIM FONDOVIMA, na dan 30. lipnja 2025.</t>
  </si>
  <si>
    <t>Rast aktive u odnosu na 31.12.2024.</t>
  </si>
  <si>
    <t xml:space="preserve">PRIVREMENI NEREVIDIRANI PODACI O STANJU PORTFELJA I SKRBNIŠTVA FINANCIJSKIH INSTRUMENATA, na dan 30. lipnja 2025. </t>
  </si>
  <si>
    <t>PRIVREMENI NEREVIDIRANI PODACI ZA INVESTICIJSKA DRUŠTVA, na dan 30. lipnja 2025.</t>
  </si>
  <si>
    <t>PRIVREMENI NEREVIDIRANI PODACI NA DAN 30. LIPNJA 2025. GODINE</t>
  </si>
  <si>
    <t xml:space="preserve">NEREVIDIRANI PODACI ZA INVESTICIJSKA DRUŠTVA, na dan 30. lipnja 2025. </t>
  </si>
  <si>
    <t xml:space="preserve">PRIVREMENI NEREVIDIRANI PODACI O STANJU PORTFELJA I SKRBNIŠTVA FINANCIJSKIH INSTRUMENATA, na dan 30.lipnja 2025. </t>
  </si>
  <si>
    <t xml:space="preserve">NEREVIDIRANI PODACI ZA DRUŠTVA ZA UPRAVLJANJE INVESTICIJSKIM FONDOVIMA, na dan 30. lipnja 2025. </t>
  </si>
  <si>
    <t xml:space="preserve">NEREVIDIRANI PODACI ZA UCITS FONDOVE, na dan 30. lipnja 2025. </t>
  </si>
  <si>
    <t xml:space="preserve">NEREVIDIRANI PODACI ZA ALTERNATIVNE INVESTICIJSKE FONDOVE, na dan 30. lipnja 2025. </t>
  </si>
  <si>
    <t xml:space="preserve">NEREVIDIRANI PODACI ZA DRUŠTVA ZA UPRAVLJANJE MIROVINSKIM FONDOVIMA, na dan 30. lipnja 2025. </t>
  </si>
  <si>
    <t xml:space="preserve">NEREVIDIRANI PODACI ZA MIROVINSKE FONDOVE, na dan 30. lipnja 2025. </t>
  </si>
  <si>
    <t xml:space="preserve">NEREVIDIRANI PODACI ZA TRŽIŠTE OSIGURANJA - ŽIVOTNA osiguranja, na dan 30. lipnja 2025. </t>
  </si>
  <si>
    <t xml:space="preserve">NEREVIDIRANI PODACI ZA TRŽIŠTE OSIGURANJA - NEŽIVOTNA osiguranja, na dan 30. lipnja 2025. </t>
  </si>
  <si>
    <t xml:space="preserve">NEREVIDIRANI PODACI ZA TRŽIŠTE OSIGURANJA - ukupno, na dan 30. lipnja 2025. </t>
  </si>
  <si>
    <t xml:space="preserve">NEREVIDIRANI PODACI ZA LEASING DRUŠTVA, na dan 30. lipnja 2025. </t>
  </si>
  <si>
    <t xml:space="preserve">NEREVIDIRANI PODACI ZA FAKTORING DRUŠTVA, na dan 30. lipnja 2025. </t>
  </si>
  <si>
    <t xml:space="preserve">AGRAM LIFE osiguranje d.d. </t>
  </si>
  <si>
    <t xml:space="preserve">Allianz Hrvatska d.d. </t>
  </si>
  <si>
    <t xml:space="preserve">CROATIA osiguranje d.d. </t>
  </si>
  <si>
    <t xml:space="preserve">GENERALI OSIGURANJE d.d. </t>
  </si>
  <si>
    <t xml:space="preserve">GRAWE Hrvatska d.d. </t>
  </si>
  <si>
    <t xml:space="preserve">Groupama osiguranje d.d. 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</si>
  <si>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</si>
  <si>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</si>
  <si>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</si>
  <si>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</si>
  <si>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</si>
  <si>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EUROHERC osiguranje d.d. </t>
  </si>
  <si>
    <t xml:space="preserve">HOK-OSIGURANJE d.d. </t>
  </si>
  <si>
    <t xml:space="preserve">Hrvatsko kreditno osiguranje d.d. </t>
  </si>
  <si>
    <t>INTERCAPITAL DIGITAL WEALTH MANAGEMENT d.o.o.</t>
  </si>
  <si>
    <t>74780070J3ER16VGF193</t>
  </si>
  <si>
    <t>POSITIVE ARB d.o.o.</t>
  </si>
  <si>
    <t>747800Y0HBSKPV4S6P34</t>
  </si>
  <si>
    <t xml:space="preserve">AGRAM LEASING d.o.o. </t>
  </si>
  <si>
    <t xml:space="preserve">Ayvens Croatia d.o.o. za operativni i financijski leasing 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</si>
  <si>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</si>
  <si>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</si>
  <si>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</si>
  <si>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</si>
  <si>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</si>
  <si>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</si>
  <si>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</si>
  <si>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</si>
  <si>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</si>
  <si>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</si>
  <si>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</si>
  <si>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</si>
  <si>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</si>
  <si>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 xml:space="preserve">ADRIATIC ZAGREB FACTORING d.o.o. </t>
  </si>
  <si>
    <t>ESC Factoring d.o.o.</t>
  </si>
  <si>
    <t xml:space="preserve">FINSPOT dioničko društvo za faktoring </t>
  </si>
  <si>
    <t>- stupac 6 - udjel društava za osiguranje izračunat je u odnosu na ukupnu NP društava za osiguranje</t>
  </si>
  <si>
    <t>-Dobit/gubitak prije oporezivanja odnosi se na razdoblje od 01.01. do 30.06.2025. godine</t>
  </si>
  <si>
    <t>-Dobit od poslovanja odnosi se na razdoblje od 01.01.-30.06.2025. godine</t>
  </si>
  <si>
    <t>ALTERNATIVE INVEST d.o.o.</t>
  </si>
  <si>
    <t>HRVATSKO MIROVINSKO INVESTICIJSKO DRUŠTVO d.o.o.</t>
  </si>
  <si>
    <t>InterCapital ETF d.o.o.</t>
  </si>
  <si>
    <t>InterCapital HICP d.o.o.</t>
  </si>
  <si>
    <t>OTP INVEST d.o.o.</t>
  </si>
  <si>
    <t>PROSPERUS - INVEST d.o.o.</t>
  </si>
  <si>
    <t>-Dobit ili gubitak prije oporezivanja odnosi se na razdoblje od 01.01.-30.06.2025. godine</t>
  </si>
  <si>
    <t>-</t>
  </si>
  <si>
    <t>ERSTE HORIZONT 2026 USD</t>
  </si>
  <si>
    <t>Investitor A</t>
  </si>
  <si>
    <t>Investitor B</t>
  </si>
  <si>
    <t>Investitor C</t>
  </si>
  <si>
    <t>InterCapital BET-TRN UCITS ETF</t>
  </si>
  <si>
    <t>InterCapital EUR Romania Govt Bond 5 - 10yr UCITS ETF</t>
  </si>
  <si>
    <t>InterCapital SBITOP TR UCITS ETF</t>
  </si>
  <si>
    <t>InterCapital Short Term Dollar Bond</t>
  </si>
  <si>
    <t>ZB CEE Equity</t>
  </si>
  <si>
    <t>ZB eplus</t>
  </si>
  <si>
    <t>ZB euroaktiv UCITS fond</t>
  </si>
  <si>
    <t>ZB Future 2025 UCITS fond</t>
  </si>
  <si>
    <t>ZB Future 2030 UCITS fond</t>
  </si>
  <si>
    <t>ZB Future 2040 UCITS fond</t>
  </si>
  <si>
    <t>ZB Future 2055 UCITS fond</t>
  </si>
  <si>
    <t>ZB global 50</t>
  </si>
  <si>
    <t>ZB Invest Funds – ZB bond 2026 EUR II</t>
  </si>
  <si>
    <t>ZB Invest Funds – ZB bond 2026 EUR III</t>
  </si>
  <si>
    <t>ZB Invest Funds – ZB bond 2026 USD II</t>
  </si>
  <si>
    <t>ZB Invest Funds – ZB bond 2027 EUR III</t>
  </si>
  <si>
    <t>ZB Invest Funds – ZB bond 2027 EUR IV</t>
  </si>
  <si>
    <t>ZB Invest Funds – ZB bond 2027 EUR V **</t>
  </si>
  <si>
    <t>ZB Invest Funds – ZB bond 2029 EUR ***</t>
  </si>
  <si>
    <t>ZB Invest Funds – ZB conservative</t>
  </si>
  <si>
    <t>ZB Invest Funds – ZB Short Term Bond</t>
  </si>
  <si>
    <t>ZB Money *</t>
  </si>
  <si>
    <t>ZB Portfolio 70</t>
  </si>
  <si>
    <t>ZB trend UCITS fond</t>
  </si>
  <si>
    <t>A1</t>
  </si>
  <si>
    <t>Erste Adriatic Bond</t>
  </si>
  <si>
    <t>Erste Adriatic Equity</t>
  </si>
  <si>
    <t>Erste Money Market</t>
  </si>
  <si>
    <t>Erste Money Market USD</t>
  </si>
  <si>
    <t>HPB Global</t>
  </si>
  <si>
    <t>HPB Fokus 2026</t>
  </si>
  <si>
    <t>HPB Obveznički</t>
  </si>
  <si>
    <t>OTP ABSOLUTE</t>
  </si>
  <si>
    <t>OTP INDEKSNI FOND</t>
  </si>
  <si>
    <t>OTP MERIDIAN 20</t>
  </si>
  <si>
    <t>OTP MULTI EUR 2026</t>
  </si>
  <si>
    <t>OTP uravnoteženi</t>
  </si>
  <si>
    <t>Raiffeisen Classic</t>
  </si>
  <si>
    <t>Raiffeisen EUR 2027 Bond</t>
  </si>
  <si>
    <t>Raiffeisen Flexi Bond kratkoročni obveznički</t>
  </si>
  <si>
    <t>Raiffeisen Flexi Sustainable Bond kratkoročni obveznički</t>
  </si>
  <si>
    <t>Raiffeisen Flexi USD kratkoročni obveznički</t>
  </si>
  <si>
    <t>Raiffeisen Money Market</t>
  </si>
  <si>
    <t>Eurizon HR International Multi Asset</t>
  </si>
  <si>
    <t>Continuum</t>
  </si>
  <si>
    <t>Stonegate Fund *</t>
  </si>
  <si>
    <t>Zenith ****</t>
  </si>
  <si>
    <t xml:space="preserve">AP4 </t>
  </si>
  <si>
    <t>KAIZEN</t>
  </si>
  <si>
    <t>SQ Cobold</t>
  </si>
  <si>
    <t>* Fond Stonegate Fund započeo je s radom dana 6.2.2025. godine</t>
  </si>
  <si>
    <t>** Fond INTERCAPITAL REAL ESTATE FUND ALFA za ulaganje u nekretnine započeo je s radom dana 11.2.2025. godine</t>
  </si>
  <si>
    <t>*** Fond Inspire SIGMA otvoreni alternativni investicijski fond s privatnom ponudom započeo je s radom dana 11.3.2025. godine</t>
  </si>
  <si>
    <t>**** Fond Zenith započeo je s radom dana 24.3.2025. godine</t>
  </si>
  <si>
    <t>***** Fond Inspire KAPPA otvoreni alternativni investicijski fond s privatnom ponudom započeo je s radom dana 2.4.2025. godine</t>
  </si>
  <si>
    <t>******Fond SQ Base, otvoreni alternativni investicijski fond s privatnom ponudom započeo je s radom dana 28.4.2025. godine</t>
  </si>
  <si>
    <t>* FondZB Money započeo je s radom dana 27.2.2025. godine</t>
  </si>
  <si>
    <t>** Fond ZB Invest Funds – ZB bond 2027 EUR započeo je s radom dana 25.3.2025. godine</t>
  </si>
  <si>
    <t>*** Fond ZB Invest Funds – ZB bond 2029 EUR započeo je s radom dana 25.3.2025. godine</t>
  </si>
  <si>
    <t>**** Fond OTP MULTI EUR 2027 otvoreni investicijski fond s javnom ponudom započeo je s radom dana 23.6.2025. godine</t>
  </si>
  <si>
    <t>CGS Capital d.o.o.</t>
  </si>
  <si>
    <t>Eurizon Asset Management Croatia d.o.o.</t>
  </si>
  <si>
    <t>FARVE PRO INVEST d.o.o.</t>
  </si>
  <si>
    <t>Global Invest d.o.o.</t>
  </si>
  <si>
    <t>GO Invest d.o.o.</t>
  </si>
  <si>
    <t>HPB Invest d.o.o.</t>
  </si>
  <si>
    <t>Inspire Investments d.o.o.</t>
  </si>
  <si>
    <t>INTERCAPITAL ASSET MANAGEMENT d.o.o.</t>
  </si>
  <si>
    <t>INVERA EQUITY PARTNERI d.o.o.</t>
  </si>
  <si>
    <t>Maverick Wealth Management d.o.o.</t>
  </si>
  <si>
    <t>MEZZANINE PARTNERS d.d.</t>
  </si>
  <si>
    <t>NEXT INVEST d.o.o.</t>
  </si>
  <si>
    <t>Raiffeisen Invest d.o.o.</t>
  </si>
  <si>
    <t>SQ CAPITAL d.o.o.</t>
  </si>
  <si>
    <t>ZB Invest d.o.o.</t>
  </si>
  <si>
    <t>Neto imovina fonda na dan 30.6.2025.</t>
  </si>
  <si>
    <t>Cijena udjela na dan 30.6.2025.</t>
  </si>
  <si>
    <t>Total</t>
  </si>
  <si>
    <t>Grand Total</t>
  </si>
  <si>
    <t xml:space="preserve">Eurizon HR Active Defensive 2 </t>
  </si>
  <si>
    <t>Eurizon HR Bond</t>
  </si>
  <si>
    <t xml:space="preserve">Eurizon HR Cash </t>
  </si>
  <si>
    <t>Eurizon HR Conservative 10</t>
  </si>
  <si>
    <t>Eurizon HR Dollar Bond 3</t>
  </si>
  <si>
    <t xml:space="preserve">Eurizon HR Dollar Progressive </t>
  </si>
  <si>
    <t>Eurizon HR D-Start</t>
  </si>
  <si>
    <t>Eurizon HR Equity</t>
  </si>
  <si>
    <t>Eurizon HR Equity World</t>
  </si>
  <si>
    <t xml:space="preserve">Eurizon HR Flexible 30 </t>
  </si>
  <si>
    <t>Eurizon HR Global</t>
  </si>
  <si>
    <t>Eurizon HR Moderate 30</t>
  </si>
  <si>
    <t>Eurizon HR Start</t>
  </si>
  <si>
    <t xml:space="preserve">Eurizon HR Target 2025 II </t>
  </si>
  <si>
    <t xml:space="preserve">Eurizon HR Target 2026 </t>
  </si>
  <si>
    <t xml:space="preserve">Eurizon HR Target 2026 II </t>
  </si>
  <si>
    <t xml:space="preserve">Eurizon HR Target 2027 III </t>
  </si>
  <si>
    <t xml:space="preserve">Eurizon HR Target 2027 </t>
  </si>
  <si>
    <t>GLOBAL KAPITAL</t>
  </si>
  <si>
    <t xml:space="preserve">HPB Dionički </t>
  </si>
  <si>
    <t xml:space="preserve">HPB Plus </t>
  </si>
  <si>
    <t>OTP MULTI EUR 2027****</t>
  </si>
  <si>
    <t xml:space="preserve">Raiffeisen Harmonic </t>
  </si>
  <si>
    <t>Inspire KAPPA*****</t>
  </si>
  <si>
    <t xml:space="preserve">Inspire OMEGA </t>
  </si>
  <si>
    <t>Inspire SIGMA***</t>
  </si>
  <si>
    <t>SQ Base******</t>
  </si>
  <si>
    <t>INTERCAPITAL REAL ESTATE FUND ALFA**</t>
  </si>
  <si>
    <t>AP2</t>
  </si>
  <si>
    <t>APRIVATE</t>
  </si>
  <si>
    <t>Erste PB2</t>
  </si>
  <si>
    <t>HMID PLUS</t>
  </si>
  <si>
    <t>Inspire DELTA</t>
  </si>
  <si>
    <t>AP3</t>
  </si>
  <si>
    <t>CGS Alpha</t>
  </si>
  <si>
    <t>CGS Beta</t>
  </si>
  <si>
    <t>CGS Delta</t>
  </si>
  <si>
    <t>CGS Gamma</t>
  </si>
  <si>
    <t>GO Alpha</t>
  </si>
  <si>
    <t>Inspire Alpha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</si>
</sst>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n&quot;_-;\-* #,##0.00\ &quot;kn&quot;_-;_-* &quot;-&quot;??\ &quot;kn&quot;_-;_-@_-"/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#,##0_ ;\-#,##0\ "/>
    <numFmt numFmtId="171" formatCode="#,##0.00_ ;\-#,##0.00\ "/>
    <numFmt numFmtId="172" formatCode="#,##0.0000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10"/>
      <color rgb="FFFF0000"/>
      <name val="Tahoma"/>
      <family val="2"/>
    </font>
    <font>
      <sz val="8"/>
      <color rgb="FFC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4"/>
      <name val="Arial"/>
      <family val="2"/>
    </font>
    <font>
      <b/>
      <i/>
      <sz val="8"/>
      <name val="Arial"/>
      <family val="2"/>
    </font>
    <font>
      <sz val="8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BD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1" fillId="0" borderId="0"/>
    <xf numFmtId="9" fontId="6" fillId="0" borderId="0" applyFont="0" applyFill="0" applyBorder="0" applyAlignment="0" applyProtection="0"/>
    <xf numFmtId="0" fontId="6" fillId="0" borderId="0"/>
    <xf numFmtId="0" fontId="30" fillId="0" borderId="0"/>
    <xf numFmtId="0" fontId="32" fillId="0" borderId="0">
      <alignment vertical="top"/>
    </xf>
    <xf numFmtId="0" fontId="6" fillId="0" borderId="0"/>
    <xf numFmtId="0" fontId="7" fillId="0" borderId="0"/>
    <xf numFmtId="0" fontId="30" fillId="0" borderId="0"/>
    <xf numFmtId="0" fontId="30" fillId="0" borderId="0">
      <alignment vertical="top"/>
    </xf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vertical="center"/>
    </xf>
    <xf numFmtId="0" fontId="9" fillId="2" borderId="7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3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4" applyFont="1" applyFill="1" applyBorder="1" applyAlignment="1">
      <alignment horizontal="center" vertical="center" wrapText="1"/>
    </xf>
    <xf numFmtId="0" fontId="19" fillId="5" borderId="6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vertical="center"/>
    </xf>
    <xf numFmtId="0" fontId="18" fillId="4" borderId="3" xfId="8" applyFont="1" applyFill="1" applyBorder="1" applyAlignment="1">
      <alignment horizontal="center" vertical="center"/>
    </xf>
    <xf numFmtId="0" fontId="18" fillId="4" borderId="3" xfId="8" applyFont="1" applyFill="1" applyBorder="1" applyAlignment="1">
      <alignment vertical="center"/>
    </xf>
    <xf numFmtId="0" fontId="18" fillId="4" borderId="10" xfId="8" applyFont="1" applyFill="1" applyBorder="1" applyAlignment="1">
      <alignment horizontal="center" vertical="center"/>
    </xf>
    <xf numFmtId="0" fontId="18" fillId="4" borderId="10" xfId="8" applyFont="1" applyFill="1" applyBorder="1" applyAlignment="1">
      <alignment vertical="center"/>
    </xf>
    <xf numFmtId="0" fontId="18" fillId="0" borderId="0" xfId="8" applyFont="1" applyBorder="1" applyAlignment="1">
      <alignment vertical="center"/>
    </xf>
    <xf numFmtId="0" fontId="12" fillId="2" borderId="11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3" fillId="0" borderId="0" xfId="4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28" fillId="2" borderId="11" xfId="4" applyFont="1" applyFill="1" applyBorder="1" applyAlignment="1">
      <alignment horizontal="center" vertical="center" wrapText="1"/>
    </xf>
    <xf numFmtId="0" fontId="28" fillId="2" borderId="8" xfId="4" applyFont="1" applyFill="1" applyBorder="1" applyAlignment="1">
      <alignment horizontal="center" vertical="center" wrapText="1"/>
    </xf>
    <xf numFmtId="0" fontId="26" fillId="0" borderId="1" xfId="12" applyFont="1" applyFill="1" applyBorder="1" applyAlignment="1">
      <alignment vertical="center"/>
    </xf>
    <xf numFmtId="166" fontId="26" fillId="0" borderId="1" xfId="12" applyNumberFormat="1" applyFont="1" applyFill="1" applyBorder="1" applyAlignment="1">
      <alignment horizontal="right" vertical="center" wrapText="1"/>
    </xf>
    <xf numFmtId="168" fontId="26" fillId="0" borderId="1" xfId="12" applyNumberFormat="1" applyFont="1" applyFill="1" applyBorder="1" applyAlignment="1">
      <alignment horizontal="right" vertical="center"/>
    </xf>
    <xf numFmtId="0" fontId="26" fillId="0" borderId="3" xfId="12" applyFont="1" applyFill="1" applyBorder="1" applyAlignment="1">
      <alignment vertical="center"/>
    </xf>
    <xf numFmtId="166" fontId="26" fillId="0" borderId="3" xfId="12" applyNumberFormat="1" applyFont="1" applyFill="1" applyBorder="1" applyAlignment="1">
      <alignment horizontal="right" vertical="center" wrapText="1"/>
    </xf>
    <xf numFmtId="168" fontId="26" fillId="0" borderId="3" xfId="12" applyNumberFormat="1" applyFont="1" applyFill="1" applyBorder="1" applyAlignment="1">
      <alignment horizontal="right" vertical="center" wrapText="1"/>
    </xf>
    <xf numFmtId="166" fontId="13" fillId="0" borderId="1" xfId="12" applyNumberFormat="1" applyFont="1" applyFill="1" applyBorder="1" applyAlignment="1">
      <alignment horizontal="right" vertical="center" wrapText="1"/>
    </xf>
    <xf numFmtId="168" fontId="13" fillId="0" borderId="1" xfId="12" applyNumberFormat="1" applyFont="1" applyFill="1" applyBorder="1" applyAlignment="1">
      <alignment horizontal="right" vertical="center" wrapText="1"/>
    </xf>
    <xf numFmtId="166" fontId="13" fillId="0" borderId="3" xfId="12" applyNumberFormat="1" applyFont="1" applyFill="1" applyBorder="1" applyAlignment="1">
      <alignment horizontal="right" vertical="center" wrapText="1"/>
    </xf>
    <xf numFmtId="168" fontId="13" fillId="0" borderId="3" xfId="12" applyNumberFormat="1" applyFont="1" applyFill="1" applyBorder="1" applyAlignment="1">
      <alignment horizontal="right" vertical="center" wrapText="1"/>
    </xf>
    <xf numFmtId="0" fontId="13" fillId="0" borderId="3" xfId="12" applyFont="1" applyFill="1" applyBorder="1" applyAlignment="1">
      <alignment vertical="center"/>
    </xf>
    <xf numFmtId="0" fontId="12" fillId="2" borderId="6" xfId="16" applyFont="1" applyFill="1" applyBorder="1" applyAlignment="1">
      <alignment horizontal="center" vertical="center" wrapText="1"/>
    </xf>
    <xf numFmtId="0" fontId="12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0" fontId="12" fillId="0" borderId="0" xfId="15" applyFont="1" applyFill="1" applyBorder="1" applyAlignment="1">
      <alignment vertical="center"/>
    </xf>
    <xf numFmtId="3" fontId="12" fillId="0" borderId="0" xfId="15" applyNumberFormat="1" applyFont="1" applyFill="1" applyBorder="1" applyAlignment="1">
      <alignment vertical="center"/>
    </xf>
    <xf numFmtId="165" fontId="12" fillId="0" borderId="0" xfId="10" applyNumberFormat="1" applyFont="1" applyFill="1" applyBorder="1" applyAlignment="1">
      <alignment vertical="center"/>
    </xf>
    <xf numFmtId="3" fontId="12" fillId="0" borderId="0" xfId="15" applyNumberFormat="1" applyFont="1" applyFill="1" applyBorder="1" applyAlignment="1" applyProtection="1">
      <alignment vertical="center" wrapText="1"/>
      <protection hidden="1"/>
    </xf>
    <xf numFmtId="3" fontId="34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25" fillId="0" borderId="0" xfId="3" applyFont="1" applyAlignment="1">
      <alignment vertical="center"/>
    </xf>
    <xf numFmtId="0" fontId="12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13" fillId="0" borderId="0" xfId="15" applyFont="1" applyFill="1" applyAlignment="1">
      <alignment horizontal="left" vertical="center"/>
    </xf>
    <xf numFmtId="0" fontId="12" fillId="0" borderId="0" xfId="15" applyFont="1" applyFill="1" applyAlignment="1">
      <alignment vertical="center"/>
    </xf>
    <xf numFmtId="0" fontId="13" fillId="0" borderId="0" xfId="5" applyFont="1" applyFill="1"/>
    <xf numFmtId="0" fontId="12" fillId="0" borderId="0" xfId="4" applyFont="1" applyFill="1"/>
    <xf numFmtId="0" fontId="13" fillId="0" borderId="0" xfId="4" applyFont="1" applyFill="1"/>
    <xf numFmtId="0" fontId="11" fillId="4" borderId="9" xfId="4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horizontal="center" vertical="center"/>
    </xf>
    <xf numFmtId="3" fontId="35" fillId="0" borderId="0" xfId="4" applyNumberFormat="1" applyFont="1" applyFill="1" applyBorder="1" applyAlignment="1">
      <alignment vertical="center"/>
    </xf>
    <xf numFmtId="3" fontId="35" fillId="0" borderId="0" xfId="4" applyNumberFormat="1" applyFont="1" applyFill="1" applyBorder="1" applyAlignment="1">
      <alignment horizontal="center" vertical="center"/>
    </xf>
    <xf numFmtId="0" fontId="21" fillId="0" borderId="0" xfId="9" applyAlignment="1">
      <alignment vertical="center"/>
    </xf>
    <xf numFmtId="0" fontId="13" fillId="0" borderId="0" xfId="9" applyFont="1" applyFill="1" applyAlignment="1">
      <alignment vertical="center"/>
    </xf>
    <xf numFmtId="0" fontId="22" fillId="0" borderId="7" xfId="9" applyFont="1" applyFill="1" applyBorder="1" applyAlignment="1">
      <alignment horizontal="center" vertical="center"/>
    </xf>
    <xf numFmtId="0" fontId="22" fillId="0" borderId="6" xfId="9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center" vertical="center"/>
    </xf>
    <xf numFmtId="0" fontId="23" fillId="0" borderId="1" xfId="9" applyNumberFormat="1" applyFont="1" applyBorder="1" applyAlignment="1">
      <alignment vertical="center"/>
    </xf>
    <xf numFmtId="3" fontId="23" fillId="0" borderId="1" xfId="9" applyNumberFormat="1" applyFont="1" applyFill="1" applyBorder="1" applyAlignment="1">
      <alignment vertical="center"/>
    </xf>
    <xf numFmtId="165" fontId="23" fillId="0" borderId="3" xfId="9" applyNumberFormat="1" applyFont="1" applyFill="1" applyBorder="1" applyAlignment="1">
      <alignment horizontal="right" vertical="center"/>
    </xf>
    <xf numFmtId="0" fontId="13" fillId="0" borderId="3" xfId="9" applyFont="1" applyFill="1" applyBorder="1" applyAlignment="1">
      <alignment horizontal="center" vertical="center"/>
    </xf>
    <xf numFmtId="0" fontId="23" fillId="0" borderId="3" xfId="9" applyNumberFormat="1" applyFont="1" applyBorder="1" applyAlignment="1">
      <alignment vertical="center"/>
    </xf>
    <xf numFmtId="3" fontId="23" fillId="0" borderId="3" xfId="9" applyNumberFormat="1" applyFont="1" applyFill="1" applyBorder="1" applyAlignment="1">
      <alignment vertical="center"/>
    </xf>
    <xf numFmtId="0" fontId="13" fillId="0" borderId="0" xfId="9" quotePrefix="1" applyFont="1" applyFill="1" applyBorder="1" applyAlignment="1">
      <alignment horizontal="right" vertical="center"/>
    </xf>
    <xf numFmtId="0" fontId="13" fillId="0" borderId="0" xfId="9" quotePrefix="1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 wrapText="1"/>
    </xf>
    <xf numFmtId="0" fontId="11" fillId="0" borderId="0" xfId="9" applyFont="1" applyFill="1" applyAlignment="1">
      <alignment vertical="center"/>
    </xf>
    <xf numFmtId="0" fontId="6" fillId="0" borderId="0" xfId="9" applyFont="1" applyAlignment="1">
      <alignment vertical="center"/>
    </xf>
    <xf numFmtId="0" fontId="26" fillId="0" borderId="0" xfId="9" applyFont="1" applyFill="1" applyAlignment="1">
      <alignment vertical="center"/>
    </xf>
    <xf numFmtId="0" fontId="27" fillId="0" borderId="0" xfId="9" applyFont="1" applyAlignment="1">
      <alignment vertical="center"/>
    </xf>
    <xf numFmtId="0" fontId="29" fillId="0" borderId="7" xfId="9" applyFont="1" applyFill="1" applyBorder="1" applyAlignment="1">
      <alignment horizontal="center" vertical="center"/>
    </xf>
    <xf numFmtId="0" fontId="29" fillId="0" borderId="6" xfId="9" applyFont="1" applyFill="1" applyBorder="1" applyAlignment="1">
      <alignment horizontal="center" vertical="center"/>
    </xf>
    <xf numFmtId="0" fontId="26" fillId="0" borderId="1" xfId="9" applyFont="1" applyFill="1" applyBorder="1" applyAlignment="1">
      <alignment horizontal="center" vertical="center"/>
    </xf>
    <xf numFmtId="0" fontId="26" fillId="0" borderId="3" xfId="9" applyFont="1" applyFill="1" applyBorder="1" applyAlignment="1">
      <alignment horizontal="center" vertical="center"/>
    </xf>
    <xf numFmtId="0" fontId="11" fillId="0" borderId="0" xfId="9" quotePrefix="1" applyFont="1" applyFill="1" applyBorder="1" applyAlignment="1">
      <alignment horizontal="right" vertical="center"/>
    </xf>
    <xf numFmtId="0" fontId="11" fillId="0" borderId="0" xfId="9" applyFont="1" applyFill="1" applyBorder="1" applyAlignment="1">
      <alignment horizontal="left" vertical="center"/>
    </xf>
    <xf numFmtId="0" fontId="11" fillId="0" borderId="0" xfId="9" quotePrefix="1" applyFont="1" applyFill="1" applyAlignment="1">
      <alignment vertical="center"/>
    </xf>
    <xf numFmtId="0" fontId="4" fillId="0" borderId="0" xfId="9" applyFont="1" applyAlignment="1">
      <alignment vertical="center"/>
    </xf>
    <xf numFmtId="0" fontId="33" fillId="0" borderId="0" xfId="9" applyFont="1" applyAlignment="1">
      <alignment vertical="center"/>
    </xf>
    <xf numFmtId="0" fontId="13" fillId="0" borderId="0" xfId="9" quotePrefix="1" applyFont="1" applyFill="1" applyAlignment="1">
      <alignment vertical="center"/>
    </xf>
    <xf numFmtId="0" fontId="24" fillId="0" borderId="0" xfId="9" quotePrefix="1" applyFont="1" applyFill="1" applyBorder="1" applyAlignment="1">
      <alignment horizontal="right" vertical="center"/>
    </xf>
    <xf numFmtId="3" fontId="24" fillId="0" borderId="0" xfId="9" quotePrefix="1" applyNumberFormat="1" applyFont="1" applyFill="1" applyBorder="1" applyAlignment="1">
      <alignment horizontal="right" vertical="center"/>
    </xf>
    <xf numFmtId="3" fontId="13" fillId="0" borderId="0" xfId="9" quotePrefix="1" applyNumberFormat="1" applyFont="1" applyFill="1" applyBorder="1" applyAlignment="1">
      <alignment horizontal="right" vertical="center"/>
    </xf>
    <xf numFmtId="0" fontId="9" fillId="0" borderId="0" xfId="2" applyFont="1" applyFill="1" applyAlignment="1"/>
    <xf numFmtId="0" fontId="9" fillId="0" borderId="0" xfId="4" applyFont="1"/>
    <xf numFmtId="0" fontId="11" fillId="0" borderId="0" xfId="5" applyFont="1"/>
    <xf numFmtId="0" fontId="12" fillId="0" borderId="0" xfId="4" applyFont="1"/>
    <xf numFmtId="0" fontId="13" fillId="0" borderId="0" xfId="4" applyFont="1"/>
    <xf numFmtId="0" fontId="9" fillId="0" borderId="0" xfId="2" applyFont="1"/>
    <xf numFmtId="0" fontId="13" fillId="0" borderId="0" xfId="2" applyFont="1" applyFill="1"/>
    <xf numFmtId="0" fontId="11" fillId="3" borderId="6" xfId="4" applyFont="1" applyFill="1" applyBorder="1" applyAlignment="1">
      <alignment horizontal="center" vertical="center" wrapText="1"/>
    </xf>
    <xf numFmtId="0" fontId="11" fillId="3" borderId="7" xfId="4" applyFont="1" applyFill="1" applyBorder="1" applyAlignment="1">
      <alignment horizontal="center" vertical="center" wrapText="1"/>
    </xf>
    <xf numFmtId="3" fontId="13" fillId="0" borderId="0" xfId="2" applyNumberFormat="1" applyFont="1"/>
    <xf numFmtId="0" fontId="13" fillId="0" borderId="0" xfId="2" applyFont="1"/>
    <xf numFmtId="0" fontId="12" fillId="0" borderId="0" xfId="2" applyFont="1" applyFill="1"/>
    <xf numFmtId="2" fontId="11" fillId="0" borderId="0" xfId="4" applyNumberFormat="1" applyFont="1" applyFill="1" applyBorder="1" applyAlignment="1">
      <alignment horizontal="right" vertical="center" indent="2"/>
    </xf>
    <xf numFmtId="0" fontId="14" fillId="0" borderId="0" xfId="4" applyFont="1" applyFill="1"/>
    <xf numFmtId="0" fontId="14" fillId="0" borderId="0" xfId="4" applyFont="1" applyFill="1" applyBorder="1"/>
    <xf numFmtId="0" fontId="16" fillId="0" borderId="0" xfId="4" applyFont="1"/>
    <xf numFmtId="0" fontId="14" fillId="0" borderId="0" xfId="4" applyFont="1" applyBorder="1"/>
    <xf numFmtId="3" fontId="14" fillId="0" borderId="0" xfId="4" applyNumberFormat="1" applyFont="1"/>
    <xf numFmtId="0" fontId="14" fillId="0" borderId="0" xfId="4" applyFont="1"/>
    <xf numFmtId="3" fontId="14" fillId="0" borderId="0" xfId="4" applyNumberFormat="1" applyFont="1" applyFill="1"/>
    <xf numFmtId="0" fontId="17" fillId="0" borderId="0" xfId="9" applyFont="1" applyAlignment="1">
      <alignment vertical="center"/>
    </xf>
    <xf numFmtId="0" fontId="17" fillId="0" borderId="0" xfId="9" applyFont="1" applyFill="1" applyAlignment="1">
      <alignment vertical="center"/>
    </xf>
    <xf numFmtId="0" fontId="22" fillId="0" borderId="0" xfId="9" applyFont="1" applyFill="1" applyAlignment="1">
      <alignment vertical="center"/>
    </xf>
    <xf numFmtId="0" fontId="13" fillId="0" borderId="0" xfId="9" quotePrefix="1" applyFont="1" applyFill="1" applyBorder="1" applyAlignment="1">
      <alignment vertical="center" wrapText="1"/>
    </xf>
    <xf numFmtId="0" fontId="13" fillId="0" borderId="0" xfId="9" applyFont="1" applyFill="1" applyBorder="1" applyAlignment="1">
      <alignment vertical="center" wrapText="1"/>
    </xf>
    <xf numFmtId="3" fontId="21" fillId="0" borderId="0" xfId="9" applyNumberFormat="1" applyAlignment="1">
      <alignment vertical="center"/>
    </xf>
    <xf numFmtId="0" fontId="25" fillId="0" borderId="0" xfId="9" applyFont="1" applyAlignment="1">
      <alignment vertical="center"/>
    </xf>
    <xf numFmtId="0" fontId="25" fillId="0" borderId="0" xfId="9" applyFont="1" applyFill="1" applyAlignment="1">
      <alignment vertical="center"/>
    </xf>
    <xf numFmtId="3" fontId="27" fillId="0" borderId="0" xfId="9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7" fillId="0" borderId="0" xfId="3" applyFont="1"/>
    <xf numFmtId="0" fontId="13" fillId="0" borderId="0" xfId="3" applyFont="1" applyFill="1"/>
    <xf numFmtId="0" fontId="36" fillId="0" borderId="0" xfId="4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37" fillId="0" borderId="0" xfId="5" applyFont="1" applyFill="1"/>
    <xf numFmtId="0" fontId="12" fillId="5" borderId="8" xfId="4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10" fontId="13" fillId="4" borderId="2" xfId="4" applyNumberFormat="1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horizontal="right" vertical="center"/>
    </xf>
    <xf numFmtId="10" fontId="12" fillId="5" borderId="6" xfId="4" applyNumberFormat="1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vertical="center"/>
    </xf>
    <xf numFmtId="0" fontId="13" fillId="5" borderId="0" xfId="4" applyFont="1" applyFill="1" applyAlignment="1">
      <alignment horizontal="left"/>
    </xf>
    <xf numFmtId="0" fontId="16" fillId="5" borderId="0" xfId="4" applyFont="1" applyFill="1" applyBorder="1"/>
    <xf numFmtId="0" fontId="13" fillId="0" borderId="0" xfId="4" quotePrefix="1" applyFont="1" applyFill="1" applyAlignment="1">
      <alignment horizontal="left" indent="4"/>
    </xf>
    <xf numFmtId="3" fontId="13" fillId="0" borderId="0" xfId="5" applyNumberFormat="1" applyFont="1" applyFill="1"/>
    <xf numFmtId="0" fontId="17" fillId="0" borderId="0" xfId="3" applyFont="1" applyFill="1"/>
    <xf numFmtId="0" fontId="12" fillId="0" borderId="0" xfId="4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0" fontId="17" fillId="0" borderId="0" xfId="2" applyFont="1" applyFill="1" applyAlignment="1"/>
    <xf numFmtId="0" fontId="13" fillId="2" borderId="0" xfId="20" applyFont="1" applyFill="1" applyBorder="1" applyAlignment="1">
      <alignment vertical="center"/>
    </xf>
    <xf numFmtId="0" fontId="13" fillId="2" borderId="0" xfId="20" applyFont="1" applyFill="1" applyBorder="1" applyAlignment="1"/>
    <xf numFmtId="0" fontId="13" fillId="0" borderId="0" xfId="20" applyFont="1" applyFill="1"/>
    <xf numFmtId="0" fontId="17" fillId="0" borderId="0" xfId="20" applyFont="1" applyFill="1" applyAlignment="1">
      <alignment horizontal="left" vertical="center"/>
    </xf>
    <xf numFmtId="0" fontId="4" fillId="0" borderId="0" xfId="20" applyFont="1" applyFill="1" applyAlignment="1">
      <alignment vertical="center"/>
    </xf>
    <xf numFmtId="4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vertical="center"/>
    </xf>
    <xf numFmtId="4" fontId="12" fillId="0" borderId="0" xfId="4" applyNumberFormat="1" applyFont="1" applyFill="1"/>
    <xf numFmtId="0" fontId="12" fillId="0" borderId="0" xfId="20" applyFont="1" applyFill="1" applyBorder="1" applyAlignment="1">
      <alignment vertical="center" wrapText="1"/>
    </xf>
    <xf numFmtId="0" fontId="12" fillId="0" borderId="0" xfId="20" applyFont="1" applyFill="1" applyBorder="1" applyAlignment="1">
      <alignment vertical="center"/>
    </xf>
    <xf numFmtId="4" fontId="12" fillId="0" borderId="0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horizontal="center" vertical="center" wrapText="1"/>
    </xf>
    <xf numFmtId="0" fontId="12" fillId="2" borderId="6" xfId="20" applyFont="1" applyFill="1" applyBorder="1" applyAlignment="1">
      <alignment horizontal="center" vertical="center"/>
    </xf>
    <xf numFmtId="4" fontId="12" fillId="2" borderId="6" xfId="20" applyNumberFormat="1" applyFont="1" applyFill="1" applyBorder="1" applyAlignment="1">
      <alignment horizontal="center" vertical="center" wrapText="1"/>
    </xf>
    <xf numFmtId="0" fontId="12" fillId="2" borderId="6" xfId="20" applyNumberFormat="1" applyFont="1" applyFill="1" applyBorder="1" applyAlignment="1">
      <alignment horizontal="center" vertical="center" wrapText="1"/>
    </xf>
    <xf numFmtId="0" fontId="12" fillId="2" borderId="6" xfId="21" applyNumberFormat="1" applyFont="1" applyFill="1" applyBorder="1" applyAlignment="1">
      <alignment horizontal="center" vertical="center" wrapText="1"/>
    </xf>
    <xf numFmtId="0" fontId="22" fillId="0" borderId="12" xfId="20" applyFont="1" applyFill="1" applyBorder="1" applyAlignment="1">
      <alignment horizontal="center" vertical="center"/>
    </xf>
    <xf numFmtId="3" fontId="22" fillId="0" borderId="12" xfId="20" applyNumberFormat="1" applyFont="1" applyFill="1" applyBorder="1" applyAlignment="1">
      <alignment horizontal="center" vertical="center" wrapText="1"/>
    </xf>
    <xf numFmtId="0" fontId="22" fillId="0" borderId="12" xfId="20" applyNumberFormat="1" applyFont="1" applyFill="1" applyBorder="1" applyAlignment="1">
      <alignment horizontal="center" vertical="center" wrapText="1"/>
    </xf>
    <xf numFmtId="0" fontId="13" fillId="2" borderId="6" xfId="20" applyFont="1" applyFill="1" applyBorder="1" applyAlignment="1"/>
    <xf numFmtId="0" fontId="13" fillId="0" borderId="2" xfId="20" applyFont="1" applyFill="1" applyBorder="1" applyAlignment="1">
      <alignment horizontal="center" vertical="center" wrapText="1"/>
    </xf>
    <xf numFmtId="0" fontId="13" fillId="0" borderId="2" xfId="20" applyFont="1" applyFill="1" applyBorder="1" applyAlignment="1">
      <alignment vertical="center" wrapText="1"/>
    </xf>
    <xf numFmtId="10" fontId="13" fillId="0" borderId="2" xfId="1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vertical="center" wrapText="1"/>
    </xf>
    <xf numFmtId="0" fontId="13" fillId="2" borderId="6" xfId="20" applyFont="1" applyFill="1" applyBorder="1" applyAlignment="1">
      <alignment horizontal="right"/>
    </xf>
    <xf numFmtId="0" fontId="13" fillId="0" borderId="3" xfId="20" applyFont="1" applyFill="1" applyBorder="1" applyAlignment="1">
      <alignment horizontal="center" vertical="center" wrapText="1"/>
    </xf>
    <xf numFmtId="0" fontId="13" fillId="0" borderId="3" xfId="20" applyFont="1" applyFill="1" applyBorder="1" applyAlignment="1">
      <alignment vertical="center" wrapText="1"/>
    </xf>
    <xf numFmtId="0" fontId="13" fillId="0" borderId="4" xfId="20" applyFont="1" applyFill="1" applyBorder="1" applyAlignment="1">
      <alignment horizontal="center" vertical="center" wrapText="1"/>
    </xf>
    <xf numFmtId="0" fontId="13" fillId="0" borderId="4" xfId="20" applyFont="1" applyFill="1" applyBorder="1" applyAlignment="1">
      <alignment vertical="center" wrapText="1"/>
    </xf>
    <xf numFmtId="0" fontId="13" fillId="0" borderId="12" xfId="20" applyFont="1" applyFill="1" applyBorder="1" applyAlignment="1">
      <alignment horizontal="center" vertical="center" wrapText="1"/>
    </xf>
    <xf numFmtId="0" fontId="13" fillId="0" borderId="12" xfId="20" applyFont="1" applyFill="1" applyBorder="1" applyAlignment="1">
      <alignment vertical="center" wrapText="1"/>
    </xf>
    <xf numFmtId="3" fontId="12" fillId="2" borderId="6" xfId="20" applyNumberFormat="1" applyFont="1" applyFill="1" applyBorder="1" applyAlignment="1">
      <alignment vertical="center"/>
    </xf>
    <xf numFmtId="10" fontId="9" fillId="2" borderId="6" xfId="10" applyNumberFormat="1" applyFont="1" applyFill="1" applyBorder="1" applyAlignment="1"/>
    <xf numFmtId="10" fontId="12" fillId="2" borderId="6" xfId="20" applyNumberFormat="1" applyFont="1" applyFill="1" applyBorder="1" applyAlignment="1">
      <alignment vertical="center"/>
    </xf>
    <xf numFmtId="165" fontId="13" fillId="2" borderId="6" xfId="20" applyNumberFormat="1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0" fontId="13" fillId="0" borderId="3" xfId="20" applyFont="1" applyFill="1" applyBorder="1" applyAlignment="1">
      <alignment horizontal="left" vertical="center" wrapText="1"/>
    </xf>
    <xf numFmtId="0" fontId="13" fillId="2" borderId="0" xfId="20" applyFont="1" applyFill="1" applyBorder="1" applyAlignment="1">
      <alignment horizontal="left"/>
    </xf>
    <xf numFmtId="0" fontId="13" fillId="0" borderId="0" xfId="20" applyFont="1" applyFill="1" applyAlignment="1">
      <alignment horizontal="center" vertical="center"/>
    </xf>
    <xf numFmtId="0" fontId="23" fillId="0" borderId="1" xfId="9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1" xfId="15" applyFont="1" applyFill="1" applyBorder="1" applyAlignment="1">
      <alignment horizontal="center" vertical="center"/>
    </xf>
    <xf numFmtId="3" fontId="40" fillId="0" borderId="1" xfId="22" applyNumberFormat="1" applyFont="1" applyFill="1" applyBorder="1" applyAlignment="1" applyProtection="1">
      <alignment vertical="center" wrapText="1"/>
      <protection locked="0"/>
    </xf>
    <xf numFmtId="165" fontId="11" fillId="0" borderId="1" xfId="10" applyNumberFormat="1" applyFont="1" applyFill="1" applyBorder="1" applyAlignment="1">
      <alignment vertical="center"/>
    </xf>
    <xf numFmtId="3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5" applyFont="1" applyFill="1" applyBorder="1" applyAlignment="1">
      <alignment horizontal="center" vertical="center"/>
    </xf>
    <xf numFmtId="3" fontId="40" fillId="0" borderId="3" xfId="22" applyNumberFormat="1" applyFont="1" applyFill="1" applyBorder="1" applyAlignment="1" applyProtection="1">
      <alignment vertical="center" wrapText="1"/>
      <protection locked="0"/>
    </xf>
    <xf numFmtId="165" fontId="11" fillId="0" borderId="3" xfId="10" applyNumberFormat="1" applyFont="1" applyFill="1" applyBorder="1" applyAlignment="1">
      <alignment vertical="center"/>
    </xf>
    <xf numFmtId="3" fontId="40" fillId="0" borderId="3" xfId="23" applyNumberFormat="1" applyFont="1" applyFill="1" applyBorder="1" applyAlignment="1" applyProtection="1">
      <alignment vertical="center" wrapText="1"/>
      <protection locked="0"/>
    </xf>
    <xf numFmtId="3" fontId="34" fillId="5" borderId="6" xfId="22" applyNumberFormat="1" applyFont="1" applyFill="1" applyBorder="1" applyAlignment="1" applyProtection="1">
      <alignment vertical="center" wrapText="1"/>
      <protection locked="0"/>
    </xf>
    <xf numFmtId="165" fontId="12" fillId="5" borderId="6" xfId="10" applyNumberFormat="1" applyFont="1" applyFill="1" applyBorder="1" applyAlignment="1">
      <alignment vertical="center"/>
    </xf>
    <xf numFmtId="3" fontId="34" fillId="5" borderId="6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Alignment="1">
      <alignment vertical="center"/>
    </xf>
    <xf numFmtId="0" fontId="13" fillId="0" borderId="0" xfId="23" quotePrefix="1" applyFont="1" applyFill="1" applyAlignment="1">
      <alignment vertical="center"/>
    </xf>
    <xf numFmtId="0" fontId="41" fillId="0" borderId="0" xfId="23" applyFont="1" applyAlignment="1">
      <alignment horizontal="left" vertical="center"/>
    </xf>
    <xf numFmtId="0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7" applyNumberFormat="1" applyFont="1" applyBorder="1" applyAlignment="1" applyProtection="1">
      <alignment vertical="center"/>
      <protection hidden="1"/>
    </xf>
    <xf numFmtId="0" fontId="5" fillId="2" borderId="1" xfId="1" applyFont="1" applyFill="1" applyBorder="1" applyAlignment="1" applyProtection="1">
      <alignment horizontal="left" vertical="center"/>
    </xf>
    <xf numFmtId="10" fontId="13" fillId="4" borderId="2" xfId="4" applyNumberFormat="1" applyFont="1" applyFill="1" applyBorder="1" applyAlignment="1">
      <alignment horizontal="right" vertical="center"/>
    </xf>
    <xf numFmtId="0" fontId="13" fillId="0" borderId="1" xfId="20" applyFont="1" applyFill="1" applyBorder="1" applyAlignment="1">
      <alignment vertical="center" wrapText="1"/>
    </xf>
    <xf numFmtId="4" fontId="13" fillId="0" borderId="0" xfId="20" applyNumberFormat="1" applyFont="1" applyFill="1" applyBorder="1" applyAlignment="1"/>
    <xf numFmtId="0" fontId="4" fillId="0" borderId="6" xfId="0" applyFont="1" applyBorder="1" applyAlignment="1">
      <alignment horizontal="left" vertical="center" indent="1"/>
    </xf>
    <xf numFmtId="0" fontId="4" fillId="0" borderId="6" xfId="2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12" fillId="6" borderId="8" xfId="4" applyFont="1" applyFill="1" applyBorder="1" applyAlignment="1">
      <alignment horizontal="center" vertical="center" wrapText="1"/>
    </xf>
    <xf numFmtId="169" fontId="12" fillId="6" borderId="8" xfId="4" applyNumberFormat="1" applyFont="1" applyFill="1" applyBorder="1" applyAlignment="1">
      <alignment horizontal="center" vertical="center" wrapText="1"/>
    </xf>
    <xf numFmtId="0" fontId="11" fillId="0" borderId="0" xfId="4" quotePrefix="1" applyFont="1" applyFill="1" applyAlignment="1">
      <alignment horizontal="left" vertical="center" indent="4"/>
    </xf>
    <xf numFmtId="0" fontId="1" fillId="0" borderId="0" xfId="24"/>
    <xf numFmtId="0" fontId="14" fillId="0" borderId="0" xfId="15" applyFont="1" applyAlignment="1">
      <alignment horizontal="right"/>
    </xf>
    <xf numFmtId="0" fontId="9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164" fontId="11" fillId="0" borderId="0" xfId="24" applyNumberFormat="1" applyFont="1" applyFill="1" applyBorder="1" applyAlignment="1" applyProtection="1">
      <alignment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vertical="top" wrapText="1"/>
      <protection locked="0"/>
    </xf>
    <xf numFmtId="164" fontId="11" fillId="0" borderId="0" xfId="24" applyNumberFormat="1" applyFont="1" applyFill="1" applyBorder="1" applyAlignment="1" applyProtection="1">
      <alignment horizontal="right" vertical="top" wrapText="1"/>
      <protection locked="0"/>
    </xf>
    <xf numFmtId="164" fontId="11" fillId="0" borderId="0" xfId="24" applyNumberFormat="1" applyFont="1" applyFill="1" applyBorder="1" applyAlignment="1">
      <alignment horizontal="right"/>
    </xf>
    <xf numFmtId="10" fontId="12" fillId="5" borderId="6" xfId="25" applyNumberFormat="1" applyFont="1" applyFill="1" applyBorder="1" applyAlignment="1">
      <alignment horizontal="right" vertical="center"/>
    </xf>
    <xf numFmtId="10" fontId="12" fillId="2" borderId="6" xfId="10" applyNumberFormat="1" applyFont="1" applyFill="1" applyBorder="1" applyAlignment="1"/>
    <xf numFmtId="0" fontId="13" fillId="0" borderId="0" xfId="20" applyFont="1" applyFill="1" applyAlignment="1">
      <alignment horizontal="left" vertical="center"/>
    </xf>
    <xf numFmtId="166" fontId="12" fillId="0" borderId="0" xfId="9" applyNumberFormat="1" applyFont="1" applyFill="1" applyBorder="1" applyAlignment="1">
      <alignment vertical="center"/>
    </xf>
    <xf numFmtId="0" fontId="12" fillId="2" borderId="6" xfId="9" applyFont="1" applyFill="1" applyBorder="1" applyAlignment="1">
      <alignment vertical="center"/>
    </xf>
    <xf numFmtId="166" fontId="9" fillId="2" borderId="6" xfId="9" applyNumberFormat="1" applyFont="1" applyFill="1" applyBorder="1" applyAlignment="1">
      <alignment vertical="center"/>
    </xf>
    <xf numFmtId="167" fontId="12" fillId="2" borderId="6" xfId="10" applyNumberFormat="1" applyFont="1" applyFill="1" applyBorder="1" applyAlignment="1">
      <alignment vertical="center"/>
    </xf>
    <xf numFmtId="0" fontId="31" fillId="2" borderId="7" xfId="9" applyFont="1" applyFill="1" applyBorder="1" applyAlignment="1">
      <alignment vertical="center"/>
    </xf>
    <xf numFmtId="0" fontId="9" fillId="2" borderId="6" xfId="9" applyFont="1" applyFill="1" applyBorder="1" applyAlignment="1">
      <alignment vertical="center"/>
    </xf>
    <xf numFmtId="167" fontId="9" fillId="2" borderId="6" xfId="10" applyNumberFormat="1" applyFont="1" applyFill="1" applyBorder="1" applyAlignment="1">
      <alignment vertical="center"/>
    </xf>
    <xf numFmtId="166" fontId="12" fillId="2" borderId="6" xfId="9" applyNumberFormat="1" applyFont="1" applyFill="1" applyBorder="1" applyAlignment="1">
      <alignment vertical="center"/>
    </xf>
    <xf numFmtId="0" fontId="4" fillId="0" borderId="0" xfId="23" applyFont="1" applyAlignment="1">
      <alignment vertical="center"/>
    </xf>
    <xf numFmtId="0" fontId="6" fillId="0" borderId="0" xfId="11"/>
    <xf numFmtId="0" fontId="41" fillId="0" borderId="0" xfId="15" applyFont="1" applyAlignment="1">
      <alignment vertical="center"/>
    </xf>
    <xf numFmtId="0" fontId="42" fillId="0" borderId="0" xfId="11" applyFont="1"/>
    <xf numFmtId="0" fontId="13" fillId="0" borderId="0" xfId="23" applyFont="1" applyFill="1" applyAlignment="1">
      <alignment vertical="center"/>
    </xf>
    <xf numFmtId="0" fontId="12" fillId="5" borderId="6" xfId="15" applyFont="1" applyFill="1" applyBorder="1" applyAlignment="1">
      <alignment horizontal="center" vertical="center" wrapText="1"/>
    </xf>
    <xf numFmtId="0" fontId="6" fillId="0" borderId="0" xfId="11" applyFill="1"/>
    <xf numFmtId="0" fontId="4" fillId="0" borderId="0" xfId="23" applyFont="1" applyFill="1" applyAlignment="1">
      <alignment vertical="center"/>
    </xf>
    <xf numFmtId="0" fontId="6" fillId="0" borderId="0" xfId="6" applyAlignment="1">
      <alignment vertical="center"/>
    </xf>
    <xf numFmtId="0" fontId="13" fillId="0" borderId="0" xfId="23" applyFont="1" applyAlignment="1">
      <alignment vertical="center"/>
    </xf>
    <xf numFmtId="0" fontId="12" fillId="0" borderId="0" xfId="23" applyFont="1" applyAlignment="1">
      <alignment vertical="center"/>
    </xf>
    <xf numFmtId="0" fontId="12" fillId="0" borderId="0" xfId="23" applyFont="1" applyAlignment="1">
      <alignment horizontal="justify" vertical="center" wrapText="1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0" fontId="4" fillId="0" borderId="0" xfId="3" applyFont="1" applyFill="1"/>
    <xf numFmtId="0" fontId="4" fillId="0" borderId="0" xfId="2" applyFont="1" applyFill="1"/>
    <xf numFmtId="0" fontId="4" fillId="0" borderId="0" xfId="5" applyFont="1" applyFill="1"/>
    <xf numFmtId="0" fontId="13" fillId="0" borderId="2" xfId="4" applyFont="1" applyFill="1" applyBorder="1" applyAlignment="1">
      <alignment vertical="center" wrapText="1"/>
    </xf>
    <xf numFmtId="3" fontId="43" fillId="0" borderId="0" xfId="14" applyNumberFormat="1" applyFont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vertical="center" wrapText="1"/>
    </xf>
    <xf numFmtId="0" fontId="13" fillId="0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vertical="center" wrapText="1"/>
    </xf>
    <xf numFmtId="3" fontId="12" fillId="2" borderId="6" xfId="4" applyNumberFormat="1" applyFont="1" applyFill="1" applyBorder="1" applyAlignment="1">
      <alignment horizontal="right" vertical="center" wrapText="1"/>
    </xf>
    <xf numFmtId="165" fontId="12" fillId="2" borderId="6" xfId="4" applyNumberFormat="1" applyFont="1" applyFill="1" applyBorder="1" applyAlignment="1">
      <alignment horizontal="right" vertical="center"/>
    </xf>
    <xf numFmtId="3" fontId="12" fillId="0" borderId="0" xfId="4" applyNumberFormat="1" applyFont="1" applyFill="1"/>
    <xf numFmtId="0" fontId="12" fillId="0" borderId="0" xfId="5" applyFont="1" applyFill="1"/>
    <xf numFmtId="0" fontId="12" fillId="0" borderId="0" xfId="4" applyFont="1" applyFill="1" applyBorder="1" applyAlignment="1">
      <alignment horizontal="left" vertical="center" wrapText="1"/>
    </xf>
    <xf numFmtId="1" fontId="12" fillId="0" borderId="0" xfId="4" applyNumberFormat="1" applyFont="1" applyFill="1" applyBorder="1" applyAlignment="1">
      <alignment horizontal="center" vertical="center"/>
    </xf>
    <xf numFmtId="165" fontId="12" fillId="0" borderId="0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vertical="center"/>
    </xf>
    <xf numFmtId="0" fontId="13" fillId="0" borderId="0" xfId="20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13" fillId="0" borderId="0" xfId="2" quotePrefix="1" applyFont="1" applyFill="1"/>
    <xf numFmtId="0" fontId="6" fillId="0" borderId="0" xfId="14" applyFill="1" applyAlignment="1">
      <alignment horizontal="center" vertical="center" wrapText="1"/>
    </xf>
    <xf numFmtId="0" fontId="6" fillId="0" borderId="0" xfId="14" applyAlignment="1">
      <alignment vertical="center"/>
    </xf>
    <xf numFmtId="3" fontId="6" fillId="0" borderId="0" xfId="14" applyNumberFormat="1" applyAlignment="1">
      <alignment vertical="center"/>
    </xf>
    <xf numFmtId="0" fontId="17" fillId="0" borderId="0" xfId="2" applyFont="1" applyAlignment="1">
      <alignment vertical="center"/>
    </xf>
    <xf numFmtId="0" fontId="4" fillId="0" borderId="0" xfId="14" applyFont="1" applyAlignment="1">
      <alignment vertical="center"/>
    </xf>
    <xf numFmtId="0" fontId="13" fillId="0" borderId="0" xfId="2" applyFont="1" applyAlignment="1">
      <alignment vertical="center"/>
    </xf>
    <xf numFmtId="169" fontId="12" fillId="2" borderId="8" xfId="4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13" fillId="0" borderId="0" xfId="9" quotePrefix="1" applyFont="1" applyFill="1" applyBorder="1" applyAlignment="1">
      <alignment horizontal="left" vertical="center" wrapText="1"/>
    </xf>
    <xf numFmtId="3" fontId="11" fillId="0" borderId="2" xfId="24" applyNumberFormat="1" applyFont="1" applyFill="1" applyBorder="1" applyAlignment="1" applyProtection="1">
      <alignment vertical="top" wrapText="1" readingOrder="1"/>
      <protection locked="0"/>
    </xf>
    <xf numFmtId="10" fontId="11" fillId="0" borderId="2" xfId="10" quotePrefix="1" applyNumberFormat="1" applyFont="1" applyFill="1" applyBorder="1" applyAlignment="1">
      <alignment vertical="center" wrapText="1" readingOrder="1"/>
    </xf>
    <xf numFmtId="10" fontId="11" fillId="4" borderId="2" xfId="10" applyNumberFormat="1" applyFont="1" applyFill="1" applyBorder="1" applyAlignment="1">
      <alignment vertical="center" readingOrder="1"/>
    </xf>
    <xf numFmtId="3" fontId="11" fillId="0" borderId="3" xfId="4" applyNumberFormat="1" applyFont="1" applyFill="1" applyBorder="1" applyAlignment="1">
      <alignment vertical="center" readingOrder="1"/>
    </xf>
    <xf numFmtId="3" fontId="11" fillId="4" borderId="4" xfId="4" applyNumberFormat="1" applyFont="1" applyFill="1" applyBorder="1" applyAlignment="1">
      <alignment vertical="center" readingOrder="1"/>
    </xf>
    <xf numFmtId="10" fontId="11" fillId="0" borderId="3" xfId="10" quotePrefix="1" applyNumberFormat="1" applyFont="1" applyBorder="1" applyAlignment="1">
      <alignment vertical="center" wrapText="1" readingOrder="1"/>
    </xf>
    <xf numFmtId="3" fontId="0" fillId="0" borderId="0" xfId="0" applyNumberFormat="1" applyFont="1"/>
    <xf numFmtId="3" fontId="11" fillId="4" borderId="3" xfId="24" applyNumberFormat="1" applyFont="1" applyFill="1" applyBorder="1" applyAlignment="1" applyProtection="1">
      <alignment vertical="top" wrapText="1" readingOrder="1"/>
      <protection locked="0"/>
    </xf>
    <xf numFmtId="3" fontId="11" fillId="0" borderId="3" xfId="24" applyNumberFormat="1" applyFont="1" applyFill="1" applyBorder="1" applyAlignment="1" applyProtection="1">
      <alignment vertical="top" wrapText="1" readingOrder="1"/>
      <protection locked="0"/>
    </xf>
    <xf numFmtId="3" fontId="11" fillId="4" borderId="3" xfId="7" quotePrefix="1" applyNumberFormat="1" applyFont="1" applyFill="1" applyBorder="1" applyAlignment="1">
      <alignment vertical="center" wrapText="1" readingOrder="1"/>
    </xf>
    <xf numFmtId="164" fontId="9" fillId="2" borderId="6" xfId="4" applyNumberFormat="1" applyFont="1" applyFill="1" applyBorder="1" applyAlignment="1">
      <alignment vertical="center" readingOrder="1"/>
    </xf>
    <xf numFmtId="10" fontId="9" fillId="2" borderId="6" xfId="4" applyNumberFormat="1" applyFont="1" applyFill="1" applyBorder="1" applyAlignment="1">
      <alignment vertical="center" readingOrder="1"/>
    </xf>
    <xf numFmtId="3" fontId="9" fillId="2" borderId="6" xfId="4" applyNumberFormat="1" applyFont="1" applyFill="1" applyBorder="1" applyAlignment="1">
      <alignment vertical="center" readingOrder="1"/>
    </xf>
    <xf numFmtId="0" fontId="11" fillId="0" borderId="0" xfId="4" applyFont="1" applyFill="1" applyBorder="1" applyAlignment="1">
      <alignment vertical="center"/>
    </xf>
    <xf numFmtId="3" fontId="0" fillId="0" borderId="0" xfId="0" applyNumberFormat="1"/>
    <xf numFmtId="4" fontId="39" fillId="0" borderId="0" xfId="0" applyNumberFormat="1" applyFont="1" applyAlignment="1">
      <alignment vertical="center"/>
    </xf>
    <xf numFmtId="3" fontId="44" fillId="0" borderId="0" xfId="0" applyNumberFormat="1" applyFont="1" applyFill="1" applyBorder="1" applyAlignment="1">
      <alignment horizontal="right" vertical="center"/>
    </xf>
    <xf numFmtId="3" fontId="18" fillId="4" borderId="8" xfId="8" applyNumberFormat="1" applyFont="1" applyFill="1" applyBorder="1" applyAlignment="1">
      <alignment vertical="center"/>
    </xf>
    <xf numFmtId="3" fontId="18" fillId="4" borderId="3" xfId="8" applyNumberFormat="1" applyFont="1" applyFill="1" applyBorder="1" applyAlignment="1">
      <alignment vertical="center"/>
    </xf>
    <xf numFmtId="3" fontId="18" fillId="4" borderId="10" xfId="8" applyNumberFormat="1" applyFont="1" applyFill="1" applyBorder="1" applyAlignment="1">
      <alignment vertical="center"/>
    </xf>
    <xf numFmtId="164" fontId="19" fillId="5" borderId="6" xfId="8" applyNumberFormat="1" applyFont="1" applyFill="1" applyBorder="1" applyAlignment="1">
      <alignment vertical="center"/>
    </xf>
    <xf numFmtId="0" fontId="45" fillId="0" borderId="0" xfId="9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9" fillId="0" borderId="0" xfId="9" applyFont="1" applyFill="1" applyBorder="1" applyAlignment="1">
      <alignment vertical="center"/>
    </xf>
    <xf numFmtId="166" fontId="9" fillId="0" borderId="0" xfId="9" applyNumberFormat="1" applyFont="1" applyFill="1" applyBorder="1" applyAlignment="1">
      <alignment vertical="center"/>
    </xf>
    <xf numFmtId="167" fontId="46" fillId="0" borderId="0" xfId="10" applyNumberFormat="1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9" quotePrefix="1" applyFont="1" applyFill="1" applyBorder="1" applyAlignment="1">
      <alignment vertical="center"/>
    </xf>
    <xf numFmtId="0" fontId="13" fillId="0" borderId="0" xfId="11" quotePrefix="1" applyFont="1" applyFill="1" applyBorder="1" applyAlignment="1">
      <alignment vertical="top"/>
    </xf>
    <xf numFmtId="0" fontId="47" fillId="0" borderId="0" xfId="9" applyFont="1" applyAlignment="1">
      <alignment vertical="center"/>
    </xf>
    <xf numFmtId="0" fontId="31" fillId="0" borderId="0" xfId="9" applyFont="1" applyFill="1" applyBorder="1" applyAlignment="1">
      <alignment vertical="center"/>
    </xf>
    <xf numFmtId="167" fontId="9" fillId="0" borderId="0" xfId="10" applyNumberFormat="1" applyFont="1" applyFill="1" applyBorder="1" applyAlignment="1">
      <alignment vertical="center"/>
    </xf>
    <xf numFmtId="0" fontId="11" fillId="0" borderId="0" xfId="9" applyFont="1" applyFill="1" applyBorder="1" applyAlignment="1">
      <alignment vertical="center"/>
    </xf>
    <xf numFmtId="0" fontId="11" fillId="0" borderId="0" xfId="9" quotePrefix="1" applyFont="1" applyFill="1" applyBorder="1" applyAlignment="1">
      <alignment vertical="center"/>
    </xf>
    <xf numFmtId="0" fontId="48" fillId="0" borderId="0" xfId="9" applyFont="1" applyAlignment="1">
      <alignment vertical="center"/>
    </xf>
    <xf numFmtId="0" fontId="27" fillId="0" borderId="0" xfId="0" applyFont="1" applyAlignment="1">
      <alignment vertical="center"/>
    </xf>
    <xf numFmtId="49" fontId="15" fillId="0" borderId="0" xfId="13" applyNumberFormat="1" applyFont="1" applyAlignment="1">
      <alignment vertical="top"/>
    </xf>
    <xf numFmtId="0" fontId="12" fillId="2" borderId="7" xfId="9" applyFont="1" applyFill="1" applyBorder="1" applyAlignment="1">
      <alignment vertical="center"/>
    </xf>
    <xf numFmtId="167" fontId="12" fillId="0" borderId="0" xfId="10" applyNumberFormat="1" applyFont="1" applyFill="1" applyBorder="1" applyAlignment="1">
      <alignment vertical="center"/>
    </xf>
    <xf numFmtId="0" fontId="24" fillId="0" borderId="0" xfId="9" applyFont="1" applyFill="1" applyBorder="1" applyAlignment="1">
      <alignment horizontal="left" vertical="center"/>
    </xf>
    <xf numFmtId="0" fontId="24" fillId="0" borderId="0" xfId="0" quotePrefix="1" applyFont="1" applyFill="1" applyBorder="1" applyAlignment="1">
      <alignment horizontal="right" vertical="center"/>
    </xf>
    <xf numFmtId="0" fontId="13" fillId="0" borderId="0" xfId="11" quotePrefix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13" fillId="0" borderId="3" xfId="15" applyFont="1" applyFill="1" applyBorder="1" applyAlignment="1">
      <alignment horizontal="center" vertical="center"/>
    </xf>
    <xf numFmtId="0" fontId="13" fillId="0" borderId="3" xfId="17" applyNumberFormat="1" applyFont="1" applyBorder="1" applyAlignment="1" applyProtection="1">
      <alignment vertical="center"/>
      <protection hidden="1"/>
    </xf>
    <xf numFmtId="3" fontId="38" fillId="0" borderId="3" xfId="22" applyNumberFormat="1" applyFont="1" applyFill="1" applyBorder="1" applyAlignment="1" applyProtection="1">
      <alignment vertical="center" wrapText="1"/>
      <protection locked="0"/>
    </xf>
    <xf numFmtId="165" fontId="13" fillId="0" borderId="3" xfId="10" applyNumberFormat="1" applyFont="1" applyFill="1" applyBorder="1" applyAlignment="1">
      <alignment vertical="center"/>
    </xf>
    <xf numFmtId="3" fontId="38" fillId="0" borderId="3" xfId="23" applyNumberFormat="1" applyFont="1" applyFill="1" applyBorder="1" applyAlignment="1" applyProtection="1">
      <alignment vertical="center" wrapText="1"/>
      <protection locked="0"/>
    </xf>
    <xf numFmtId="0" fontId="4" fillId="0" borderId="0" xfId="11" applyFont="1"/>
    <xf numFmtId="0" fontId="12" fillId="2" borderId="6" xfId="15" applyFont="1" applyFill="1" applyBorder="1" applyAlignment="1">
      <alignment vertical="center"/>
    </xf>
    <xf numFmtId="0" fontId="19" fillId="5" borderId="6" xfId="8" applyFont="1" applyFill="1" applyBorder="1" applyAlignment="1">
      <alignment horizontal="center" vertical="center" wrapText="1"/>
    </xf>
    <xf numFmtId="4" fontId="13" fillId="2" borderId="6" xfId="20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/>
    </xf>
    <xf numFmtId="0" fontId="25" fillId="0" borderId="0" xfId="2" applyFont="1" applyFill="1" applyAlignment="1">
      <alignment vertical="center"/>
    </xf>
    <xf numFmtId="10" fontId="13" fillId="4" borderId="2" xfId="10" applyNumberFormat="1" applyFont="1" applyFill="1" applyBorder="1" applyAlignment="1">
      <alignment vertical="center"/>
    </xf>
    <xf numFmtId="0" fontId="21" fillId="0" borderId="0" xfId="9" applyAlignment="1">
      <alignment horizontal="left"/>
    </xf>
    <xf numFmtId="0" fontId="13" fillId="0" borderId="6" xfId="4" applyFont="1" applyFill="1" applyBorder="1" applyAlignment="1">
      <alignment horizontal="center" vertical="center" wrapText="1"/>
    </xf>
    <xf numFmtId="44" fontId="21" fillId="0" borderId="0" xfId="9" applyNumberFormat="1"/>
    <xf numFmtId="0" fontId="21" fillId="0" borderId="0" xfId="9" applyAlignment="1">
      <alignment horizontal="left" indent="1"/>
    </xf>
    <xf numFmtId="10" fontId="13" fillId="0" borderId="0" xfId="26" applyNumberFormat="1" applyFont="1" applyFill="1"/>
    <xf numFmtId="10" fontId="0" fillId="0" borderId="0" xfId="0" applyNumberFormat="1"/>
    <xf numFmtId="44" fontId="13" fillId="0" borderId="0" xfId="5" applyNumberFormat="1" applyFont="1" applyFill="1"/>
    <xf numFmtId="0" fontId="13" fillId="0" borderId="0" xfId="4" quotePrefix="1" applyFont="1" applyFill="1" applyAlignment="1"/>
    <xf numFmtId="0" fontId="49" fillId="0" borderId="0" xfId="4" quotePrefix="1" applyFont="1" applyFill="1" applyAlignment="1">
      <alignment horizontal="left" indent="4"/>
    </xf>
    <xf numFmtId="10" fontId="13" fillId="0" borderId="2" xfId="10" applyNumberFormat="1" applyFont="1" applyFill="1" applyBorder="1" applyAlignment="1">
      <alignment horizontal="right" vertical="center"/>
    </xf>
    <xf numFmtId="0" fontId="12" fillId="6" borderId="7" xfId="4" applyFont="1" applyFill="1" applyBorder="1" applyAlignment="1">
      <alignment horizontal="left" vertical="center"/>
    </xf>
    <xf numFmtId="3" fontId="12" fillId="6" borderId="6" xfId="4" applyNumberFormat="1" applyFont="1" applyFill="1" applyBorder="1" applyAlignment="1">
      <alignment horizontal="right" vertical="center"/>
    </xf>
    <xf numFmtId="10" fontId="12" fillId="6" borderId="6" xfId="10" applyNumberFormat="1" applyFont="1" applyFill="1" applyBorder="1" applyAlignment="1">
      <alignment horizontal="right" vertical="center"/>
    </xf>
    <xf numFmtId="10" fontId="12" fillId="6" borderId="6" xfId="26" applyNumberFormat="1" applyFont="1" applyFill="1" applyBorder="1" applyAlignment="1">
      <alignment horizontal="right" vertical="center"/>
    </xf>
    <xf numFmtId="3" fontId="4" fillId="0" borderId="0" xfId="14" applyNumberFormat="1" applyFont="1" applyAlignment="1">
      <alignment vertical="center"/>
    </xf>
    <xf numFmtId="0" fontId="13" fillId="0" borderId="0" xfId="14" applyFont="1" applyAlignment="1">
      <alignment vertical="center"/>
    </xf>
    <xf numFmtId="0" fontId="12" fillId="2" borderId="6" xfId="20" applyFont="1" applyFill="1" applyBorder="1"/>
    <xf numFmtId="0" fontId="4" fillId="0" borderId="0" xfId="23" applyFont="1" applyAlignment="1">
      <alignment vertical="top"/>
    </xf>
    <xf numFmtId="3" fontId="13" fillId="0" borderId="2" xfId="4" applyNumberFormat="1" applyFont="1" applyBorder="1" applyAlignment="1">
      <alignment horizontal="right" vertical="center"/>
    </xf>
    <xf numFmtId="165" fontId="13" fillId="0" borderId="2" xfId="4" applyNumberFormat="1" applyFont="1" applyBorder="1" applyAlignment="1">
      <alignment horizontal="right" vertical="center"/>
    </xf>
    <xf numFmtId="165" fontId="13" fillId="0" borderId="2" xfId="4" applyNumberFormat="1" applyFont="1" applyBorder="1" applyAlignment="1">
      <alignment vertical="center"/>
    </xf>
    <xf numFmtId="3" fontId="13" fillId="0" borderId="1" xfId="4" applyNumberFormat="1" applyFont="1" applyBorder="1" applyAlignment="1">
      <alignment vertical="center"/>
    </xf>
    <xf numFmtId="165" fontId="13" fillId="0" borderId="3" xfId="4" applyNumberFormat="1" applyFont="1" applyBorder="1" applyAlignment="1">
      <alignment vertical="center"/>
    </xf>
    <xf numFmtId="3" fontId="13" fillId="0" borderId="3" xfId="4" applyNumberFormat="1" applyFont="1" applyBorder="1" applyAlignment="1">
      <alignment vertical="center"/>
    </xf>
    <xf numFmtId="3" fontId="13" fillId="0" borderId="12" xfId="4" applyNumberFormat="1" applyFont="1" applyBorder="1" applyAlignment="1">
      <alignment vertical="center"/>
    </xf>
    <xf numFmtId="3" fontId="12" fillId="2" borderId="6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right" vertical="center" wrapText="1"/>
    </xf>
    <xf numFmtId="3" fontId="13" fillId="0" borderId="2" xfId="20" applyNumberFormat="1" applyFont="1" applyBorder="1" applyAlignment="1">
      <alignment vertical="center"/>
    </xf>
    <xf numFmtId="10" fontId="13" fillId="0" borderId="2" xfId="20" applyNumberFormat="1" applyFont="1" applyBorder="1" applyAlignment="1">
      <alignment vertical="center"/>
    </xf>
    <xf numFmtId="172" fontId="13" fillId="0" borderId="2" xfId="20" applyNumberFormat="1" applyFont="1" applyBorder="1" applyAlignment="1">
      <alignment vertical="center"/>
    </xf>
    <xf numFmtId="3" fontId="12" fillId="2" borderId="6" xfId="20" applyNumberFormat="1" applyFont="1" applyFill="1" applyBorder="1"/>
    <xf numFmtId="9" fontId="12" fillId="2" borderId="6" xfId="25" applyFont="1" applyFill="1" applyBorder="1" applyAlignment="1"/>
    <xf numFmtId="4" fontId="13" fillId="2" borderId="6" xfId="20" applyNumberFormat="1" applyFont="1" applyFill="1" applyBorder="1"/>
    <xf numFmtId="3" fontId="13" fillId="0" borderId="3" xfId="20" applyNumberFormat="1" applyFont="1" applyBorder="1" applyAlignment="1">
      <alignment vertical="center" wrapText="1"/>
    </xf>
    <xf numFmtId="3" fontId="13" fillId="0" borderId="3" xfId="20" applyNumberFormat="1" applyFont="1" applyBorder="1" applyAlignment="1">
      <alignment vertical="center"/>
    </xf>
    <xf numFmtId="3" fontId="13" fillId="0" borderId="4" xfId="20" applyNumberFormat="1" applyFont="1" applyBorder="1" applyAlignment="1">
      <alignment vertical="center"/>
    </xf>
    <xf numFmtId="9" fontId="12" fillId="2" borderId="6" xfId="10" applyFont="1" applyFill="1" applyBorder="1" applyAlignment="1"/>
    <xf numFmtId="3" fontId="13" fillId="0" borderId="1" xfId="20" applyNumberFormat="1" applyFont="1" applyBorder="1" applyAlignment="1">
      <alignment vertical="center"/>
    </xf>
    <xf numFmtId="3" fontId="13" fillId="0" borderId="4" xfId="20" applyNumberFormat="1" applyFont="1" applyBorder="1" applyAlignment="1">
      <alignment horizontal="right" vertical="center"/>
    </xf>
    <xf numFmtId="3" fontId="13" fillId="0" borderId="12" xfId="20" applyNumberFormat="1" applyFont="1" applyBorder="1" applyAlignment="1">
      <alignment vertical="center"/>
    </xf>
    <xf numFmtId="3" fontId="13" fillId="0" borderId="3" xfId="20" applyNumberFormat="1" applyFont="1" applyBorder="1" applyAlignment="1">
      <alignment horizontal="right" vertical="center"/>
    </xf>
    <xf numFmtId="3" fontId="13" fillId="0" borderId="5" xfId="20" applyNumberFormat="1" applyFont="1" applyBorder="1" applyAlignment="1">
      <alignment vertical="center"/>
    </xf>
    <xf numFmtId="3" fontId="13" fillId="0" borderId="12" xfId="20" applyNumberFormat="1" applyFont="1" applyBorder="1" applyAlignment="1">
      <alignment horizontal="right" vertical="center"/>
    </xf>
    <xf numFmtId="0" fontId="13" fillId="2" borderId="10" xfId="20" applyFont="1" applyFill="1" applyBorder="1"/>
    <xf numFmtId="3" fontId="13" fillId="2" borderId="6" xfId="20" applyNumberFormat="1" applyFont="1" applyFill="1" applyBorder="1"/>
    <xf numFmtId="0" fontId="13" fillId="2" borderId="6" xfId="20" applyFont="1" applyFill="1" applyBorder="1"/>
    <xf numFmtId="165" fontId="13" fillId="0" borderId="2" xfId="20" applyNumberFormat="1" applyFont="1" applyBorder="1" applyAlignment="1">
      <alignment vertical="center"/>
    </xf>
    <xf numFmtId="10" fontId="9" fillId="2" borderId="6" xfId="10" applyNumberFormat="1" applyFont="1" applyFill="1" applyBorder="1" applyAlignment="1">
      <alignment vertical="center"/>
    </xf>
    <xf numFmtId="0" fontId="13" fillId="0" borderId="13" xfId="4" applyFont="1" applyBorder="1" applyAlignment="1">
      <alignment horizontal="center" vertical="center"/>
    </xf>
    <xf numFmtId="0" fontId="13" fillId="0" borderId="1" xfId="4" applyFont="1" applyBorder="1" applyAlignment="1">
      <alignment vertical="center"/>
    </xf>
    <xf numFmtId="3" fontId="13" fillId="0" borderId="17" xfId="4" applyNumberFormat="1" applyFont="1" applyBorder="1" applyAlignment="1">
      <alignment horizontal="right" vertical="center"/>
    </xf>
    <xf numFmtId="3" fontId="13" fillId="0" borderId="3" xfId="2" applyNumberFormat="1" applyFont="1" applyBorder="1"/>
    <xf numFmtId="0" fontId="13" fillId="0" borderId="3" xfId="4" applyFont="1" applyBorder="1" applyAlignment="1">
      <alignment vertical="center"/>
    </xf>
    <xf numFmtId="3" fontId="13" fillId="0" borderId="3" xfId="2" applyNumberFormat="1" applyFont="1" applyBorder="1" applyAlignment="1">
      <alignment vertical="center"/>
    </xf>
    <xf numFmtId="0" fontId="13" fillId="0" borderId="4" xfId="4" applyFont="1" applyBorder="1" applyAlignment="1">
      <alignment vertical="center"/>
    </xf>
    <xf numFmtId="0" fontId="13" fillId="0" borderId="9" xfId="4" applyFont="1" applyBorder="1" applyAlignment="1">
      <alignment horizontal="center" vertical="center"/>
    </xf>
    <xf numFmtId="0" fontId="13" fillId="0" borderId="9" xfId="4" applyFont="1" applyBorder="1" applyAlignment="1">
      <alignment horizontal="left" vertical="center"/>
    </xf>
    <xf numFmtId="3" fontId="13" fillId="0" borderId="3" xfId="4" applyNumberFormat="1" applyFont="1" applyBorder="1" applyAlignment="1">
      <alignment horizontal="right" vertical="center"/>
    </xf>
    <xf numFmtId="4" fontId="13" fillId="0" borderId="2" xfId="4" applyNumberFormat="1" applyFont="1" applyBorder="1" applyAlignment="1">
      <alignment horizontal="right" vertical="center"/>
    </xf>
    <xf numFmtId="0" fontId="50" fillId="0" borderId="0" xfId="0" applyFont="1"/>
    <xf numFmtId="0" fontId="12" fillId="5" borderId="7" xfId="4" applyFont="1" applyFill="1" applyBorder="1" applyAlignment="1">
      <alignment vertical="center"/>
    </xf>
    <xf numFmtId="0" fontId="9" fillId="7" borderId="6" xfId="4" applyFont="1" applyFill="1" applyBorder="1" applyAlignment="1">
      <alignment vertical="center"/>
    </xf>
    <xf numFmtId="0" fontId="9" fillId="7" borderId="6" xfId="0" applyFont="1" applyFill="1" applyBorder="1" applyAlignment="1">
      <alignment horizontal="left"/>
    </xf>
    <xf numFmtId="170" fontId="9" fillId="7" borderId="6" xfId="0" applyNumberFormat="1" applyFont="1" applyFill="1" applyBorder="1"/>
    <xf numFmtId="10" fontId="9" fillId="7" borderId="6" xfId="0" applyNumberFormat="1" applyFont="1" applyFill="1" applyBorder="1"/>
    <xf numFmtId="171" fontId="51" fillId="7" borderId="6" xfId="0" quotePrefix="1" applyNumberFormat="1" applyFont="1" applyFill="1" applyBorder="1" applyAlignment="1">
      <alignment horizontal="right"/>
    </xf>
    <xf numFmtId="10" fontId="51" fillId="7" borderId="6" xfId="0" quotePrefix="1" applyNumberFormat="1" applyFont="1" applyFill="1" applyBorder="1" applyAlignment="1">
      <alignment horizontal="right"/>
    </xf>
    <xf numFmtId="0" fontId="9" fillId="7" borderId="8" xfId="0" applyFont="1" applyFill="1" applyBorder="1"/>
    <xf numFmtId="0" fontId="52" fillId="7" borderId="8" xfId="0" applyFont="1" applyFill="1" applyBorder="1" applyAlignment="1">
      <alignment horizontal="left" indent="1"/>
    </xf>
    <xf numFmtId="170" fontId="9" fillId="7" borderId="8" xfId="0" applyNumberFormat="1" applyFont="1" applyFill="1" applyBorder="1"/>
    <xf numFmtId="10" fontId="9" fillId="7" borderId="8" xfId="0" quotePrefix="1" applyNumberFormat="1" applyFont="1" applyFill="1" applyBorder="1" applyAlignment="1">
      <alignment horizontal="right"/>
    </xf>
    <xf numFmtId="171" fontId="51" fillId="7" borderId="8" xfId="0" quotePrefix="1" applyNumberFormat="1" applyFont="1" applyFill="1" applyBorder="1" applyAlignment="1">
      <alignment horizontal="right"/>
    </xf>
    <xf numFmtId="10" fontId="51" fillId="7" borderId="8" xfId="0" quotePrefix="1" applyNumberFormat="1" applyFont="1" applyFill="1" applyBorder="1" applyAlignment="1">
      <alignment horizontal="right"/>
    </xf>
    <xf numFmtId="0" fontId="9" fillId="0" borderId="6" xfId="0" applyFont="1" applyBorder="1"/>
    <xf numFmtId="0" fontId="52" fillId="0" borderId="6" xfId="0" applyFont="1" applyBorder="1" applyAlignment="1">
      <alignment horizontal="left" indent="3"/>
    </xf>
    <xf numFmtId="170" fontId="9" fillId="0" borderId="6" xfId="0" applyNumberFormat="1" applyFont="1" applyBorder="1"/>
    <xf numFmtId="10" fontId="9" fillId="0" borderId="6" xfId="0" applyNumberFormat="1" applyFont="1" applyBorder="1"/>
    <xf numFmtId="10" fontId="9" fillId="0" borderId="6" xfId="0" applyNumberFormat="1" applyFont="1" applyBorder="1" applyAlignment="1">
      <alignment horizontal="right"/>
    </xf>
    <xf numFmtId="10" fontId="51" fillId="0" borderId="6" xfId="0" applyNumberFormat="1" applyFont="1" applyBorder="1" applyAlignment="1">
      <alignment horizontal="right"/>
    </xf>
    <xf numFmtId="0" fontId="11" fillId="0" borderId="16" xfId="4" applyFont="1" applyBorder="1" applyAlignment="1">
      <alignment horizontal="center" vertical="center"/>
    </xf>
    <xf numFmtId="0" fontId="11" fillId="0" borderId="12" xfId="0" applyFont="1" applyBorder="1" applyAlignment="1">
      <alignment horizontal="left" indent="4"/>
    </xf>
    <xf numFmtId="170" fontId="11" fillId="0" borderId="12" xfId="0" applyNumberFormat="1" applyFont="1" applyBorder="1"/>
    <xf numFmtId="10" fontId="11" fillId="0" borderId="12" xfId="0" applyNumberFormat="1" applyFont="1" applyBorder="1"/>
    <xf numFmtId="171" fontId="18" fillId="0" borderId="3" xfId="0" applyNumberFormat="1" applyFont="1" applyBorder="1"/>
    <xf numFmtId="0" fontId="9" fillId="0" borderId="6" xfId="4" applyFont="1" applyBorder="1" applyAlignment="1">
      <alignment horizontal="center" vertical="center"/>
    </xf>
    <xf numFmtId="171" fontId="51" fillId="0" borderId="6" xfId="0" applyNumberFormat="1" applyFont="1" applyBorder="1"/>
    <xf numFmtId="0" fontId="11" fillId="0" borderId="13" xfId="4" applyFont="1" applyBorder="1" applyAlignment="1">
      <alignment horizontal="center" vertical="center"/>
    </xf>
    <xf numFmtId="0" fontId="11" fillId="0" borderId="2" xfId="0" applyFont="1" applyBorder="1" applyAlignment="1">
      <alignment horizontal="left" indent="4"/>
    </xf>
    <xf numFmtId="170" fontId="11" fillId="0" borderId="2" xfId="0" applyNumberFormat="1" applyFont="1" applyBorder="1"/>
    <xf numFmtId="10" fontId="11" fillId="0" borderId="2" xfId="0" applyNumberFormat="1" applyFont="1" applyBorder="1"/>
    <xf numFmtId="10" fontId="11" fillId="0" borderId="2" xfId="0" quotePrefix="1" applyNumberFormat="1" applyFont="1" applyBorder="1" applyAlignment="1">
      <alignment horizontal="right"/>
    </xf>
    <xf numFmtId="171" fontId="18" fillId="0" borderId="2" xfId="0" applyNumberFormat="1" applyFont="1" applyBorder="1"/>
    <xf numFmtId="10" fontId="18" fillId="0" borderId="2" xfId="0" quotePrefix="1" applyNumberFormat="1" applyFont="1" applyBorder="1" applyAlignment="1">
      <alignment horizontal="right"/>
    </xf>
    <xf numFmtId="171" fontId="18" fillId="0" borderId="12" xfId="0" applyNumberFormat="1" applyFont="1" applyBorder="1"/>
    <xf numFmtId="10" fontId="9" fillId="7" borderId="8" xfId="0" applyNumberFormat="1" applyFont="1" applyFill="1" applyBorder="1"/>
    <xf numFmtId="10" fontId="53" fillId="0" borderId="6" xfId="0" quotePrefix="1" applyNumberFormat="1" applyFont="1" applyBorder="1" applyAlignment="1">
      <alignment horizontal="right"/>
    </xf>
    <xf numFmtId="10" fontId="18" fillId="0" borderId="2" xfId="0" applyNumberFormat="1" applyFont="1" applyBorder="1"/>
    <xf numFmtId="0" fontId="11" fillId="0" borderId="4" xfId="0" applyFont="1" applyBorder="1" applyAlignment="1">
      <alignment horizontal="left" indent="4"/>
    </xf>
    <xf numFmtId="170" fontId="11" fillId="0" borderId="4" xfId="0" applyNumberFormat="1" applyFont="1" applyBorder="1"/>
    <xf numFmtId="10" fontId="11" fillId="0" borderId="4" xfId="0" applyNumberFormat="1" applyFont="1" applyBorder="1"/>
    <xf numFmtId="171" fontId="18" fillId="0" borderId="4" xfId="0" applyNumberFormat="1" applyFont="1" applyBorder="1"/>
    <xf numFmtId="10" fontId="18" fillId="0" borderId="4" xfId="0" applyNumberFormat="1" applyFont="1" applyBorder="1"/>
    <xf numFmtId="0" fontId="9" fillId="7" borderId="6" xfId="0" applyFont="1" applyFill="1" applyBorder="1"/>
    <xf numFmtId="0" fontId="52" fillId="0" borderId="6" xfId="0" applyFont="1" applyBorder="1" applyAlignment="1">
      <alignment horizontal="left" indent="1"/>
    </xf>
    <xf numFmtId="0" fontId="11" fillId="0" borderId="3" xfId="0" applyFont="1" applyBorder="1" applyAlignment="1">
      <alignment horizontal="left" indent="4"/>
    </xf>
    <xf numFmtId="170" fontId="11" fillId="0" borderId="3" xfId="0" applyNumberFormat="1" applyFont="1" applyBorder="1"/>
    <xf numFmtId="10" fontId="11" fillId="0" borderId="3" xfId="0" applyNumberFormat="1" applyFont="1" applyBorder="1"/>
    <xf numFmtId="10" fontId="18" fillId="0" borderId="3" xfId="0" applyNumberFormat="1" applyFont="1" applyBorder="1"/>
    <xf numFmtId="10" fontId="18" fillId="0" borderId="3" xfId="0" applyNumberFormat="1" applyFont="1" applyBorder="1" applyAlignment="1">
      <alignment horizontal="right"/>
    </xf>
    <xf numFmtId="10" fontId="11" fillId="0" borderId="2" xfId="0" applyNumberFormat="1" applyFont="1" applyBorder="1" applyAlignment="1">
      <alignment horizontal="right"/>
    </xf>
    <xf numFmtId="10" fontId="18" fillId="0" borderId="2" xfId="0" applyNumberFormat="1" applyFont="1" applyBorder="1" applyAlignment="1">
      <alignment horizontal="right"/>
    </xf>
    <xf numFmtId="10" fontId="11" fillId="0" borderId="3" xfId="0" applyNumberFormat="1" applyFont="1" applyBorder="1" applyAlignment="1">
      <alignment horizontal="right" indent="1"/>
    </xf>
    <xf numFmtId="10" fontId="51" fillId="0" borderId="6" xfId="0" applyNumberFormat="1" applyFont="1" applyBorder="1"/>
    <xf numFmtId="10" fontId="19" fillId="0" borderId="12" xfId="0" applyNumberFormat="1" applyFont="1" applyBorder="1"/>
    <xf numFmtId="10" fontId="18" fillId="0" borderId="12" xfId="0" applyNumberFormat="1" applyFont="1" applyBorder="1"/>
    <xf numFmtId="0" fontId="11" fillId="0" borderId="6" xfId="4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right"/>
    </xf>
    <xf numFmtId="10" fontId="18" fillId="0" borderId="12" xfId="0" applyNumberFormat="1" applyFont="1" applyBorder="1" applyAlignment="1">
      <alignment horizontal="right"/>
    </xf>
    <xf numFmtId="0" fontId="11" fillId="0" borderId="0" xfId="5" quotePrefix="1" applyFont="1"/>
    <xf numFmtId="0" fontId="11" fillId="0" borderId="0" xfId="14" applyFont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0" xfId="11" quotePrefix="1" applyFont="1" applyFill="1" applyBorder="1" applyAlignment="1">
      <alignment vertical="top" wrapText="1"/>
    </xf>
    <xf numFmtId="171" fontId="18" fillId="0" borderId="3" xfId="0" applyNumberFormat="1" applyFont="1" applyBorder="1" applyAlignment="1">
      <alignment horizontal="right"/>
    </xf>
    <xf numFmtId="170" fontId="11" fillId="0" borderId="2" xfId="0" applyNumberFormat="1" applyFont="1" applyBorder="1" applyAlignment="1">
      <alignment horizontal="right"/>
    </xf>
    <xf numFmtId="170" fontId="11" fillId="0" borderId="3" xfId="0" applyNumberFormat="1" applyFont="1" applyBorder="1" applyAlignment="1">
      <alignment horizontal="right"/>
    </xf>
    <xf numFmtId="10" fontId="11" fillId="0" borderId="3" xfId="0" applyNumberFormat="1" applyFont="1" applyBorder="1" applyAlignment="1">
      <alignment horizontal="right"/>
    </xf>
    <xf numFmtId="171" fontId="18" fillId="0" borderId="12" xfId="0" applyNumberFormat="1" applyFont="1" applyBorder="1" applyAlignment="1">
      <alignment horizontal="right"/>
    </xf>
    <xf numFmtId="3" fontId="13" fillId="0" borderId="0" xfId="14" applyNumberFormat="1" applyFont="1"/>
    <xf numFmtId="0" fontId="12" fillId="0" borderId="6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/>
    </xf>
    <xf numFmtId="0" fontId="13" fillId="0" borderId="3" xfId="4" applyFont="1" applyBorder="1" applyAlignment="1">
      <alignment horizontal="left" vertical="center"/>
    </xf>
    <xf numFmtId="0" fontId="13" fillId="0" borderId="18" xfId="4" applyFont="1" applyBorder="1" applyAlignment="1">
      <alignment horizontal="left" vertical="center"/>
    </xf>
    <xf numFmtId="0" fontId="13" fillId="0" borderId="16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0" fontId="22" fillId="0" borderId="0" xfId="0" applyFont="1"/>
    <xf numFmtId="0" fontId="11" fillId="5" borderId="0" xfId="4" applyFont="1" applyFill="1" applyAlignment="1">
      <alignment horizontal="left"/>
    </xf>
    <xf numFmtId="0" fontId="6" fillId="0" borderId="0" xfId="3" applyFont="1" applyAlignment="1">
      <alignment vertical="center"/>
    </xf>
    <xf numFmtId="0" fontId="25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6" fillId="0" borderId="0" xfId="2" applyAlignment="1">
      <alignment vertical="center"/>
    </xf>
    <xf numFmtId="0" fontId="9" fillId="2" borderId="8" xfId="4" applyFont="1" applyFill="1" applyBorder="1" applyAlignment="1">
      <alignment horizontal="center" vertical="center" wrapText="1"/>
    </xf>
    <xf numFmtId="169" fontId="9" fillId="5" borderId="8" xfId="4" applyNumberFormat="1" applyFont="1" applyFill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14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10" fontId="9" fillId="0" borderId="6" xfId="0" quotePrefix="1" applyNumberFormat="1" applyFont="1" applyBorder="1" applyAlignment="1">
      <alignment horizontal="right"/>
    </xf>
    <xf numFmtId="10" fontId="51" fillId="0" borderId="6" xfId="0" quotePrefix="1" applyNumberFormat="1" applyFont="1" applyBorder="1" applyAlignment="1">
      <alignment horizontal="right"/>
    </xf>
    <xf numFmtId="171" fontId="51" fillId="7" borderId="6" xfId="0" applyNumberFormat="1" applyFont="1" applyFill="1" applyBorder="1"/>
    <xf numFmtId="171" fontId="51" fillId="7" borderId="8" xfId="0" applyNumberFormat="1" applyFont="1" applyFill="1" applyBorder="1"/>
    <xf numFmtId="0" fontId="11" fillId="7" borderId="6" xfId="0" applyFont="1" applyFill="1" applyBorder="1"/>
    <xf numFmtId="0" fontId="11" fillId="0" borderId="0" xfId="0" applyFont="1"/>
    <xf numFmtId="0" fontId="9" fillId="0" borderId="0" xfId="0" applyFont="1" applyAlignment="1">
      <alignment horizontal="left"/>
    </xf>
    <xf numFmtId="170" fontId="12" fillId="0" borderId="0" xfId="0" applyNumberFormat="1" applyFont="1"/>
    <xf numFmtId="10" fontId="9" fillId="0" borderId="0" xfId="0" applyNumberFormat="1" applyFont="1"/>
    <xf numFmtId="170" fontId="9" fillId="0" borderId="0" xfId="0" applyNumberFormat="1" applyFont="1"/>
    <xf numFmtId="171" fontId="12" fillId="0" borderId="0" xfId="0" applyNumberFormat="1" applyFont="1"/>
    <xf numFmtId="10" fontId="12" fillId="0" borderId="0" xfId="0" quotePrefix="1" applyNumberFormat="1" applyFont="1" applyAlignment="1">
      <alignment horizontal="right"/>
    </xf>
    <xf numFmtId="170" fontId="13" fillId="0" borderId="0" xfId="4" applyNumberFormat="1" applyFont="1" applyAlignment="1">
      <alignment horizontal="left"/>
    </xf>
    <xf numFmtId="3" fontId="11" fillId="0" borderId="0" xfId="14" applyNumberFormat="1" applyFont="1" applyAlignment="1">
      <alignment vertical="center"/>
    </xf>
    <xf numFmtId="3" fontId="50" fillId="0" borderId="0" xfId="0" applyNumberFormat="1" applyFont="1"/>
    <xf numFmtId="0" fontId="13" fillId="0" borderId="19" xfId="4" applyFont="1" applyBorder="1" applyAlignment="1">
      <alignment horizontal="left" vertical="center"/>
    </xf>
    <xf numFmtId="0" fontId="13" fillId="0" borderId="5" xfId="4" applyFont="1" applyBorder="1" applyAlignment="1">
      <alignment horizontal="left" vertical="center"/>
    </xf>
    <xf numFmtId="0" fontId="13" fillId="0" borderId="3" xfId="4" applyFont="1" applyBorder="1" applyAlignment="1">
      <alignment horizontal="center" vertical="center"/>
    </xf>
    <xf numFmtId="0" fontId="12" fillId="2" borderId="6" xfId="4" applyFont="1" applyFill="1" applyBorder="1" applyAlignment="1">
      <alignment horizontal="left" vertical="center" wrapText="1"/>
    </xf>
    <xf numFmtId="0" fontId="38" fillId="0" borderId="0" xfId="20" quotePrefix="1" applyFont="1" applyFill="1" applyBorder="1" applyAlignment="1">
      <alignment horizontal="left" vertical="center" wrapText="1" indent="3"/>
    </xf>
    <xf numFmtId="0" fontId="12" fillId="0" borderId="0" xfId="20" applyFont="1" applyFill="1" applyBorder="1" applyAlignment="1">
      <alignment horizontal="center" vertical="center"/>
    </xf>
    <xf numFmtId="0" fontId="4" fillId="0" borderId="0" xfId="20" applyFont="1" applyFill="1" applyBorder="1" applyAlignment="1">
      <alignment horizontal="left" vertical="center"/>
    </xf>
    <xf numFmtId="0" fontId="12" fillId="2" borderId="7" xfId="20" applyFont="1" applyFill="1" applyBorder="1" applyAlignment="1">
      <alignment horizontal="left" vertical="center" wrapText="1"/>
    </xf>
    <xf numFmtId="0" fontId="12" fillId="2" borderId="15" xfId="20" applyFont="1" applyFill="1" applyBorder="1" applyAlignment="1">
      <alignment horizontal="left" vertical="center" wrapText="1"/>
    </xf>
    <xf numFmtId="0" fontId="12" fillId="2" borderId="6" xfId="20" applyFont="1" applyFill="1" applyBorder="1" applyAlignment="1">
      <alignment horizontal="left" vertical="center" wrapText="1"/>
    </xf>
    <xf numFmtId="0" fontId="12" fillId="2" borderId="6" xfId="20" applyFont="1" applyFill="1" applyBorder="1"/>
    <xf numFmtId="0" fontId="13" fillId="0" borderId="0" xfId="9" quotePrefix="1" applyFont="1" applyFill="1" applyBorder="1" applyAlignment="1">
      <alignment horizontal="left" vertical="center" wrapText="1"/>
    </xf>
    <xf numFmtId="0" fontId="13" fillId="0" borderId="0" xfId="9" quotePrefix="1" applyFont="1" applyFill="1" applyBorder="1" applyAlignment="1">
      <alignment horizontal="left" vertical="top" wrapText="1"/>
    </xf>
    <xf numFmtId="49" fontId="15" fillId="0" borderId="0" xfId="13" applyNumberFormat="1" applyFont="1" applyAlignment="1">
      <alignment horizontal="left" vertical="top" wrapText="1"/>
    </xf>
    <xf numFmtId="0" fontId="13" fillId="0" borderId="0" xfId="11" quotePrefix="1" applyFont="1" applyFill="1" applyBorder="1" applyAlignment="1">
      <alignment horizontal="left" vertical="center" wrapText="1"/>
    </xf>
  </cellXfs>
  <cellStyles count="27">
    <cellStyle name="Hyperlink" xfId="1" builtinId="8"/>
    <cellStyle name="Normal" xfId="0" builtinId="0"/>
    <cellStyle name="Normal 2" xfId="6" xr:uid="{00000000-0005-0000-0000-000002000000}"/>
    <cellStyle name="Normal 2 2" xfId="14" xr:uid="{00000000-0005-0000-0000-000003000000}"/>
    <cellStyle name="Normal 2 2 3" xfId="23" xr:uid="{00000000-0005-0000-0000-000004000000}"/>
    <cellStyle name="Normal 3" xfId="9" xr:uid="{00000000-0005-0000-0000-000005000000}"/>
    <cellStyle name="Normal 3 2" xfId="18" xr:uid="{00000000-0005-0000-0000-000006000000}"/>
    <cellStyle name="Normal 3 2 2" xfId="22" xr:uid="{00000000-0005-0000-0000-000007000000}"/>
    <cellStyle name="Normal 4" xfId="11" xr:uid="{00000000-0005-0000-0000-000008000000}"/>
    <cellStyle name="Normal 4 2" xfId="19" xr:uid="{00000000-0005-0000-0000-000009000000}"/>
    <cellStyle name="Normal 5" xfId="8" xr:uid="{00000000-0005-0000-0000-00000A000000}"/>
    <cellStyle name="Normal 6" xfId="24" xr:uid="{00000000-0005-0000-0000-00000B000000}"/>
    <cellStyle name="Normal_Mirovinci" xfId="20" xr:uid="{00000000-0005-0000-0000-00000C000000}"/>
    <cellStyle name="Normal_Mirovinci 2" xfId="21" xr:uid="{00000000-0005-0000-0000-00000D000000}"/>
    <cellStyle name="Normal_novozami1" xfId="13" xr:uid="{00000000-0005-0000-0000-00000E000000}"/>
    <cellStyle name="Normal_Obrazac_kapitala" xfId="7" xr:uid="{00000000-0005-0000-0000-00000F000000}"/>
    <cellStyle name="Normal_Pokazatelji banke 30.09.2001" xfId="4" xr:uid="{00000000-0005-0000-0000-000010000000}"/>
    <cellStyle name="Normal_PP 3q2002" xfId="2" xr:uid="{00000000-0005-0000-0000-000011000000}"/>
    <cellStyle name="Normal_Sheet1" xfId="12" xr:uid="{00000000-0005-0000-0000-000012000000}"/>
    <cellStyle name="Normal_Sheet2 2" xfId="16" xr:uid="{00000000-0005-0000-0000-000013000000}"/>
    <cellStyle name="Normal_Statistika_NOVO_30062009 ver 3108 2" xfId="15" xr:uid="{00000000-0005-0000-0000-000014000000}"/>
    <cellStyle name="Obično_List1" xfId="3" xr:uid="{00000000-0005-0000-0000-000015000000}"/>
    <cellStyle name="Obično_POKAZATELJI POSLOVANJA NR 31.12.2007. NOVO" xfId="5" xr:uid="{00000000-0005-0000-0000-000016000000}"/>
    <cellStyle name="Per cent" xfId="26" builtinId="5"/>
    <cellStyle name="Percent 2" xfId="25" xr:uid="{00000000-0005-0000-0000-000018000000}"/>
    <cellStyle name="Percent 2 2 2" xfId="10" xr:uid="{00000000-0005-0000-0000-000019000000}"/>
    <cellStyle name="Style 1 2 2" xfId="17" xr:uid="{00000000-0005-0000-0000-00001A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1419225</xdr:colOff>
      <xdr:row>15</xdr:row>
      <xdr:rowOff>66676</xdr:rowOff>
    </xdr:from>
    <xdr:to>
      <xdr:col>4</xdr:col>
      <xdr:colOff>1495425</xdr:colOff>
      <xdr:row>21</xdr:row>
      <xdr:rowOff>104775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4a" connectionId="1" xr16:uid="{00000000-0016-0000-04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8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85546875" style="1" bestFit="1" customWidth="1"/>
    <col min="3" max="3" width="120" style="1" bestFit="1" customWidth="1"/>
    <col min="4" max="16384" width="9.140625" style="1"/>
  </cols>
  <sheetData>
    <row r="2" spans="2:3" ht="27" customHeight="1" x14ac:dyDescent="0.25">
      <c r="C2" s="2" t="s">
        <v>280</v>
      </c>
    </row>
    <row r="4" spans="2:3" ht="24.6" customHeight="1" x14ac:dyDescent="0.25">
      <c r="B4" s="207" t="s">
        <v>108</v>
      </c>
      <c r="C4" s="211" t="s">
        <v>281</v>
      </c>
    </row>
    <row r="5" spans="2:3" ht="24.6" customHeight="1" x14ac:dyDescent="0.25">
      <c r="B5" s="207" t="s">
        <v>109</v>
      </c>
      <c r="C5" s="212" t="s">
        <v>282</v>
      </c>
    </row>
    <row r="6" spans="2:3" ht="24.6" customHeight="1" x14ac:dyDescent="0.25">
      <c r="B6" s="207" t="s">
        <v>110</v>
      </c>
      <c r="C6" s="212" t="s">
        <v>283</v>
      </c>
    </row>
    <row r="7" spans="2:3" ht="24.6" customHeight="1" x14ac:dyDescent="0.25">
      <c r="B7" s="207" t="s">
        <v>111</v>
      </c>
      <c r="C7" s="212" t="s">
        <v>284</v>
      </c>
    </row>
    <row r="8" spans="2:3" ht="24.6" customHeight="1" x14ac:dyDescent="0.25">
      <c r="B8" s="207" t="s">
        <v>112</v>
      </c>
      <c r="C8" s="211" t="s">
        <v>285</v>
      </c>
    </row>
    <row r="9" spans="2:3" ht="24.6" customHeight="1" x14ac:dyDescent="0.25">
      <c r="B9" s="207" t="s">
        <v>113</v>
      </c>
      <c r="C9" s="212" t="s">
        <v>286</v>
      </c>
    </row>
    <row r="10" spans="2:3" ht="24" customHeight="1" x14ac:dyDescent="0.25">
      <c r="B10" s="207" t="s">
        <v>114</v>
      </c>
      <c r="C10" s="212" t="s">
        <v>287</v>
      </c>
    </row>
    <row r="11" spans="2:3" ht="24" customHeight="1" x14ac:dyDescent="0.25">
      <c r="B11" s="207" t="s">
        <v>115</v>
      </c>
      <c r="C11" s="212" t="s">
        <v>288</v>
      </c>
    </row>
    <row r="12" spans="2:3" ht="24" customHeight="1" x14ac:dyDescent="0.25">
      <c r="B12" s="207" t="s">
        <v>116</v>
      </c>
      <c r="C12" s="212" t="s">
        <v>289</v>
      </c>
    </row>
    <row r="13" spans="2:3" ht="24" customHeight="1" x14ac:dyDescent="0.25">
      <c r="B13" s="207" t="s">
        <v>37</v>
      </c>
      <c r="C13" s="212" t="s">
        <v>290</v>
      </c>
    </row>
    <row r="14" spans="2:3" ht="24.75" customHeight="1" x14ac:dyDescent="0.25">
      <c r="B14" s="207" t="s">
        <v>38</v>
      </c>
      <c r="C14" s="213" t="s">
        <v>291</v>
      </c>
    </row>
    <row r="15" spans="2:3" ht="24" customHeight="1" x14ac:dyDescent="0.25">
      <c r="B15" s="207" t="s">
        <v>101</v>
      </c>
      <c r="C15" s="127" t="s">
        <v>292</v>
      </c>
    </row>
    <row r="17" spans="3:3" x14ac:dyDescent="0.25">
      <c r="C17" s="189"/>
    </row>
    <row r="18" spans="3:3" x14ac:dyDescent="0.25">
      <c r="C18" s="278"/>
    </row>
  </sheetData>
  <hyperlinks>
    <hyperlink ref="B4" location="inv.drustva!A1" display="Tablica 1." xr:uid="{00000000-0004-0000-0000-000000000000}"/>
    <hyperlink ref="B5" location="'portfelj i skrbništvo'!A1" display="Tablica 2." xr:uid="{00000000-0004-0000-0000-000001000000}"/>
    <hyperlink ref="B6" location="'drustva za upravljanje IF '!A1" display="Tablica 3." xr:uid="{00000000-0004-0000-0000-000002000000}"/>
    <hyperlink ref="B7" location="'UCITS '!A1" display="Tablica 4." xr:uid="{00000000-0004-0000-0000-000003000000}"/>
    <hyperlink ref="B8" location="AIF!A1" display="Tablica 5." xr:uid="{00000000-0004-0000-0000-000004000000}"/>
    <hyperlink ref="B9" location="'omd&amp;dmd '!A1" display="Tablica 6." xr:uid="{00000000-0004-0000-0000-000005000000}"/>
    <hyperlink ref="B10" location="'omf&amp;dmf '!A1" display="Tablica 7." xr:uid="{00000000-0004-0000-0000-000006000000}"/>
    <hyperlink ref="B11" location="osiguranje_zivot!A1" display="Tablica 8." xr:uid="{00000000-0004-0000-0000-000007000000}"/>
    <hyperlink ref="B12" location="osiguranje_nezivot!A1" display="Tablica 9." xr:uid="{00000000-0004-0000-0000-000008000000}"/>
    <hyperlink ref="B13" location="osiguranje_ukupno!A1" display="Tablica 10." xr:uid="{00000000-0004-0000-0000-000009000000}"/>
    <hyperlink ref="B14" location="leasing!A1" display="Tablica 11." xr:uid="{00000000-0004-0000-0000-00000A000000}"/>
    <hyperlink ref="B15" location="faktoring!A1" display="Tablica 12." xr:uid="{00000000-0004-0000-0000-00000B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5"/>
  <sheetViews>
    <sheetView workbookViewId="0"/>
  </sheetViews>
  <sheetFormatPr defaultRowHeight="12.75" x14ac:dyDescent="0.25"/>
  <cols>
    <col min="1" max="1" width="7.140625" style="84" customWidth="1"/>
    <col min="2" max="2" width="33.5703125" style="84" customWidth="1"/>
    <col min="3" max="3" width="11.28515625" style="84" bestFit="1" customWidth="1"/>
    <col min="4" max="4" width="9.28515625" style="84" customWidth="1"/>
    <col min="5" max="5" width="12.140625" style="84" bestFit="1" customWidth="1"/>
    <col min="6" max="6" width="11" style="84" bestFit="1" customWidth="1"/>
    <col min="7" max="7" width="12.85546875" style="84" customWidth="1"/>
    <col min="8" max="11" width="13.7109375" style="84" customWidth="1"/>
    <col min="12" max="245" width="9.140625" style="84"/>
    <col min="246" max="246" width="7.5703125" style="84" customWidth="1"/>
    <col min="247" max="247" width="31.85546875" style="84" customWidth="1"/>
    <col min="248" max="248" width="15.42578125" style="84" customWidth="1"/>
    <col min="249" max="256" width="13.7109375" style="84" customWidth="1"/>
    <col min="257" max="257" width="10.140625" style="84" bestFit="1" customWidth="1"/>
    <col min="258" max="501" width="9.140625" style="84"/>
    <col min="502" max="502" width="7.5703125" style="84" customWidth="1"/>
    <col min="503" max="503" width="31.85546875" style="84" customWidth="1"/>
    <col min="504" max="504" width="15.42578125" style="84" customWidth="1"/>
    <col min="505" max="512" width="13.7109375" style="84" customWidth="1"/>
    <col min="513" max="513" width="10.140625" style="84" bestFit="1" customWidth="1"/>
    <col min="514" max="757" width="9.140625" style="84"/>
    <col min="758" max="758" width="7.5703125" style="84" customWidth="1"/>
    <col min="759" max="759" width="31.85546875" style="84" customWidth="1"/>
    <col min="760" max="760" width="15.42578125" style="84" customWidth="1"/>
    <col min="761" max="768" width="13.7109375" style="84" customWidth="1"/>
    <col min="769" max="769" width="10.140625" style="84" bestFit="1" customWidth="1"/>
    <col min="770" max="1013" width="9.140625" style="84"/>
    <col min="1014" max="1014" width="7.5703125" style="84" customWidth="1"/>
    <col min="1015" max="1015" width="31.85546875" style="84" customWidth="1"/>
    <col min="1016" max="1016" width="15.42578125" style="84" customWidth="1"/>
    <col min="1017" max="1024" width="13.7109375" style="84" customWidth="1"/>
    <col min="1025" max="1025" width="10.140625" style="84" bestFit="1" customWidth="1"/>
    <col min="1026" max="1269" width="9.140625" style="84"/>
    <col min="1270" max="1270" width="7.5703125" style="84" customWidth="1"/>
    <col min="1271" max="1271" width="31.85546875" style="84" customWidth="1"/>
    <col min="1272" max="1272" width="15.42578125" style="84" customWidth="1"/>
    <col min="1273" max="1280" width="13.7109375" style="84" customWidth="1"/>
    <col min="1281" max="1281" width="10.140625" style="84" bestFit="1" customWidth="1"/>
    <col min="1282" max="1525" width="9.140625" style="84"/>
    <col min="1526" max="1526" width="7.5703125" style="84" customWidth="1"/>
    <col min="1527" max="1527" width="31.85546875" style="84" customWidth="1"/>
    <col min="1528" max="1528" width="15.42578125" style="84" customWidth="1"/>
    <col min="1529" max="1536" width="13.7109375" style="84" customWidth="1"/>
    <col min="1537" max="1537" width="10.140625" style="84" bestFit="1" customWidth="1"/>
    <col min="1538" max="1781" width="9.140625" style="84"/>
    <col min="1782" max="1782" width="7.5703125" style="84" customWidth="1"/>
    <col min="1783" max="1783" width="31.85546875" style="84" customWidth="1"/>
    <col min="1784" max="1784" width="15.42578125" style="84" customWidth="1"/>
    <col min="1785" max="1792" width="13.7109375" style="84" customWidth="1"/>
    <col min="1793" max="1793" width="10.140625" style="84" bestFit="1" customWidth="1"/>
    <col min="1794" max="2037" width="9.140625" style="84"/>
    <col min="2038" max="2038" width="7.5703125" style="84" customWidth="1"/>
    <col min="2039" max="2039" width="31.85546875" style="84" customWidth="1"/>
    <col min="2040" max="2040" width="15.42578125" style="84" customWidth="1"/>
    <col min="2041" max="2048" width="13.7109375" style="84" customWidth="1"/>
    <col min="2049" max="2049" width="10.140625" style="84" bestFit="1" customWidth="1"/>
    <col min="2050" max="2293" width="9.140625" style="84"/>
    <col min="2294" max="2294" width="7.5703125" style="84" customWidth="1"/>
    <col min="2295" max="2295" width="31.85546875" style="84" customWidth="1"/>
    <col min="2296" max="2296" width="15.42578125" style="84" customWidth="1"/>
    <col min="2297" max="2304" width="13.7109375" style="84" customWidth="1"/>
    <col min="2305" max="2305" width="10.140625" style="84" bestFit="1" customWidth="1"/>
    <col min="2306" max="2549" width="9.140625" style="84"/>
    <col min="2550" max="2550" width="7.5703125" style="84" customWidth="1"/>
    <col min="2551" max="2551" width="31.85546875" style="84" customWidth="1"/>
    <col min="2552" max="2552" width="15.42578125" style="84" customWidth="1"/>
    <col min="2553" max="2560" width="13.7109375" style="84" customWidth="1"/>
    <col min="2561" max="2561" width="10.140625" style="84" bestFit="1" customWidth="1"/>
    <col min="2562" max="2805" width="9.140625" style="84"/>
    <col min="2806" max="2806" width="7.5703125" style="84" customWidth="1"/>
    <col min="2807" max="2807" width="31.85546875" style="84" customWidth="1"/>
    <col min="2808" max="2808" width="15.42578125" style="84" customWidth="1"/>
    <col min="2809" max="2816" width="13.7109375" style="84" customWidth="1"/>
    <col min="2817" max="2817" width="10.140625" style="84" bestFit="1" customWidth="1"/>
    <col min="2818" max="3061" width="9.140625" style="84"/>
    <col min="3062" max="3062" width="7.5703125" style="84" customWidth="1"/>
    <col min="3063" max="3063" width="31.85546875" style="84" customWidth="1"/>
    <col min="3064" max="3064" width="15.42578125" style="84" customWidth="1"/>
    <col min="3065" max="3072" width="13.7109375" style="84" customWidth="1"/>
    <col min="3073" max="3073" width="10.140625" style="84" bestFit="1" customWidth="1"/>
    <col min="3074" max="3317" width="9.140625" style="84"/>
    <col min="3318" max="3318" width="7.5703125" style="84" customWidth="1"/>
    <col min="3319" max="3319" width="31.85546875" style="84" customWidth="1"/>
    <col min="3320" max="3320" width="15.42578125" style="84" customWidth="1"/>
    <col min="3321" max="3328" width="13.7109375" style="84" customWidth="1"/>
    <col min="3329" max="3329" width="10.140625" style="84" bestFit="1" customWidth="1"/>
    <col min="3330" max="3573" width="9.140625" style="84"/>
    <col min="3574" max="3574" width="7.5703125" style="84" customWidth="1"/>
    <col min="3575" max="3575" width="31.85546875" style="84" customWidth="1"/>
    <col min="3576" max="3576" width="15.42578125" style="84" customWidth="1"/>
    <col min="3577" max="3584" width="13.7109375" style="84" customWidth="1"/>
    <col min="3585" max="3585" width="10.140625" style="84" bestFit="1" customWidth="1"/>
    <col min="3586" max="3829" width="9.140625" style="84"/>
    <col min="3830" max="3830" width="7.5703125" style="84" customWidth="1"/>
    <col min="3831" max="3831" width="31.85546875" style="84" customWidth="1"/>
    <col min="3832" max="3832" width="15.42578125" style="84" customWidth="1"/>
    <col min="3833" max="3840" width="13.7109375" style="84" customWidth="1"/>
    <col min="3841" max="3841" width="10.140625" style="84" bestFit="1" customWidth="1"/>
    <col min="3842" max="4085" width="9.140625" style="84"/>
    <col min="4086" max="4086" width="7.5703125" style="84" customWidth="1"/>
    <col min="4087" max="4087" width="31.85546875" style="84" customWidth="1"/>
    <col min="4088" max="4088" width="15.42578125" style="84" customWidth="1"/>
    <col min="4089" max="4096" width="13.7109375" style="84" customWidth="1"/>
    <col min="4097" max="4097" width="10.140625" style="84" bestFit="1" customWidth="1"/>
    <col min="4098" max="4341" width="9.140625" style="84"/>
    <col min="4342" max="4342" width="7.5703125" style="84" customWidth="1"/>
    <col min="4343" max="4343" width="31.85546875" style="84" customWidth="1"/>
    <col min="4344" max="4344" width="15.42578125" style="84" customWidth="1"/>
    <col min="4345" max="4352" width="13.7109375" style="84" customWidth="1"/>
    <col min="4353" max="4353" width="10.140625" style="84" bestFit="1" customWidth="1"/>
    <col min="4354" max="4597" width="9.140625" style="84"/>
    <col min="4598" max="4598" width="7.5703125" style="84" customWidth="1"/>
    <col min="4599" max="4599" width="31.85546875" style="84" customWidth="1"/>
    <col min="4600" max="4600" width="15.42578125" style="84" customWidth="1"/>
    <col min="4601" max="4608" width="13.7109375" style="84" customWidth="1"/>
    <col min="4609" max="4609" width="10.140625" style="84" bestFit="1" customWidth="1"/>
    <col min="4610" max="4853" width="9.140625" style="84"/>
    <col min="4854" max="4854" width="7.5703125" style="84" customWidth="1"/>
    <col min="4855" max="4855" width="31.85546875" style="84" customWidth="1"/>
    <col min="4856" max="4856" width="15.42578125" style="84" customWidth="1"/>
    <col min="4857" max="4864" width="13.7109375" style="84" customWidth="1"/>
    <col min="4865" max="4865" width="10.140625" style="84" bestFit="1" customWidth="1"/>
    <col min="4866" max="5109" width="9.140625" style="84"/>
    <col min="5110" max="5110" width="7.5703125" style="84" customWidth="1"/>
    <col min="5111" max="5111" width="31.85546875" style="84" customWidth="1"/>
    <col min="5112" max="5112" width="15.42578125" style="84" customWidth="1"/>
    <col min="5113" max="5120" width="13.7109375" style="84" customWidth="1"/>
    <col min="5121" max="5121" width="10.140625" style="84" bestFit="1" customWidth="1"/>
    <col min="5122" max="5365" width="9.140625" style="84"/>
    <col min="5366" max="5366" width="7.5703125" style="84" customWidth="1"/>
    <col min="5367" max="5367" width="31.85546875" style="84" customWidth="1"/>
    <col min="5368" max="5368" width="15.42578125" style="84" customWidth="1"/>
    <col min="5369" max="5376" width="13.7109375" style="84" customWidth="1"/>
    <col min="5377" max="5377" width="10.140625" style="84" bestFit="1" customWidth="1"/>
    <col min="5378" max="5621" width="9.140625" style="84"/>
    <col min="5622" max="5622" width="7.5703125" style="84" customWidth="1"/>
    <col min="5623" max="5623" width="31.85546875" style="84" customWidth="1"/>
    <col min="5624" max="5624" width="15.42578125" style="84" customWidth="1"/>
    <col min="5625" max="5632" width="13.7109375" style="84" customWidth="1"/>
    <col min="5633" max="5633" width="10.140625" style="84" bestFit="1" customWidth="1"/>
    <col min="5634" max="5877" width="9.140625" style="84"/>
    <col min="5878" max="5878" width="7.5703125" style="84" customWidth="1"/>
    <col min="5879" max="5879" width="31.85546875" style="84" customWidth="1"/>
    <col min="5880" max="5880" width="15.42578125" style="84" customWidth="1"/>
    <col min="5881" max="5888" width="13.7109375" style="84" customWidth="1"/>
    <col min="5889" max="5889" width="10.140625" style="84" bestFit="1" customWidth="1"/>
    <col min="5890" max="6133" width="9.140625" style="84"/>
    <col min="6134" max="6134" width="7.5703125" style="84" customWidth="1"/>
    <col min="6135" max="6135" width="31.85546875" style="84" customWidth="1"/>
    <col min="6136" max="6136" width="15.42578125" style="84" customWidth="1"/>
    <col min="6137" max="6144" width="13.7109375" style="84" customWidth="1"/>
    <col min="6145" max="6145" width="10.140625" style="84" bestFit="1" customWidth="1"/>
    <col min="6146" max="6389" width="9.140625" style="84"/>
    <col min="6390" max="6390" width="7.5703125" style="84" customWidth="1"/>
    <col min="6391" max="6391" width="31.85546875" style="84" customWidth="1"/>
    <col min="6392" max="6392" width="15.42578125" style="84" customWidth="1"/>
    <col min="6393" max="6400" width="13.7109375" style="84" customWidth="1"/>
    <col min="6401" max="6401" width="10.140625" style="84" bestFit="1" customWidth="1"/>
    <col min="6402" max="6645" width="9.140625" style="84"/>
    <col min="6646" max="6646" width="7.5703125" style="84" customWidth="1"/>
    <col min="6647" max="6647" width="31.85546875" style="84" customWidth="1"/>
    <col min="6648" max="6648" width="15.42578125" style="84" customWidth="1"/>
    <col min="6649" max="6656" width="13.7109375" style="84" customWidth="1"/>
    <col min="6657" max="6657" width="10.140625" style="84" bestFit="1" customWidth="1"/>
    <col min="6658" max="6901" width="9.140625" style="84"/>
    <col min="6902" max="6902" width="7.5703125" style="84" customWidth="1"/>
    <col min="6903" max="6903" width="31.85546875" style="84" customWidth="1"/>
    <col min="6904" max="6904" width="15.42578125" style="84" customWidth="1"/>
    <col min="6905" max="6912" width="13.7109375" style="84" customWidth="1"/>
    <col min="6913" max="6913" width="10.140625" style="84" bestFit="1" customWidth="1"/>
    <col min="6914" max="7157" width="9.140625" style="84"/>
    <col min="7158" max="7158" width="7.5703125" style="84" customWidth="1"/>
    <col min="7159" max="7159" width="31.85546875" style="84" customWidth="1"/>
    <col min="7160" max="7160" width="15.42578125" style="84" customWidth="1"/>
    <col min="7161" max="7168" width="13.7109375" style="84" customWidth="1"/>
    <col min="7169" max="7169" width="10.140625" style="84" bestFit="1" customWidth="1"/>
    <col min="7170" max="7413" width="9.140625" style="84"/>
    <col min="7414" max="7414" width="7.5703125" style="84" customWidth="1"/>
    <col min="7415" max="7415" width="31.85546875" style="84" customWidth="1"/>
    <col min="7416" max="7416" width="15.42578125" style="84" customWidth="1"/>
    <col min="7417" max="7424" width="13.7109375" style="84" customWidth="1"/>
    <col min="7425" max="7425" width="10.140625" style="84" bestFit="1" customWidth="1"/>
    <col min="7426" max="7669" width="9.140625" style="84"/>
    <col min="7670" max="7670" width="7.5703125" style="84" customWidth="1"/>
    <col min="7671" max="7671" width="31.85546875" style="84" customWidth="1"/>
    <col min="7672" max="7672" width="15.42578125" style="84" customWidth="1"/>
    <col min="7673" max="7680" width="13.7109375" style="84" customWidth="1"/>
    <col min="7681" max="7681" width="10.140625" style="84" bestFit="1" customWidth="1"/>
    <col min="7682" max="7925" width="9.140625" style="84"/>
    <col min="7926" max="7926" width="7.5703125" style="84" customWidth="1"/>
    <col min="7927" max="7927" width="31.85546875" style="84" customWidth="1"/>
    <col min="7928" max="7928" width="15.42578125" style="84" customWidth="1"/>
    <col min="7929" max="7936" width="13.7109375" style="84" customWidth="1"/>
    <col min="7937" max="7937" width="10.140625" style="84" bestFit="1" customWidth="1"/>
    <col min="7938" max="8181" width="9.140625" style="84"/>
    <col min="8182" max="8182" width="7.5703125" style="84" customWidth="1"/>
    <col min="8183" max="8183" width="31.85546875" style="84" customWidth="1"/>
    <col min="8184" max="8184" width="15.42578125" style="84" customWidth="1"/>
    <col min="8185" max="8192" width="13.7109375" style="84" customWidth="1"/>
    <col min="8193" max="8193" width="10.140625" style="84" bestFit="1" customWidth="1"/>
    <col min="8194" max="8437" width="9.140625" style="84"/>
    <col min="8438" max="8438" width="7.5703125" style="84" customWidth="1"/>
    <col min="8439" max="8439" width="31.85546875" style="84" customWidth="1"/>
    <col min="8440" max="8440" width="15.42578125" style="84" customWidth="1"/>
    <col min="8441" max="8448" width="13.7109375" style="84" customWidth="1"/>
    <col min="8449" max="8449" width="10.140625" style="84" bestFit="1" customWidth="1"/>
    <col min="8450" max="8693" width="9.140625" style="84"/>
    <col min="8694" max="8694" width="7.5703125" style="84" customWidth="1"/>
    <col min="8695" max="8695" width="31.85546875" style="84" customWidth="1"/>
    <col min="8696" max="8696" width="15.42578125" style="84" customWidth="1"/>
    <col min="8697" max="8704" width="13.7109375" style="84" customWidth="1"/>
    <col min="8705" max="8705" width="10.140625" style="84" bestFit="1" customWidth="1"/>
    <col min="8706" max="8949" width="9.140625" style="84"/>
    <col min="8950" max="8950" width="7.5703125" style="84" customWidth="1"/>
    <col min="8951" max="8951" width="31.85546875" style="84" customWidth="1"/>
    <col min="8952" max="8952" width="15.42578125" style="84" customWidth="1"/>
    <col min="8953" max="8960" width="13.7109375" style="84" customWidth="1"/>
    <col min="8961" max="8961" width="10.140625" style="84" bestFit="1" customWidth="1"/>
    <col min="8962" max="9205" width="9.140625" style="84"/>
    <col min="9206" max="9206" width="7.5703125" style="84" customWidth="1"/>
    <col min="9207" max="9207" width="31.85546875" style="84" customWidth="1"/>
    <col min="9208" max="9208" width="15.42578125" style="84" customWidth="1"/>
    <col min="9209" max="9216" width="13.7109375" style="84" customWidth="1"/>
    <col min="9217" max="9217" width="10.140625" style="84" bestFit="1" customWidth="1"/>
    <col min="9218" max="9461" width="9.140625" style="84"/>
    <col min="9462" max="9462" width="7.5703125" style="84" customWidth="1"/>
    <col min="9463" max="9463" width="31.85546875" style="84" customWidth="1"/>
    <col min="9464" max="9464" width="15.42578125" style="84" customWidth="1"/>
    <col min="9465" max="9472" width="13.7109375" style="84" customWidth="1"/>
    <col min="9473" max="9473" width="10.140625" style="84" bestFit="1" customWidth="1"/>
    <col min="9474" max="9717" width="9.140625" style="84"/>
    <col min="9718" max="9718" width="7.5703125" style="84" customWidth="1"/>
    <col min="9719" max="9719" width="31.85546875" style="84" customWidth="1"/>
    <col min="9720" max="9720" width="15.42578125" style="84" customWidth="1"/>
    <col min="9721" max="9728" width="13.7109375" style="84" customWidth="1"/>
    <col min="9729" max="9729" width="10.140625" style="84" bestFit="1" customWidth="1"/>
    <col min="9730" max="9973" width="9.140625" style="84"/>
    <col min="9974" max="9974" width="7.5703125" style="84" customWidth="1"/>
    <col min="9975" max="9975" width="31.85546875" style="84" customWidth="1"/>
    <col min="9976" max="9976" width="15.42578125" style="84" customWidth="1"/>
    <col min="9977" max="9984" width="13.7109375" style="84" customWidth="1"/>
    <col min="9985" max="9985" width="10.140625" style="84" bestFit="1" customWidth="1"/>
    <col min="9986" max="10229" width="9.140625" style="84"/>
    <col min="10230" max="10230" width="7.5703125" style="84" customWidth="1"/>
    <col min="10231" max="10231" width="31.85546875" style="84" customWidth="1"/>
    <col min="10232" max="10232" width="15.42578125" style="84" customWidth="1"/>
    <col min="10233" max="10240" width="13.7109375" style="84" customWidth="1"/>
    <col min="10241" max="10241" width="10.140625" style="84" bestFit="1" customWidth="1"/>
    <col min="10242" max="10485" width="9.140625" style="84"/>
    <col min="10486" max="10486" width="7.5703125" style="84" customWidth="1"/>
    <col min="10487" max="10487" width="31.85546875" style="84" customWidth="1"/>
    <col min="10488" max="10488" width="15.42578125" style="84" customWidth="1"/>
    <col min="10489" max="10496" width="13.7109375" style="84" customWidth="1"/>
    <col min="10497" max="10497" width="10.140625" style="84" bestFit="1" customWidth="1"/>
    <col min="10498" max="10741" width="9.140625" style="84"/>
    <col min="10742" max="10742" width="7.5703125" style="84" customWidth="1"/>
    <col min="10743" max="10743" width="31.85546875" style="84" customWidth="1"/>
    <col min="10744" max="10744" width="15.42578125" style="84" customWidth="1"/>
    <col min="10745" max="10752" width="13.7109375" style="84" customWidth="1"/>
    <col min="10753" max="10753" width="10.140625" style="84" bestFit="1" customWidth="1"/>
    <col min="10754" max="10997" width="9.140625" style="84"/>
    <col min="10998" max="10998" width="7.5703125" style="84" customWidth="1"/>
    <col min="10999" max="10999" width="31.85546875" style="84" customWidth="1"/>
    <col min="11000" max="11000" width="15.42578125" style="84" customWidth="1"/>
    <col min="11001" max="11008" width="13.7109375" style="84" customWidth="1"/>
    <col min="11009" max="11009" width="10.140625" style="84" bestFit="1" customWidth="1"/>
    <col min="11010" max="11253" width="9.140625" style="84"/>
    <col min="11254" max="11254" width="7.5703125" style="84" customWidth="1"/>
    <col min="11255" max="11255" width="31.85546875" style="84" customWidth="1"/>
    <col min="11256" max="11256" width="15.42578125" style="84" customWidth="1"/>
    <col min="11257" max="11264" width="13.7109375" style="84" customWidth="1"/>
    <col min="11265" max="11265" width="10.140625" style="84" bestFit="1" customWidth="1"/>
    <col min="11266" max="11509" width="9.140625" style="84"/>
    <col min="11510" max="11510" width="7.5703125" style="84" customWidth="1"/>
    <col min="11511" max="11511" width="31.85546875" style="84" customWidth="1"/>
    <col min="11512" max="11512" width="15.42578125" style="84" customWidth="1"/>
    <col min="11513" max="11520" width="13.7109375" style="84" customWidth="1"/>
    <col min="11521" max="11521" width="10.140625" style="84" bestFit="1" customWidth="1"/>
    <col min="11522" max="11765" width="9.140625" style="84"/>
    <col min="11766" max="11766" width="7.5703125" style="84" customWidth="1"/>
    <col min="11767" max="11767" width="31.85546875" style="84" customWidth="1"/>
    <col min="11768" max="11768" width="15.42578125" style="84" customWidth="1"/>
    <col min="11769" max="11776" width="13.7109375" style="84" customWidth="1"/>
    <col min="11777" max="11777" width="10.140625" style="84" bestFit="1" customWidth="1"/>
    <col min="11778" max="12021" width="9.140625" style="84"/>
    <col min="12022" max="12022" width="7.5703125" style="84" customWidth="1"/>
    <col min="12023" max="12023" width="31.85546875" style="84" customWidth="1"/>
    <col min="12024" max="12024" width="15.42578125" style="84" customWidth="1"/>
    <col min="12025" max="12032" width="13.7109375" style="84" customWidth="1"/>
    <col min="12033" max="12033" width="10.140625" style="84" bestFit="1" customWidth="1"/>
    <col min="12034" max="12277" width="9.140625" style="84"/>
    <col min="12278" max="12278" width="7.5703125" style="84" customWidth="1"/>
    <col min="12279" max="12279" width="31.85546875" style="84" customWidth="1"/>
    <col min="12280" max="12280" width="15.42578125" style="84" customWidth="1"/>
    <col min="12281" max="12288" width="13.7109375" style="84" customWidth="1"/>
    <col min="12289" max="12289" width="10.140625" style="84" bestFit="1" customWidth="1"/>
    <col min="12290" max="12533" width="9.140625" style="84"/>
    <col min="12534" max="12534" width="7.5703125" style="84" customWidth="1"/>
    <col min="12535" max="12535" width="31.85546875" style="84" customWidth="1"/>
    <col min="12536" max="12536" width="15.42578125" style="84" customWidth="1"/>
    <col min="12537" max="12544" width="13.7109375" style="84" customWidth="1"/>
    <col min="12545" max="12545" width="10.140625" style="84" bestFit="1" customWidth="1"/>
    <col min="12546" max="12789" width="9.140625" style="84"/>
    <col min="12790" max="12790" width="7.5703125" style="84" customWidth="1"/>
    <col min="12791" max="12791" width="31.85546875" style="84" customWidth="1"/>
    <col min="12792" max="12792" width="15.42578125" style="84" customWidth="1"/>
    <col min="12793" max="12800" width="13.7109375" style="84" customWidth="1"/>
    <col min="12801" max="12801" width="10.140625" style="84" bestFit="1" customWidth="1"/>
    <col min="12802" max="13045" width="9.140625" style="84"/>
    <col min="13046" max="13046" width="7.5703125" style="84" customWidth="1"/>
    <col min="13047" max="13047" width="31.85546875" style="84" customWidth="1"/>
    <col min="13048" max="13048" width="15.42578125" style="84" customWidth="1"/>
    <col min="13049" max="13056" width="13.7109375" style="84" customWidth="1"/>
    <col min="13057" max="13057" width="10.140625" style="84" bestFit="1" customWidth="1"/>
    <col min="13058" max="13301" width="9.140625" style="84"/>
    <col min="13302" max="13302" width="7.5703125" style="84" customWidth="1"/>
    <col min="13303" max="13303" width="31.85546875" style="84" customWidth="1"/>
    <col min="13304" max="13304" width="15.42578125" style="84" customWidth="1"/>
    <col min="13305" max="13312" width="13.7109375" style="84" customWidth="1"/>
    <col min="13313" max="13313" width="10.140625" style="84" bestFit="1" customWidth="1"/>
    <col min="13314" max="13557" width="9.140625" style="84"/>
    <col min="13558" max="13558" width="7.5703125" style="84" customWidth="1"/>
    <col min="13559" max="13559" width="31.85546875" style="84" customWidth="1"/>
    <col min="13560" max="13560" width="15.42578125" style="84" customWidth="1"/>
    <col min="13561" max="13568" width="13.7109375" style="84" customWidth="1"/>
    <col min="13569" max="13569" width="10.140625" style="84" bestFit="1" customWidth="1"/>
    <col min="13570" max="13813" width="9.140625" style="84"/>
    <col min="13814" max="13814" width="7.5703125" style="84" customWidth="1"/>
    <col min="13815" max="13815" width="31.85546875" style="84" customWidth="1"/>
    <col min="13816" max="13816" width="15.42578125" style="84" customWidth="1"/>
    <col min="13817" max="13824" width="13.7109375" style="84" customWidth="1"/>
    <col min="13825" max="13825" width="10.140625" style="84" bestFit="1" customWidth="1"/>
    <col min="13826" max="14069" width="9.140625" style="84"/>
    <col min="14070" max="14070" width="7.5703125" style="84" customWidth="1"/>
    <col min="14071" max="14071" width="31.85546875" style="84" customWidth="1"/>
    <col min="14072" max="14072" width="15.42578125" style="84" customWidth="1"/>
    <col min="14073" max="14080" width="13.7109375" style="84" customWidth="1"/>
    <col min="14081" max="14081" width="10.140625" style="84" bestFit="1" customWidth="1"/>
    <col min="14082" max="14325" width="9.140625" style="84"/>
    <col min="14326" max="14326" width="7.5703125" style="84" customWidth="1"/>
    <col min="14327" max="14327" width="31.85546875" style="84" customWidth="1"/>
    <col min="14328" max="14328" width="15.42578125" style="84" customWidth="1"/>
    <col min="14329" max="14336" width="13.7109375" style="84" customWidth="1"/>
    <col min="14337" max="14337" width="10.140625" style="84" bestFit="1" customWidth="1"/>
    <col min="14338" max="14581" width="9.140625" style="84"/>
    <col min="14582" max="14582" width="7.5703125" style="84" customWidth="1"/>
    <col min="14583" max="14583" width="31.85546875" style="84" customWidth="1"/>
    <col min="14584" max="14584" width="15.42578125" style="84" customWidth="1"/>
    <col min="14585" max="14592" width="13.7109375" style="84" customWidth="1"/>
    <col min="14593" max="14593" width="10.140625" style="84" bestFit="1" customWidth="1"/>
    <col min="14594" max="14837" width="9.140625" style="84"/>
    <col min="14838" max="14838" width="7.5703125" style="84" customWidth="1"/>
    <col min="14839" max="14839" width="31.85546875" style="84" customWidth="1"/>
    <col min="14840" max="14840" width="15.42578125" style="84" customWidth="1"/>
    <col min="14841" max="14848" width="13.7109375" style="84" customWidth="1"/>
    <col min="14849" max="14849" width="10.140625" style="84" bestFit="1" customWidth="1"/>
    <col min="14850" max="15093" width="9.140625" style="84"/>
    <col min="15094" max="15094" width="7.5703125" style="84" customWidth="1"/>
    <col min="15095" max="15095" width="31.85546875" style="84" customWidth="1"/>
    <col min="15096" max="15096" width="15.42578125" style="84" customWidth="1"/>
    <col min="15097" max="15104" width="13.7109375" style="84" customWidth="1"/>
    <col min="15105" max="15105" width="10.140625" style="84" bestFit="1" customWidth="1"/>
    <col min="15106" max="15349" width="9.140625" style="84"/>
    <col min="15350" max="15350" width="7.5703125" style="84" customWidth="1"/>
    <col min="15351" max="15351" width="31.85546875" style="84" customWidth="1"/>
    <col min="15352" max="15352" width="15.42578125" style="84" customWidth="1"/>
    <col min="15353" max="15360" width="13.7109375" style="84" customWidth="1"/>
    <col min="15361" max="15361" width="10.140625" style="84" bestFit="1" customWidth="1"/>
    <col min="15362" max="15605" width="9.140625" style="84"/>
    <col min="15606" max="15606" width="7.5703125" style="84" customWidth="1"/>
    <col min="15607" max="15607" width="31.85546875" style="84" customWidth="1"/>
    <col min="15608" max="15608" width="15.42578125" style="84" customWidth="1"/>
    <col min="15609" max="15616" width="13.7109375" style="84" customWidth="1"/>
    <col min="15617" max="15617" width="10.140625" style="84" bestFit="1" customWidth="1"/>
    <col min="15618" max="15861" width="9.140625" style="84"/>
    <col min="15862" max="15862" width="7.5703125" style="84" customWidth="1"/>
    <col min="15863" max="15863" width="31.85546875" style="84" customWidth="1"/>
    <col min="15864" max="15864" width="15.42578125" style="84" customWidth="1"/>
    <col min="15865" max="15872" width="13.7109375" style="84" customWidth="1"/>
    <col min="15873" max="15873" width="10.140625" style="84" bestFit="1" customWidth="1"/>
    <col min="15874" max="16117" width="9.140625" style="84"/>
    <col min="16118" max="16118" width="7.5703125" style="84" customWidth="1"/>
    <col min="16119" max="16119" width="31.85546875" style="84" customWidth="1"/>
    <col min="16120" max="16120" width="15.42578125" style="84" customWidth="1"/>
    <col min="16121" max="16128" width="13.7109375" style="84" customWidth="1"/>
    <col min="16129" max="16129" width="10.140625" style="84" bestFit="1" customWidth="1"/>
    <col min="16130" max="16373" width="9.140625" style="84"/>
    <col min="16374" max="16384" width="9.140625" style="84" customWidth="1"/>
  </cols>
  <sheetData>
    <row r="1" spans="1:14" s="82" customFormat="1" x14ac:dyDescent="0.25">
      <c r="A1" s="124" t="s">
        <v>36</v>
      </c>
    </row>
    <row r="2" spans="1:14" s="82" customFormat="1" x14ac:dyDescent="0.25">
      <c r="A2" s="125" t="s">
        <v>265</v>
      </c>
      <c r="B2" s="81"/>
      <c r="C2" s="81"/>
      <c r="D2" s="81"/>
      <c r="E2" s="81"/>
      <c r="F2" s="81"/>
      <c r="G2" s="81"/>
    </row>
    <row r="3" spans="1:14" x14ac:dyDescent="0.25">
      <c r="A3" s="81" t="s">
        <v>162</v>
      </c>
      <c r="B3" s="83"/>
      <c r="C3" s="83"/>
      <c r="D3" s="83"/>
      <c r="E3" s="83"/>
      <c r="F3" s="83"/>
      <c r="G3" s="83"/>
    </row>
    <row r="4" spans="1:14" x14ac:dyDescent="0.25">
      <c r="A4" s="83"/>
      <c r="B4" s="83"/>
      <c r="C4" s="83"/>
      <c r="D4" s="83"/>
      <c r="E4" s="83"/>
      <c r="F4" s="83"/>
      <c r="G4" s="83"/>
    </row>
    <row r="5" spans="1:14" ht="33.75" x14ac:dyDescent="0.25">
      <c r="A5" s="29" t="s">
        <v>5</v>
      </c>
      <c r="B5" s="30" t="s">
        <v>13</v>
      </c>
      <c r="C5" s="30" t="s">
        <v>14</v>
      </c>
      <c r="D5" s="30" t="s">
        <v>15</v>
      </c>
      <c r="E5" s="30" t="s">
        <v>233</v>
      </c>
      <c r="F5" s="30" t="s">
        <v>234</v>
      </c>
      <c r="G5" s="26" t="s">
        <v>16</v>
      </c>
    </row>
    <row r="6" spans="1:14" x14ac:dyDescent="0.25">
      <c r="A6" s="85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  <c r="G6" s="86">
        <v>7</v>
      </c>
    </row>
    <row r="7" spans="1:14" s="67" customFormat="1" x14ac:dyDescent="0.25">
      <c r="A7" s="87">
        <v>1</v>
      </c>
      <c r="B7" s="31" t="s">
        <v>303</v>
      </c>
      <c r="C7" s="32">
        <v>474051915.5</v>
      </c>
      <c r="D7" s="73">
        <v>0.13809437915275249</v>
      </c>
      <c r="E7" s="72">
        <v>125245325.67</v>
      </c>
      <c r="F7" s="73">
        <v>0.145409494950033</v>
      </c>
      <c r="G7" s="33">
        <v>3210479.38</v>
      </c>
      <c r="I7" s="84"/>
      <c r="J7" s="84"/>
      <c r="K7" s="84"/>
      <c r="L7" s="84"/>
      <c r="M7" s="84"/>
      <c r="N7" s="84"/>
    </row>
    <row r="8" spans="1:14" x14ac:dyDescent="0.25">
      <c r="A8" s="88">
        <v>2</v>
      </c>
      <c r="B8" s="34" t="s">
        <v>293</v>
      </c>
      <c r="C8" s="35">
        <v>35565510.32</v>
      </c>
      <c r="D8" s="73">
        <v>1.0360462443677672E-2</v>
      </c>
      <c r="E8" s="35">
        <v>7716492.0499999998</v>
      </c>
      <c r="F8" s="73">
        <v>8.9588270522195576E-3</v>
      </c>
      <c r="G8" s="36">
        <v>104911.47</v>
      </c>
      <c r="I8" s="67"/>
      <c r="J8" s="67"/>
      <c r="K8" s="67"/>
      <c r="L8" s="67"/>
      <c r="M8" s="67"/>
      <c r="N8" s="67"/>
    </row>
    <row r="9" spans="1:14" x14ac:dyDescent="0.25">
      <c r="A9" s="88">
        <v>3</v>
      </c>
      <c r="B9" s="34" t="s">
        <v>294</v>
      </c>
      <c r="C9" s="35">
        <v>279542587.98000002</v>
      </c>
      <c r="D9" s="73">
        <v>8.1432558063045724E-2</v>
      </c>
      <c r="E9" s="35">
        <v>86774673.069999993</v>
      </c>
      <c r="F9" s="73">
        <v>0.10074516807764014</v>
      </c>
      <c r="G9" s="36">
        <v>10944185.029999999</v>
      </c>
    </row>
    <row r="10" spans="1:14" x14ac:dyDescent="0.25">
      <c r="A10" s="88">
        <v>4</v>
      </c>
      <c r="B10" s="34" t="s">
        <v>295</v>
      </c>
      <c r="C10" s="35">
        <v>1267711753.4200001</v>
      </c>
      <c r="D10" s="73">
        <v>0.36929260658832241</v>
      </c>
      <c r="E10" s="35">
        <v>250985398.19</v>
      </c>
      <c r="F10" s="73">
        <v>0.29139338969663942</v>
      </c>
      <c r="G10" s="36">
        <v>38429904.159999996</v>
      </c>
    </row>
    <row r="11" spans="1:14" x14ac:dyDescent="0.25">
      <c r="A11" s="88">
        <v>5</v>
      </c>
      <c r="B11" s="34" t="s">
        <v>304</v>
      </c>
      <c r="C11" s="35">
        <v>603076555.10000002</v>
      </c>
      <c r="D11" s="73">
        <v>0.17568008847780983</v>
      </c>
      <c r="E11" s="35">
        <v>130087219.28</v>
      </c>
      <c r="F11" s="73">
        <v>0.15103092074509189</v>
      </c>
      <c r="G11" s="36">
        <v>10545646.369999999</v>
      </c>
    </row>
    <row r="12" spans="1:14" x14ac:dyDescent="0.25">
      <c r="A12" s="88">
        <v>6</v>
      </c>
      <c r="B12" s="75" t="s">
        <v>296</v>
      </c>
      <c r="C12" s="35">
        <v>168421663.61000001</v>
      </c>
      <c r="D12" s="73">
        <v>4.906231640803628E-2</v>
      </c>
      <c r="E12" s="35">
        <v>58008919.159999996</v>
      </c>
      <c r="F12" s="73">
        <v>6.7348203156721381E-2</v>
      </c>
      <c r="G12" s="36">
        <v>1184590.6499999999</v>
      </c>
    </row>
    <row r="13" spans="1:14" x14ac:dyDescent="0.25">
      <c r="A13" s="88">
        <v>7</v>
      </c>
      <c r="B13" s="34" t="s">
        <v>297</v>
      </c>
      <c r="C13" s="35">
        <v>88560111.849999994</v>
      </c>
      <c r="D13" s="73">
        <v>2.5798131520521336E-2</v>
      </c>
      <c r="E13" s="35">
        <v>20593244.32</v>
      </c>
      <c r="F13" s="73">
        <v>2.3908702699561878E-2</v>
      </c>
      <c r="G13" s="36">
        <v>1424827.62</v>
      </c>
    </row>
    <row r="14" spans="1:14" x14ac:dyDescent="0.25">
      <c r="A14" s="88">
        <v>8</v>
      </c>
      <c r="B14" s="34" t="s">
        <v>305</v>
      </c>
      <c r="C14" s="35">
        <v>95738594.400000006</v>
      </c>
      <c r="D14" s="73">
        <v>2.7889269766330448E-2</v>
      </c>
      <c r="E14" s="35">
        <v>28458436.030000001</v>
      </c>
      <c r="F14" s="73">
        <v>3.3040169667436357E-2</v>
      </c>
      <c r="G14" s="36">
        <v>5670286.0300000003</v>
      </c>
    </row>
    <row r="15" spans="1:14" x14ac:dyDescent="0.25">
      <c r="A15" s="88">
        <v>9</v>
      </c>
      <c r="B15" s="34" t="s">
        <v>306</v>
      </c>
      <c r="C15" s="35">
        <v>11074085.779999999</v>
      </c>
      <c r="D15" s="73">
        <v>3.2259525812915412E-3</v>
      </c>
      <c r="E15" s="35">
        <v>1259150.8999999999</v>
      </c>
      <c r="F15" s="73">
        <v>1.4618708958232651E-3</v>
      </c>
      <c r="G15" s="36">
        <v>27708.720000000001</v>
      </c>
    </row>
    <row r="16" spans="1:14" x14ac:dyDescent="0.25">
      <c r="A16" s="88">
        <v>10</v>
      </c>
      <c r="B16" s="34" t="s">
        <v>299</v>
      </c>
      <c r="C16" s="35">
        <v>7905870.5</v>
      </c>
      <c r="D16" s="73">
        <v>2.3030310450450251E-3</v>
      </c>
      <c r="E16" s="35">
        <v>3711547.82</v>
      </c>
      <c r="F16" s="73">
        <v>4.309097294465887E-3</v>
      </c>
      <c r="G16" s="36">
        <v>-743820.9</v>
      </c>
    </row>
    <row r="17" spans="1:13" x14ac:dyDescent="0.25">
      <c r="A17" s="88">
        <v>11</v>
      </c>
      <c r="B17" s="34" t="s">
        <v>300</v>
      </c>
      <c r="C17" s="35">
        <v>110485645.41</v>
      </c>
      <c r="D17" s="73">
        <v>3.2185180798378413E-2</v>
      </c>
      <c r="E17" s="35">
        <v>43765887.520000003</v>
      </c>
      <c r="F17" s="73">
        <v>5.0812080740571024E-2</v>
      </c>
      <c r="G17" s="36">
        <v>108740.53</v>
      </c>
    </row>
    <row r="18" spans="1:13" x14ac:dyDescent="0.25">
      <c r="A18" s="88">
        <v>12</v>
      </c>
      <c r="B18" s="34" t="s">
        <v>301</v>
      </c>
      <c r="C18" s="35">
        <v>129104123.55</v>
      </c>
      <c r="D18" s="73">
        <v>3.7608863512117799E-2</v>
      </c>
      <c r="E18" s="35">
        <v>46788122.579999998</v>
      </c>
      <c r="F18" s="73">
        <v>5.4320887726731833E-2</v>
      </c>
      <c r="G18" s="36">
        <v>979493.44</v>
      </c>
    </row>
    <row r="19" spans="1:13" x14ac:dyDescent="0.25">
      <c r="A19" s="88">
        <v>13</v>
      </c>
      <c r="B19" s="34" t="s">
        <v>302</v>
      </c>
      <c r="C19" s="35">
        <v>161572667.34999999</v>
      </c>
      <c r="D19" s="73">
        <v>4.7067159642670935E-2</v>
      </c>
      <c r="E19" s="35">
        <v>57933969.93</v>
      </c>
      <c r="F19" s="73">
        <v>6.7261187297064401E-2</v>
      </c>
      <c r="G19" s="36">
        <v>1361894.74</v>
      </c>
    </row>
    <row r="20" spans="1:13" ht="15" customHeight="1" x14ac:dyDescent="0.25">
      <c r="A20" s="232"/>
      <c r="B20" s="233" t="s">
        <v>8</v>
      </c>
      <c r="C20" s="230">
        <v>3432811084.7700005</v>
      </c>
      <c r="D20" s="234">
        <v>1</v>
      </c>
      <c r="E20" s="230">
        <v>861328386.51999998</v>
      </c>
      <c r="F20" s="234">
        <v>1</v>
      </c>
      <c r="G20" s="230">
        <v>73248847.239999965</v>
      </c>
    </row>
    <row r="21" spans="1:13" x14ac:dyDescent="0.25">
      <c r="A21" s="312"/>
      <c r="B21" s="303"/>
      <c r="C21" s="304"/>
      <c r="D21" s="313"/>
      <c r="E21" s="304"/>
      <c r="F21" s="313"/>
      <c r="G21" s="304"/>
    </row>
    <row r="22" spans="1:13" s="82" customFormat="1" x14ac:dyDescent="0.25">
      <c r="A22" s="314" t="s">
        <v>17</v>
      </c>
      <c r="B22" s="314"/>
      <c r="C22" s="314"/>
      <c r="D22" s="314"/>
      <c r="E22" s="314"/>
      <c r="F22" s="314"/>
      <c r="G22" s="314"/>
      <c r="H22" s="81"/>
    </row>
    <row r="23" spans="1:13" s="82" customFormat="1" x14ac:dyDescent="0.25">
      <c r="A23" s="89"/>
      <c r="B23" s="78" t="s">
        <v>235</v>
      </c>
      <c r="C23" s="90"/>
      <c r="D23" s="90"/>
      <c r="E23" s="90"/>
      <c r="F23" s="90"/>
      <c r="G23" s="90"/>
    </row>
    <row r="24" spans="1:13" s="82" customFormat="1" x14ac:dyDescent="0.25">
      <c r="A24" s="89"/>
      <c r="B24" s="91" t="s">
        <v>93</v>
      </c>
      <c r="C24" s="81"/>
      <c r="D24" s="81"/>
      <c r="E24" s="81"/>
      <c r="F24" s="81"/>
      <c r="G24" s="81"/>
    </row>
    <row r="25" spans="1:13" s="82" customFormat="1" x14ac:dyDescent="0.25">
      <c r="A25" s="89"/>
      <c r="B25" s="91" t="s">
        <v>329</v>
      </c>
      <c r="C25" s="81"/>
      <c r="D25" s="81"/>
      <c r="E25" s="81"/>
      <c r="F25" s="81"/>
      <c r="G25" s="81"/>
    </row>
    <row r="26" spans="1:13" s="82" customFormat="1" ht="58.5" customHeight="1" x14ac:dyDescent="0.25">
      <c r="A26" s="89"/>
      <c r="B26" s="510" t="s">
        <v>86</v>
      </c>
      <c r="C26" s="510"/>
      <c r="D26" s="510"/>
      <c r="E26" s="510"/>
      <c r="F26" s="510"/>
      <c r="G26" s="510"/>
      <c r="H26" s="121"/>
      <c r="I26" s="121"/>
      <c r="J26" s="121"/>
      <c r="K26" s="121"/>
      <c r="L26" s="121"/>
      <c r="M26" s="121"/>
    </row>
    <row r="27" spans="1:13" s="82" customFormat="1" x14ac:dyDescent="0.25">
      <c r="A27" s="89"/>
      <c r="B27" s="94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</row>
    <row r="28" spans="1:13" s="82" customFormat="1" ht="12.75" customHeight="1" x14ac:dyDescent="0.25">
      <c r="A28" s="8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</row>
    <row r="29" spans="1:13" s="82" customFormat="1" ht="12.75" customHeight="1" x14ac:dyDescent="0.25">
      <c r="A29" s="89"/>
      <c r="B29" s="457"/>
      <c r="C29" s="458"/>
      <c r="D29" s="458"/>
      <c r="E29" s="458"/>
      <c r="F29" s="458"/>
      <c r="G29" s="458"/>
      <c r="H29" s="458"/>
      <c r="I29" s="458"/>
      <c r="J29" s="84"/>
      <c r="K29" s="84"/>
      <c r="L29" s="84"/>
      <c r="M29" s="84"/>
    </row>
    <row r="30" spans="1:13" s="82" customFormat="1" x14ac:dyDescent="0.25">
      <c r="A30" s="89"/>
      <c r="B30" s="315"/>
      <c r="C30" s="314"/>
      <c r="D30" s="314"/>
      <c r="E30" s="314"/>
      <c r="F30" s="314"/>
      <c r="G30" s="314"/>
    </row>
    <row r="31" spans="1:13" s="82" customFormat="1" x14ac:dyDescent="0.25">
      <c r="A31" s="89"/>
      <c r="B31" s="459"/>
      <c r="C31" s="459"/>
      <c r="D31" s="459"/>
      <c r="E31" s="459"/>
      <c r="F31" s="459"/>
      <c r="G31" s="459"/>
    </row>
    <row r="32" spans="1:13" s="82" customFormat="1" x14ac:dyDescent="0.25">
      <c r="A32" s="89"/>
      <c r="B32" s="315"/>
      <c r="C32" s="314"/>
      <c r="D32" s="314"/>
      <c r="E32" s="314"/>
      <c r="F32" s="314"/>
      <c r="G32" s="314"/>
    </row>
    <row r="33" spans="1:15" s="82" customFormat="1" ht="12.75" customHeight="1" x14ac:dyDescent="0.25">
      <c r="A33" s="81"/>
      <c r="B33" s="314"/>
      <c r="C33" s="314"/>
      <c r="D33" s="314"/>
      <c r="E33" s="314"/>
      <c r="F33" s="314"/>
      <c r="G33" s="314"/>
    </row>
    <row r="34" spans="1:15" s="82" customFormat="1" ht="12.75" customHeight="1" x14ac:dyDescent="0.25">
      <c r="A34" s="81"/>
      <c r="B34" s="314"/>
      <c r="C34" s="314"/>
      <c r="D34" s="314"/>
      <c r="E34" s="314"/>
      <c r="F34" s="314"/>
      <c r="G34" s="314"/>
    </row>
    <row r="35" spans="1:15" s="82" customFormat="1" ht="12.75" customHeight="1" x14ac:dyDescent="0.25">
      <c r="A35" s="81"/>
      <c r="B35" s="314"/>
      <c r="C35" s="314"/>
      <c r="D35" s="314"/>
      <c r="E35" s="314"/>
      <c r="F35" s="314"/>
      <c r="G35" s="314"/>
    </row>
    <row r="36" spans="1:15" x14ac:dyDescent="0.25">
      <c r="B36" s="316"/>
    </row>
    <row r="37" spans="1:15" s="317" customFormat="1" x14ac:dyDescent="0.25">
      <c r="B37" s="310"/>
      <c r="C37" s="310"/>
      <c r="D37" s="310"/>
      <c r="E37" s="310"/>
      <c r="F37" s="310"/>
      <c r="G37" s="310"/>
    </row>
    <row r="38" spans="1:15" x14ac:dyDescent="0.25">
      <c r="B38" s="318"/>
    </row>
    <row r="40" spans="1:15" x14ac:dyDescent="0.25">
      <c r="B40" s="96"/>
      <c r="C40" s="126"/>
    </row>
    <row r="45" spans="1:15" x14ac:dyDescent="0.25">
      <c r="I45" s="92"/>
      <c r="J45" s="92"/>
      <c r="K45" s="92"/>
      <c r="L45" s="92"/>
      <c r="M45" s="92"/>
      <c r="N45" s="92"/>
      <c r="O45" s="92"/>
    </row>
  </sheetData>
  <mergeCells count="1">
    <mergeCell ref="B26:G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1"/>
  <sheetViews>
    <sheetView zoomScaleNormal="100" workbookViewId="0"/>
  </sheetViews>
  <sheetFormatPr defaultRowHeight="12.75" x14ac:dyDescent="0.25"/>
  <cols>
    <col min="1" max="1" width="7.28515625" style="93" customWidth="1"/>
    <col min="2" max="2" width="34.28515625" style="93" customWidth="1"/>
    <col min="3" max="4" width="11.28515625" style="93" customWidth="1"/>
    <col min="5" max="5" width="11.7109375" style="92" bestFit="1" customWidth="1"/>
    <col min="6" max="6" width="10.85546875" style="92" bestFit="1" customWidth="1"/>
    <col min="7" max="7" width="12.42578125" style="93" customWidth="1"/>
    <col min="8" max="225" width="9.140625" style="93"/>
    <col min="226" max="226" width="7.5703125" style="93" customWidth="1"/>
    <col min="227" max="227" width="32.28515625" style="93" customWidth="1"/>
    <col min="228" max="228" width="15.42578125" style="93" customWidth="1"/>
    <col min="229" max="232" width="13.7109375" style="93" customWidth="1"/>
    <col min="233" max="233" width="11" style="93" bestFit="1" customWidth="1"/>
    <col min="234" max="234" width="12.7109375" style="93" bestFit="1" customWidth="1"/>
    <col min="235" max="235" width="11" style="93" bestFit="1" customWidth="1"/>
    <col min="236" max="481" width="9.140625" style="93"/>
    <col min="482" max="482" width="7.5703125" style="93" customWidth="1"/>
    <col min="483" max="483" width="32.28515625" style="93" customWidth="1"/>
    <col min="484" max="484" width="15.42578125" style="93" customWidth="1"/>
    <col min="485" max="488" width="13.7109375" style="93" customWidth="1"/>
    <col min="489" max="489" width="11" style="93" bestFit="1" customWidth="1"/>
    <col min="490" max="490" width="12.7109375" style="93" bestFit="1" customWidth="1"/>
    <col min="491" max="491" width="11" style="93" bestFit="1" customWidth="1"/>
    <col min="492" max="737" width="9.140625" style="93"/>
    <col min="738" max="738" width="7.5703125" style="93" customWidth="1"/>
    <col min="739" max="739" width="32.28515625" style="93" customWidth="1"/>
    <col min="740" max="740" width="15.42578125" style="93" customWidth="1"/>
    <col min="741" max="744" width="13.7109375" style="93" customWidth="1"/>
    <col min="745" max="745" width="11" style="93" bestFit="1" customWidth="1"/>
    <col min="746" max="746" width="12.7109375" style="93" bestFit="1" customWidth="1"/>
    <col min="747" max="747" width="11" style="93" bestFit="1" customWidth="1"/>
    <col min="748" max="993" width="9.140625" style="93"/>
    <col min="994" max="994" width="7.5703125" style="93" customWidth="1"/>
    <col min="995" max="995" width="32.28515625" style="93" customWidth="1"/>
    <col min="996" max="996" width="15.42578125" style="93" customWidth="1"/>
    <col min="997" max="1000" width="13.7109375" style="93" customWidth="1"/>
    <col min="1001" max="1001" width="11" style="93" bestFit="1" customWidth="1"/>
    <col min="1002" max="1002" width="12.7109375" style="93" bestFit="1" customWidth="1"/>
    <col min="1003" max="1003" width="11" style="93" bestFit="1" customWidth="1"/>
    <col min="1004" max="1249" width="9.140625" style="93"/>
    <col min="1250" max="1250" width="7.5703125" style="93" customWidth="1"/>
    <col min="1251" max="1251" width="32.28515625" style="93" customWidth="1"/>
    <col min="1252" max="1252" width="15.42578125" style="93" customWidth="1"/>
    <col min="1253" max="1256" width="13.7109375" style="93" customWidth="1"/>
    <col min="1257" max="1257" width="11" style="93" bestFit="1" customWidth="1"/>
    <col min="1258" max="1258" width="12.7109375" style="93" bestFit="1" customWidth="1"/>
    <col min="1259" max="1259" width="11" style="93" bestFit="1" customWidth="1"/>
    <col min="1260" max="1505" width="9.140625" style="93"/>
    <col min="1506" max="1506" width="7.5703125" style="93" customWidth="1"/>
    <col min="1507" max="1507" width="32.28515625" style="93" customWidth="1"/>
    <col min="1508" max="1508" width="15.42578125" style="93" customWidth="1"/>
    <col min="1509" max="1512" width="13.7109375" style="93" customWidth="1"/>
    <col min="1513" max="1513" width="11" style="93" bestFit="1" customWidth="1"/>
    <col min="1514" max="1514" width="12.7109375" style="93" bestFit="1" customWidth="1"/>
    <col min="1515" max="1515" width="11" style="93" bestFit="1" customWidth="1"/>
    <col min="1516" max="1761" width="9.140625" style="93"/>
    <col min="1762" max="1762" width="7.5703125" style="93" customWidth="1"/>
    <col min="1763" max="1763" width="32.28515625" style="93" customWidth="1"/>
    <col min="1764" max="1764" width="15.42578125" style="93" customWidth="1"/>
    <col min="1765" max="1768" width="13.7109375" style="93" customWidth="1"/>
    <col min="1769" max="1769" width="11" style="93" bestFit="1" customWidth="1"/>
    <col min="1770" max="1770" width="12.7109375" style="93" bestFit="1" customWidth="1"/>
    <col min="1771" max="1771" width="11" style="93" bestFit="1" customWidth="1"/>
    <col min="1772" max="2017" width="9.140625" style="93"/>
    <col min="2018" max="2018" width="7.5703125" style="93" customWidth="1"/>
    <col min="2019" max="2019" width="32.28515625" style="93" customWidth="1"/>
    <col min="2020" max="2020" width="15.42578125" style="93" customWidth="1"/>
    <col min="2021" max="2024" width="13.7109375" style="93" customWidth="1"/>
    <col min="2025" max="2025" width="11" style="93" bestFit="1" customWidth="1"/>
    <col min="2026" max="2026" width="12.7109375" style="93" bestFit="1" customWidth="1"/>
    <col min="2027" max="2027" width="11" style="93" bestFit="1" customWidth="1"/>
    <col min="2028" max="2273" width="9.140625" style="93"/>
    <col min="2274" max="2274" width="7.5703125" style="93" customWidth="1"/>
    <col min="2275" max="2275" width="32.28515625" style="93" customWidth="1"/>
    <col min="2276" max="2276" width="15.42578125" style="93" customWidth="1"/>
    <col min="2277" max="2280" width="13.7109375" style="93" customWidth="1"/>
    <col min="2281" max="2281" width="11" style="93" bestFit="1" customWidth="1"/>
    <col min="2282" max="2282" width="12.7109375" style="93" bestFit="1" customWidth="1"/>
    <col min="2283" max="2283" width="11" style="93" bestFit="1" customWidth="1"/>
    <col min="2284" max="2529" width="9.140625" style="93"/>
    <col min="2530" max="2530" width="7.5703125" style="93" customWidth="1"/>
    <col min="2531" max="2531" width="32.28515625" style="93" customWidth="1"/>
    <col min="2532" max="2532" width="15.42578125" style="93" customWidth="1"/>
    <col min="2533" max="2536" width="13.7109375" style="93" customWidth="1"/>
    <col min="2537" max="2537" width="11" style="93" bestFit="1" customWidth="1"/>
    <col min="2538" max="2538" width="12.7109375" style="93" bestFit="1" customWidth="1"/>
    <col min="2539" max="2539" width="11" style="93" bestFit="1" customWidth="1"/>
    <col min="2540" max="2785" width="9.140625" style="93"/>
    <col min="2786" max="2786" width="7.5703125" style="93" customWidth="1"/>
    <col min="2787" max="2787" width="32.28515625" style="93" customWidth="1"/>
    <col min="2788" max="2788" width="15.42578125" style="93" customWidth="1"/>
    <col min="2789" max="2792" width="13.7109375" style="93" customWidth="1"/>
    <col min="2793" max="2793" width="11" style="93" bestFit="1" customWidth="1"/>
    <col min="2794" max="2794" width="12.7109375" style="93" bestFit="1" customWidth="1"/>
    <col min="2795" max="2795" width="11" style="93" bestFit="1" customWidth="1"/>
    <col min="2796" max="3041" width="9.140625" style="93"/>
    <col min="3042" max="3042" width="7.5703125" style="93" customWidth="1"/>
    <col min="3043" max="3043" width="32.28515625" style="93" customWidth="1"/>
    <col min="3044" max="3044" width="15.42578125" style="93" customWidth="1"/>
    <col min="3045" max="3048" width="13.7109375" style="93" customWidth="1"/>
    <col min="3049" max="3049" width="11" style="93" bestFit="1" customWidth="1"/>
    <col min="3050" max="3050" width="12.7109375" style="93" bestFit="1" customWidth="1"/>
    <col min="3051" max="3051" width="11" style="93" bestFit="1" customWidth="1"/>
    <col min="3052" max="3297" width="9.140625" style="93"/>
    <col min="3298" max="3298" width="7.5703125" style="93" customWidth="1"/>
    <col min="3299" max="3299" width="32.28515625" style="93" customWidth="1"/>
    <col min="3300" max="3300" width="15.42578125" style="93" customWidth="1"/>
    <col min="3301" max="3304" width="13.7109375" style="93" customWidth="1"/>
    <col min="3305" max="3305" width="11" style="93" bestFit="1" customWidth="1"/>
    <col min="3306" max="3306" width="12.7109375" style="93" bestFit="1" customWidth="1"/>
    <col min="3307" max="3307" width="11" style="93" bestFit="1" customWidth="1"/>
    <col min="3308" max="3553" width="9.140625" style="93"/>
    <col min="3554" max="3554" width="7.5703125" style="93" customWidth="1"/>
    <col min="3555" max="3555" width="32.28515625" style="93" customWidth="1"/>
    <col min="3556" max="3556" width="15.42578125" style="93" customWidth="1"/>
    <col min="3557" max="3560" width="13.7109375" style="93" customWidth="1"/>
    <col min="3561" max="3561" width="11" style="93" bestFit="1" customWidth="1"/>
    <col min="3562" max="3562" width="12.7109375" style="93" bestFit="1" customWidth="1"/>
    <col min="3563" max="3563" width="11" style="93" bestFit="1" customWidth="1"/>
    <col min="3564" max="3809" width="9.140625" style="93"/>
    <col min="3810" max="3810" width="7.5703125" style="93" customWidth="1"/>
    <col min="3811" max="3811" width="32.28515625" style="93" customWidth="1"/>
    <col min="3812" max="3812" width="15.42578125" style="93" customWidth="1"/>
    <col min="3813" max="3816" width="13.7109375" style="93" customWidth="1"/>
    <col min="3817" max="3817" width="11" style="93" bestFit="1" customWidth="1"/>
    <col min="3818" max="3818" width="12.7109375" style="93" bestFit="1" customWidth="1"/>
    <col min="3819" max="3819" width="11" style="93" bestFit="1" customWidth="1"/>
    <col min="3820" max="4065" width="9.140625" style="93"/>
    <col min="4066" max="4066" width="7.5703125" style="93" customWidth="1"/>
    <col min="4067" max="4067" width="32.28515625" style="93" customWidth="1"/>
    <col min="4068" max="4068" width="15.42578125" style="93" customWidth="1"/>
    <col min="4069" max="4072" width="13.7109375" style="93" customWidth="1"/>
    <col min="4073" max="4073" width="11" style="93" bestFit="1" customWidth="1"/>
    <col min="4074" max="4074" width="12.7109375" style="93" bestFit="1" customWidth="1"/>
    <col min="4075" max="4075" width="11" style="93" bestFit="1" customWidth="1"/>
    <col min="4076" max="4321" width="9.140625" style="93"/>
    <col min="4322" max="4322" width="7.5703125" style="93" customWidth="1"/>
    <col min="4323" max="4323" width="32.28515625" style="93" customWidth="1"/>
    <col min="4324" max="4324" width="15.42578125" style="93" customWidth="1"/>
    <col min="4325" max="4328" width="13.7109375" style="93" customWidth="1"/>
    <col min="4329" max="4329" width="11" style="93" bestFit="1" customWidth="1"/>
    <col min="4330" max="4330" width="12.7109375" style="93" bestFit="1" customWidth="1"/>
    <col min="4331" max="4331" width="11" style="93" bestFit="1" customWidth="1"/>
    <col min="4332" max="4577" width="9.140625" style="93"/>
    <col min="4578" max="4578" width="7.5703125" style="93" customWidth="1"/>
    <col min="4579" max="4579" width="32.28515625" style="93" customWidth="1"/>
    <col min="4580" max="4580" width="15.42578125" style="93" customWidth="1"/>
    <col min="4581" max="4584" width="13.7109375" style="93" customWidth="1"/>
    <col min="4585" max="4585" width="11" style="93" bestFit="1" customWidth="1"/>
    <col min="4586" max="4586" width="12.7109375" style="93" bestFit="1" customWidth="1"/>
    <col min="4587" max="4587" width="11" style="93" bestFit="1" customWidth="1"/>
    <col min="4588" max="4833" width="9.140625" style="93"/>
    <col min="4834" max="4834" width="7.5703125" style="93" customWidth="1"/>
    <col min="4835" max="4835" width="32.28515625" style="93" customWidth="1"/>
    <col min="4836" max="4836" width="15.42578125" style="93" customWidth="1"/>
    <col min="4837" max="4840" width="13.7109375" style="93" customWidth="1"/>
    <col min="4841" max="4841" width="11" style="93" bestFit="1" customWidth="1"/>
    <col min="4842" max="4842" width="12.7109375" style="93" bestFit="1" customWidth="1"/>
    <col min="4843" max="4843" width="11" style="93" bestFit="1" customWidth="1"/>
    <col min="4844" max="5089" width="9.140625" style="93"/>
    <col min="5090" max="5090" width="7.5703125" style="93" customWidth="1"/>
    <col min="5091" max="5091" width="32.28515625" style="93" customWidth="1"/>
    <col min="5092" max="5092" width="15.42578125" style="93" customWidth="1"/>
    <col min="5093" max="5096" width="13.7109375" style="93" customWidth="1"/>
    <col min="5097" max="5097" width="11" style="93" bestFit="1" customWidth="1"/>
    <col min="5098" max="5098" width="12.7109375" style="93" bestFit="1" customWidth="1"/>
    <col min="5099" max="5099" width="11" style="93" bestFit="1" customWidth="1"/>
    <col min="5100" max="5345" width="9.140625" style="93"/>
    <col min="5346" max="5346" width="7.5703125" style="93" customWidth="1"/>
    <col min="5347" max="5347" width="32.28515625" style="93" customWidth="1"/>
    <col min="5348" max="5348" width="15.42578125" style="93" customWidth="1"/>
    <col min="5349" max="5352" width="13.7109375" style="93" customWidth="1"/>
    <col min="5353" max="5353" width="11" style="93" bestFit="1" customWidth="1"/>
    <col min="5354" max="5354" width="12.7109375" style="93" bestFit="1" customWidth="1"/>
    <col min="5355" max="5355" width="11" style="93" bestFit="1" customWidth="1"/>
    <col min="5356" max="5601" width="9.140625" style="93"/>
    <col min="5602" max="5602" width="7.5703125" style="93" customWidth="1"/>
    <col min="5603" max="5603" width="32.28515625" style="93" customWidth="1"/>
    <col min="5604" max="5604" width="15.42578125" style="93" customWidth="1"/>
    <col min="5605" max="5608" width="13.7109375" style="93" customWidth="1"/>
    <col min="5609" max="5609" width="11" style="93" bestFit="1" customWidth="1"/>
    <col min="5610" max="5610" width="12.7109375" style="93" bestFit="1" customWidth="1"/>
    <col min="5611" max="5611" width="11" style="93" bestFit="1" customWidth="1"/>
    <col min="5612" max="5857" width="9.140625" style="93"/>
    <col min="5858" max="5858" width="7.5703125" style="93" customWidth="1"/>
    <col min="5859" max="5859" width="32.28515625" style="93" customWidth="1"/>
    <col min="5860" max="5860" width="15.42578125" style="93" customWidth="1"/>
    <col min="5861" max="5864" width="13.7109375" style="93" customWidth="1"/>
    <col min="5865" max="5865" width="11" style="93" bestFit="1" customWidth="1"/>
    <col min="5866" max="5866" width="12.7109375" style="93" bestFit="1" customWidth="1"/>
    <col min="5867" max="5867" width="11" style="93" bestFit="1" customWidth="1"/>
    <col min="5868" max="6113" width="9.140625" style="93"/>
    <col min="6114" max="6114" width="7.5703125" style="93" customWidth="1"/>
    <col min="6115" max="6115" width="32.28515625" style="93" customWidth="1"/>
    <col min="6116" max="6116" width="15.42578125" style="93" customWidth="1"/>
    <col min="6117" max="6120" width="13.7109375" style="93" customWidth="1"/>
    <col min="6121" max="6121" width="11" style="93" bestFit="1" customWidth="1"/>
    <col min="6122" max="6122" width="12.7109375" style="93" bestFit="1" customWidth="1"/>
    <col min="6123" max="6123" width="11" style="93" bestFit="1" customWidth="1"/>
    <col min="6124" max="6369" width="9.140625" style="93"/>
    <col min="6370" max="6370" width="7.5703125" style="93" customWidth="1"/>
    <col min="6371" max="6371" width="32.28515625" style="93" customWidth="1"/>
    <col min="6372" max="6372" width="15.42578125" style="93" customWidth="1"/>
    <col min="6373" max="6376" width="13.7109375" style="93" customWidth="1"/>
    <col min="6377" max="6377" width="11" style="93" bestFit="1" customWidth="1"/>
    <col min="6378" max="6378" width="12.7109375" style="93" bestFit="1" customWidth="1"/>
    <col min="6379" max="6379" width="11" style="93" bestFit="1" customWidth="1"/>
    <col min="6380" max="6625" width="9.140625" style="93"/>
    <col min="6626" max="6626" width="7.5703125" style="93" customWidth="1"/>
    <col min="6627" max="6627" width="32.28515625" style="93" customWidth="1"/>
    <col min="6628" max="6628" width="15.42578125" style="93" customWidth="1"/>
    <col min="6629" max="6632" width="13.7109375" style="93" customWidth="1"/>
    <col min="6633" max="6633" width="11" style="93" bestFit="1" customWidth="1"/>
    <col min="6634" max="6634" width="12.7109375" style="93" bestFit="1" customWidth="1"/>
    <col min="6635" max="6635" width="11" style="93" bestFit="1" customWidth="1"/>
    <col min="6636" max="6881" width="9.140625" style="93"/>
    <col min="6882" max="6882" width="7.5703125" style="93" customWidth="1"/>
    <col min="6883" max="6883" width="32.28515625" style="93" customWidth="1"/>
    <col min="6884" max="6884" width="15.42578125" style="93" customWidth="1"/>
    <col min="6885" max="6888" width="13.7109375" style="93" customWidth="1"/>
    <col min="6889" max="6889" width="11" style="93" bestFit="1" customWidth="1"/>
    <col min="6890" max="6890" width="12.7109375" style="93" bestFit="1" customWidth="1"/>
    <col min="6891" max="6891" width="11" style="93" bestFit="1" customWidth="1"/>
    <col min="6892" max="7137" width="9.140625" style="93"/>
    <col min="7138" max="7138" width="7.5703125" style="93" customWidth="1"/>
    <col min="7139" max="7139" width="32.28515625" style="93" customWidth="1"/>
    <col min="7140" max="7140" width="15.42578125" style="93" customWidth="1"/>
    <col min="7141" max="7144" width="13.7109375" style="93" customWidth="1"/>
    <col min="7145" max="7145" width="11" style="93" bestFit="1" customWidth="1"/>
    <col min="7146" max="7146" width="12.7109375" style="93" bestFit="1" customWidth="1"/>
    <col min="7147" max="7147" width="11" style="93" bestFit="1" customWidth="1"/>
    <col min="7148" max="7393" width="9.140625" style="93"/>
    <col min="7394" max="7394" width="7.5703125" style="93" customWidth="1"/>
    <col min="7395" max="7395" width="32.28515625" style="93" customWidth="1"/>
    <col min="7396" max="7396" width="15.42578125" style="93" customWidth="1"/>
    <col min="7397" max="7400" width="13.7109375" style="93" customWidth="1"/>
    <col min="7401" max="7401" width="11" style="93" bestFit="1" customWidth="1"/>
    <col min="7402" max="7402" width="12.7109375" style="93" bestFit="1" customWidth="1"/>
    <col min="7403" max="7403" width="11" style="93" bestFit="1" customWidth="1"/>
    <col min="7404" max="7649" width="9.140625" style="93"/>
    <col min="7650" max="7650" width="7.5703125" style="93" customWidth="1"/>
    <col min="7651" max="7651" width="32.28515625" style="93" customWidth="1"/>
    <col min="7652" max="7652" width="15.42578125" style="93" customWidth="1"/>
    <col min="7653" max="7656" width="13.7109375" style="93" customWidth="1"/>
    <col min="7657" max="7657" width="11" style="93" bestFit="1" customWidth="1"/>
    <col min="7658" max="7658" width="12.7109375" style="93" bestFit="1" customWidth="1"/>
    <col min="7659" max="7659" width="11" style="93" bestFit="1" customWidth="1"/>
    <col min="7660" max="7905" width="9.140625" style="93"/>
    <col min="7906" max="7906" width="7.5703125" style="93" customWidth="1"/>
    <col min="7907" max="7907" width="32.28515625" style="93" customWidth="1"/>
    <col min="7908" max="7908" width="15.42578125" style="93" customWidth="1"/>
    <col min="7909" max="7912" width="13.7109375" style="93" customWidth="1"/>
    <col min="7913" max="7913" width="11" style="93" bestFit="1" customWidth="1"/>
    <col min="7914" max="7914" width="12.7109375" style="93" bestFit="1" customWidth="1"/>
    <col min="7915" max="7915" width="11" style="93" bestFit="1" customWidth="1"/>
    <col min="7916" max="8161" width="9.140625" style="93"/>
    <col min="8162" max="8162" width="7.5703125" style="93" customWidth="1"/>
    <col min="8163" max="8163" width="32.28515625" style="93" customWidth="1"/>
    <col min="8164" max="8164" width="15.42578125" style="93" customWidth="1"/>
    <col min="8165" max="8168" width="13.7109375" style="93" customWidth="1"/>
    <col min="8169" max="8169" width="11" style="93" bestFit="1" customWidth="1"/>
    <col min="8170" max="8170" width="12.7109375" style="93" bestFit="1" customWidth="1"/>
    <col min="8171" max="8171" width="11" style="93" bestFit="1" customWidth="1"/>
    <col min="8172" max="8417" width="9.140625" style="93"/>
    <col min="8418" max="8418" width="7.5703125" style="93" customWidth="1"/>
    <col min="8419" max="8419" width="32.28515625" style="93" customWidth="1"/>
    <col min="8420" max="8420" width="15.42578125" style="93" customWidth="1"/>
    <col min="8421" max="8424" width="13.7109375" style="93" customWidth="1"/>
    <col min="8425" max="8425" width="11" style="93" bestFit="1" customWidth="1"/>
    <col min="8426" max="8426" width="12.7109375" style="93" bestFit="1" customWidth="1"/>
    <col min="8427" max="8427" width="11" style="93" bestFit="1" customWidth="1"/>
    <col min="8428" max="8673" width="9.140625" style="93"/>
    <col min="8674" max="8674" width="7.5703125" style="93" customWidth="1"/>
    <col min="8675" max="8675" width="32.28515625" style="93" customWidth="1"/>
    <col min="8676" max="8676" width="15.42578125" style="93" customWidth="1"/>
    <col min="8677" max="8680" width="13.7109375" style="93" customWidth="1"/>
    <col min="8681" max="8681" width="11" style="93" bestFit="1" customWidth="1"/>
    <col min="8682" max="8682" width="12.7109375" style="93" bestFit="1" customWidth="1"/>
    <col min="8683" max="8683" width="11" style="93" bestFit="1" customWidth="1"/>
    <col min="8684" max="8929" width="9.140625" style="93"/>
    <col min="8930" max="8930" width="7.5703125" style="93" customWidth="1"/>
    <col min="8931" max="8931" width="32.28515625" style="93" customWidth="1"/>
    <col min="8932" max="8932" width="15.42578125" style="93" customWidth="1"/>
    <col min="8933" max="8936" width="13.7109375" style="93" customWidth="1"/>
    <col min="8937" max="8937" width="11" style="93" bestFit="1" customWidth="1"/>
    <col min="8938" max="8938" width="12.7109375" style="93" bestFit="1" customWidth="1"/>
    <col min="8939" max="8939" width="11" style="93" bestFit="1" customWidth="1"/>
    <col min="8940" max="9185" width="9.140625" style="93"/>
    <col min="9186" max="9186" width="7.5703125" style="93" customWidth="1"/>
    <col min="9187" max="9187" width="32.28515625" style="93" customWidth="1"/>
    <col min="9188" max="9188" width="15.42578125" style="93" customWidth="1"/>
    <col min="9189" max="9192" width="13.7109375" style="93" customWidth="1"/>
    <col min="9193" max="9193" width="11" style="93" bestFit="1" customWidth="1"/>
    <col min="9194" max="9194" width="12.7109375" style="93" bestFit="1" customWidth="1"/>
    <col min="9195" max="9195" width="11" style="93" bestFit="1" customWidth="1"/>
    <col min="9196" max="9441" width="9.140625" style="93"/>
    <col min="9442" max="9442" width="7.5703125" style="93" customWidth="1"/>
    <col min="9443" max="9443" width="32.28515625" style="93" customWidth="1"/>
    <col min="9444" max="9444" width="15.42578125" style="93" customWidth="1"/>
    <col min="9445" max="9448" width="13.7109375" style="93" customWidth="1"/>
    <col min="9449" max="9449" width="11" style="93" bestFit="1" customWidth="1"/>
    <col min="9450" max="9450" width="12.7109375" style="93" bestFit="1" customWidth="1"/>
    <col min="9451" max="9451" width="11" style="93" bestFit="1" customWidth="1"/>
    <col min="9452" max="9697" width="9.140625" style="93"/>
    <col min="9698" max="9698" width="7.5703125" style="93" customWidth="1"/>
    <col min="9699" max="9699" width="32.28515625" style="93" customWidth="1"/>
    <col min="9700" max="9700" width="15.42578125" style="93" customWidth="1"/>
    <col min="9701" max="9704" width="13.7109375" style="93" customWidth="1"/>
    <col min="9705" max="9705" width="11" style="93" bestFit="1" customWidth="1"/>
    <col min="9706" max="9706" width="12.7109375" style="93" bestFit="1" customWidth="1"/>
    <col min="9707" max="9707" width="11" style="93" bestFit="1" customWidth="1"/>
    <col min="9708" max="9953" width="9.140625" style="93"/>
    <col min="9954" max="9954" width="7.5703125" style="93" customWidth="1"/>
    <col min="9955" max="9955" width="32.28515625" style="93" customWidth="1"/>
    <col min="9956" max="9956" width="15.42578125" style="93" customWidth="1"/>
    <col min="9957" max="9960" width="13.7109375" style="93" customWidth="1"/>
    <col min="9961" max="9961" width="11" style="93" bestFit="1" customWidth="1"/>
    <col min="9962" max="9962" width="12.7109375" style="93" bestFit="1" customWidth="1"/>
    <col min="9963" max="9963" width="11" style="93" bestFit="1" customWidth="1"/>
    <col min="9964" max="10209" width="9.140625" style="93"/>
    <col min="10210" max="10210" width="7.5703125" style="93" customWidth="1"/>
    <col min="10211" max="10211" width="32.28515625" style="93" customWidth="1"/>
    <col min="10212" max="10212" width="15.42578125" style="93" customWidth="1"/>
    <col min="10213" max="10216" width="13.7109375" style="93" customWidth="1"/>
    <col min="10217" max="10217" width="11" style="93" bestFit="1" customWidth="1"/>
    <col min="10218" max="10218" width="12.7109375" style="93" bestFit="1" customWidth="1"/>
    <col min="10219" max="10219" width="11" style="93" bestFit="1" customWidth="1"/>
    <col min="10220" max="10465" width="9.140625" style="93"/>
    <col min="10466" max="10466" width="7.5703125" style="93" customWidth="1"/>
    <col min="10467" max="10467" width="32.28515625" style="93" customWidth="1"/>
    <col min="10468" max="10468" width="15.42578125" style="93" customWidth="1"/>
    <col min="10469" max="10472" width="13.7109375" style="93" customWidth="1"/>
    <col min="10473" max="10473" width="11" style="93" bestFit="1" customWidth="1"/>
    <col min="10474" max="10474" width="12.7109375" style="93" bestFit="1" customWidth="1"/>
    <col min="10475" max="10475" width="11" style="93" bestFit="1" customWidth="1"/>
    <col min="10476" max="10721" width="9.140625" style="93"/>
    <col min="10722" max="10722" width="7.5703125" style="93" customWidth="1"/>
    <col min="10723" max="10723" width="32.28515625" style="93" customWidth="1"/>
    <col min="10724" max="10724" width="15.42578125" style="93" customWidth="1"/>
    <col min="10725" max="10728" width="13.7109375" style="93" customWidth="1"/>
    <col min="10729" max="10729" width="11" style="93" bestFit="1" customWidth="1"/>
    <col min="10730" max="10730" width="12.7109375" style="93" bestFit="1" customWidth="1"/>
    <col min="10731" max="10731" width="11" style="93" bestFit="1" customWidth="1"/>
    <col min="10732" max="10977" width="9.140625" style="93"/>
    <col min="10978" max="10978" width="7.5703125" style="93" customWidth="1"/>
    <col min="10979" max="10979" width="32.28515625" style="93" customWidth="1"/>
    <col min="10980" max="10980" width="15.42578125" style="93" customWidth="1"/>
    <col min="10981" max="10984" width="13.7109375" style="93" customWidth="1"/>
    <col min="10985" max="10985" width="11" style="93" bestFit="1" customWidth="1"/>
    <col min="10986" max="10986" width="12.7109375" style="93" bestFit="1" customWidth="1"/>
    <col min="10987" max="10987" width="11" style="93" bestFit="1" customWidth="1"/>
    <col min="10988" max="11233" width="9.140625" style="93"/>
    <col min="11234" max="11234" width="7.5703125" style="93" customWidth="1"/>
    <col min="11235" max="11235" width="32.28515625" style="93" customWidth="1"/>
    <col min="11236" max="11236" width="15.42578125" style="93" customWidth="1"/>
    <col min="11237" max="11240" width="13.7109375" style="93" customWidth="1"/>
    <col min="11241" max="11241" width="11" style="93" bestFit="1" customWidth="1"/>
    <col min="11242" max="11242" width="12.7109375" style="93" bestFit="1" customWidth="1"/>
    <col min="11243" max="11243" width="11" style="93" bestFit="1" customWidth="1"/>
    <col min="11244" max="11489" width="9.140625" style="93"/>
    <col min="11490" max="11490" width="7.5703125" style="93" customWidth="1"/>
    <col min="11491" max="11491" width="32.28515625" style="93" customWidth="1"/>
    <col min="11492" max="11492" width="15.42578125" style="93" customWidth="1"/>
    <col min="11493" max="11496" width="13.7109375" style="93" customWidth="1"/>
    <col min="11497" max="11497" width="11" style="93" bestFit="1" customWidth="1"/>
    <col min="11498" max="11498" width="12.7109375" style="93" bestFit="1" customWidth="1"/>
    <col min="11499" max="11499" width="11" style="93" bestFit="1" customWidth="1"/>
    <col min="11500" max="11745" width="9.140625" style="93"/>
    <col min="11746" max="11746" width="7.5703125" style="93" customWidth="1"/>
    <col min="11747" max="11747" width="32.28515625" style="93" customWidth="1"/>
    <col min="11748" max="11748" width="15.42578125" style="93" customWidth="1"/>
    <col min="11749" max="11752" width="13.7109375" style="93" customWidth="1"/>
    <col min="11753" max="11753" width="11" style="93" bestFit="1" customWidth="1"/>
    <col min="11754" max="11754" width="12.7109375" style="93" bestFit="1" customWidth="1"/>
    <col min="11755" max="11755" width="11" style="93" bestFit="1" customWidth="1"/>
    <col min="11756" max="12001" width="9.140625" style="93"/>
    <col min="12002" max="12002" width="7.5703125" style="93" customWidth="1"/>
    <col min="12003" max="12003" width="32.28515625" style="93" customWidth="1"/>
    <col min="12004" max="12004" width="15.42578125" style="93" customWidth="1"/>
    <col min="12005" max="12008" width="13.7109375" style="93" customWidth="1"/>
    <col min="12009" max="12009" width="11" style="93" bestFit="1" customWidth="1"/>
    <col min="12010" max="12010" width="12.7109375" style="93" bestFit="1" customWidth="1"/>
    <col min="12011" max="12011" width="11" style="93" bestFit="1" customWidth="1"/>
    <col min="12012" max="12257" width="9.140625" style="93"/>
    <col min="12258" max="12258" width="7.5703125" style="93" customWidth="1"/>
    <col min="12259" max="12259" width="32.28515625" style="93" customWidth="1"/>
    <col min="12260" max="12260" width="15.42578125" style="93" customWidth="1"/>
    <col min="12261" max="12264" width="13.7109375" style="93" customWidth="1"/>
    <col min="12265" max="12265" width="11" style="93" bestFit="1" customWidth="1"/>
    <col min="12266" max="12266" width="12.7109375" style="93" bestFit="1" customWidth="1"/>
    <col min="12267" max="12267" width="11" style="93" bestFit="1" customWidth="1"/>
    <col min="12268" max="12513" width="9.140625" style="93"/>
    <col min="12514" max="12514" width="7.5703125" style="93" customWidth="1"/>
    <col min="12515" max="12515" width="32.28515625" style="93" customWidth="1"/>
    <col min="12516" max="12516" width="15.42578125" style="93" customWidth="1"/>
    <col min="12517" max="12520" width="13.7109375" style="93" customWidth="1"/>
    <col min="12521" max="12521" width="11" style="93" bestFit="1" customWidth="1"/>
    <col min="12522" max="12522" width="12.7109375" style="93" bestFit="1" customWidth="1"/>
    <col min="12523" max="12523" width="11" style="93" bestFit="1" customWidth="1"/>
    <col min="12524" max="12769" width="9.140625" style="93"/>
    <col min="12770" max="12770" width="7.5703125" style="93" customWidth="1"/>
    <col min="12771" max="12771" width="32.28515625" style="93" customWidth="1"/>
    <col min="12772" max="12772" width="15.42578125" style="93" customWidth="1"/>
    <col min="12773" max="12776" width="13.7109375" style="93" customWidth="1"/>
    <col min="12777" max="12777" width="11" style="93" bestFit="1" customWidth="1"/>
    <col min="12778" max="12778" width="12.7109375" style="93" bestFit="1" customWidth="1"/>
    <col min="12779" max="12779" width="11" style="93" bestFit="1" customWidth="1"/>
    <col min="12780" max="13025" width="9.140625" style="93"/>
    <col min="13026" max="13026" width="7.5703125" style="93" customWidth="1"/>
    <col min="13027" max="13027" width="32.28515625" style="93" customWidth="1"/>
    <col min="13028" max="13028" width="15.42578125" style="93" customWidth="1"/>
    <col min="13029" max="13032" width="13.7109375" style="93" customWidth="1"/>
    <col min="13033" max="13033" width="11" style="93" bestFit="1" customWidth="1"/>
    <col min="13034" max="13034" width="12.7109375" style="93" bestFit="1" customWidth="1"/>
    <col min="13035" max="13035" width="11" style="93" bestFit="1" customWidth="1"/>
    <col min="13036" max="13281" width="9.140625" style="93"/>
    <col min="13282" max="13282" width="7.5703125" style="93" customWidth="1"/>
    <col min="13283" max="13283" width="32.28515625" style="93" customWidth="1"/>
    <col min="13284" max="13284" width="15.42578125" style="93" customWidth="1"/>
    <col min="13285" max="13288" width="13.7109375" style="93" customWidth="1"/>
    <col min="13289" max="13289" width="11" style="93" bestFit="1" customWidth="1"/>
    <col min="13290" max="13290" width="12.7109375" style="93" bestFit="1" customWidth="1"/>
    <col min="13291" max="13291" width="11" style="93" bestFit="1" customWidth="1"/>
    <col min="13292" max="13537" width="9.140625" style="93"/>
    <col min="13538" max="13538" width="7.5703125" style="93" customWidth="1"/>
    <col min="13539" max="13539" width="32.28515625" style="93" customWidth="1"/>
    <col min="13540" max="13540" width="15.42578125" style="93" customWidth="1"/>
    <col min="13541" max="13544" width="13.7109375" style="93" customWidth="1"/>
    <col min="13545" max="13545" width="11" style="93" bestFit="1" customWidth="1"/>
    <col min="13546" max="13546" width="12.7109375" style="93" bestFit="1" customWidth="1"/>
    <col min="13547" max="13547" width="11" style="93" bestFit="1" customWidth="1"/>
    <col min="13548" max="13793" width="9.140625" style="93"/>
    <col min="13794" max="13794" width="7.5703125" style="93" customWidth="1"/>
    <col min="13795" max="13795" width="32.28515625" style="93" customWidth="1"/>
    <col min="13796" max="13796" width="15.42578125" style="93" customWidth="1"/>
    <col min="13797" max="13800" width="13.7109375" style="93" customWidth="1"/>
    <col min="13801" max="13801" width="11" style="93" bestFit="1" customWidth="1"/>
    <col min="13802" max="13802" width="12.7109375" style="93" bestFit="1" customWidth="1"/>
    <col min="13803" max="13803" width="11" style="93" bestFit="1" customWidth="1"/>
    <col min="13804" max="14049" width="9.140625" style="93"/>
    <col min="14050" max="14050" width="7.5703125" style="93" customWidth="1"/>
    <col min="14051" max="14051" width="32.28515625" style="93" customWidth="1"/>
    <col min="14052" max="14052" width="15.42578125" style="93" customWidth="1"/>
    <col min="14053" max="14056" width="13.7109375" style="93" customWidth="1"/>
    <col min="14057" max="14057" width="11" style="93" bestFit="1" customWidth="1"/>
    <col min="14058" max="14058" width="12.7109375" style="93" bestFit="1" customWidth="1"/>
    <col min="14059" max="14059" width="11" style="93" bestFit="1" customWidth="1"/>
    <col min="14060" max="14305" width="9.140625" style="93"/>
    <col min="14306" max="14306" width="7.5703125" style="93" customWidth="1"/>
    <col min="14307" max="14307" width="32.28515625" style="93" customWidth="1"/>
    <col min="14308" max="14308" width="15.42578125" style="93" customWidth="1"/>
    <col min="14309" max="14312" width="13.7109375" style="93" customWidth="1"/>
    <col min="14313" max="14313" width="11" style="93" bestFit="1" customWidth="1"/>
    <col min="14314" max="14314" width="12.7109375" style="93" bestFit="1" customWidth="1"/>
    <col min="14315" max="14315" width="11" style="93" bestFit="1" customWidth="1"/>
    <col min="14316" max="14561" width="9.140625" style="93"/>
    <col min="14562" max="14562" width="7.5703125" style="93" customWidth="1"/>
    <col min="14563" max="14563" width="32.28515625" style="93" customWidth="1"/>
    <col min="14564" max="14564" width="15.42578125" style="93" customWidth="1"/>
    <col min="14565" max="14568" width="13.7109375" style="93" customWidth="1"/>
    <col min="14569" max="14569" width="11" style="93" bestFit="1" customWidth="1"/>
    <col min="14570" max="14570" width="12.7109375" style="93" bestFit="1" customWidth="1"/>
    <col min="14571" max="14571" width="11" style="93" bestFit="1" customWidth="1"/>
    <col min="14572" max="14817" width="9.140625" style="93"/>
    <col min="14818" max="14818" width="7.5703125" style="93" customWidth="1"/>
    <col min="14819" max="14819" width="32.28515625" style="93" customWidth="1"/>
    <col min="14820" max="14820" width="15.42578125" style="93" customWidth="1"/>
    <col min="14821" max="14824" width="13.7109375" style="93" customWidth="1"/>
    <col min="14825" max="14825" width="11" style="93" bestFit="1" customWidth="1"/>
    <col min="14826" max="14826" width="12.7109375" style="93" bestFit="1" customWidth="1"/>
    <col min="14827" max="14827" width="11" style="93" bestFit="1" customWidth="1"/>
    <col min="14828" max="15073" width="9.140625" style="93"/>
    <col min="15074" max="15074" width="7.5703125" style="93" customWidth="1"/>
    <col min="15075" max="15075" width="32.28515625" style="93" customWidth="1"/>
    <col min="15076" max="15076" width="15.42578125" style="93" customWidth="1"/>
    <col min="15077" max="15080" width="13.7109375" style="93" customWidth="1"/>
    <col min="15081" max="15081" width="11" style="93" bestFit="1" customWidth="1"/>
    <col min="15082" max="15082" width="12.7109375" style="93" bestFit="1" customWidth="1"/>
    <col min="15083" max="15083" width="11" style="93" bestFit="1" customWidth="1"/>
    <col min="15084" max="15329" width="9.140625" style="93"/>
    <col min="15330" max="15330" width="7.5703125" style="93" customWidth="1"/>
    <col min="15331" max="15331" width="32.28515625" style="93" customWidth="1"/>
    <col min="15332" max="15332" width="15.42578125" style="93" customWidth="1"/>
    <col min="15333" max="15336" width="13.7109375" style="93" customWidth="1"/>
    <col min="15337" max="15337" width="11" style="93" bestFit="1" customWidth="1"/>
    <col min="15338" max="15338" width="12.7109375" style="93" bestFit="1" customWidth="1"/>
    <col min="15339" max="15339" width="11" style="93" bestFit="1" customWidth="1"/>
    <col min="15340" max="15585" width="9.140625" style="93"/>
    <col min="15586" max="15586" width="7.5703125" style="93" customWidth="1"/>
    <col min="15587" max="15587" width="32.28515625" style="93" customWidth="1"/>
    <col min="15588" max="15588" width="15.42578125" style="93" customWidth="1"/>
    <col min="15589" max="15592" width="13.7109375" style="93" customWidth="1"/>
    <col min="15593" max="15593" width="11" style="93" bestFit="1" customWidth="1"/>
    <col min="15594" max="15594" width="12.7109375" style="93" bestFit="1" customWidth="1"/>
    <col min="15595" max="15595" width="11" style="93" bestFit="1" customWidth="1"/>
    <col min="15596" max="15841" width="9.140625" style="93"/>
    <col min="15842" max="15842" width="7.5703125" style="93" customWidth="1"/>
    <col min="15843" max="15843" width="32.28515625" style="93" customWidth="1"/>
    <col min="15844" max="15844" width="15.42578125" style="93" customWidth="1"/>
    <col min="15845" max="15848" width="13.7109375" style="93" customWidth="1"/>
    <col min="15849" max="15849" width="11" style="93" bestFit="1" customWidth="1"/>
    <col min="15850" max="15850" width="12.7109375" style="93" bestFit="1" customWidth="1"/>
    <col min="15851" max="15851" width="11" style="93" bestFit="1" customWidth="1"/>
    <col min="15852" max="16097" width="9.140625" style="93"/>
    <col min="16098" max="16098" width="7.5703125" style="93" customWidth="1"/>
    <col min="16099" max="16099" width="32.28515625" style="93" customWidth="1"/>
    <col min="16100" max="16100" width="15.42578125" style="93" customWidth="1"/>
    <col min="16101" max="16104" width="13.7109375" style="93" customWidth="1"/>
    <col min="16105" max="16105" width="11" style="93" bestFit="1" customWidth="1"/>
    <col min="16106" max="16106" width="12.7109375" style="93" bestFit="1" customWidth="1"/>
    <col min="16107" max="16107" width="11" style="93" bestFit="1" customWidth="1"/>
    <col min="16108" max="16353" width="9.140625" style="93"/>
    <col min="16354" max="16384" width="9.140625" style="93" customWidth="1"/>
  </cols>
  <sheetData>
    <row r="1" spans="1:7" s="92" customFormat="1" x14ac:dyDescent="0.25">
      <c r="A1" s="118" t="s">
        <v>37</v>
      </c>
    </row>
    <row r="2" spans="1:7" s="92" customFormat="1" x14ac:dyDescent="0.25">
      <c r="A2" s="119" t="s">
        <v>264</v>
      </c>
      <c r="B2" s="67"/>
      <c r="C2" s="67"/>
      <c r="D2" s="67"/>
      <c r="E2" s="67"/>
      <c r="F2" s="67"/>
      <c r="G2" s="67"/>
    </row>
    <row r="3" spans="1:7" s="92" customFormat="1" x14ac:dyDescent="0.25">
      <c r="A3" s="67" t="s">
        <v>162</v>
      </c>
      <c r="B3" s="67"/>
      <c r="C3" s="67"/>
      <c r="D3" s="67"/>
      <c r="E3" s="67"/>
      <c r="F3" s="67"/>
      <c r="G3" s="67"/>
    </row>
    <row r="4" spans="1:7" s="92" customFormat="1" x14ac:dyDescent="0.25">
      <c r="A4" s="67"/>
      <c r="B4" s="67"/>
      <c r="C4" s="67"/>
      <c r="D4" s="67"/>
      <c r="E4" s="67"/>
      <c r="F4" s="67"/>
      <c r="G4" s="67"/>
    </row>
    <row r="5" spans="1:7" s="92" customFormat="1" ht="33.75" x14ac:dyDescent="0.25">
      <c r="A5" s="25" t="s">
        <v>5</v>
      </c>
      <c r="B5" s="26" t="s">
        <v>13</v>
      </c>
      <c r="C5" s="26" t="s">
        <v>14</v>
      </c>
      <c r="D5" s="26" t="s">
        <v>15</v>
      </c>
      <c r="E5" s="26" t="s">
        <v>233</v>
      </c>
      <c r="F5" s="26" t="s">
        <v>234</v>
      </c>
      <c r="G5" s="26" t="s">
        <v>16</v>
      </c>
    </row>
    <row r="6" spans="1:7" s="92" customFormat="1" x14ac:dyDescent="0.25">
      <c r="A6" s="68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</row>
    <row r="7" spans="1:7" s="92" customFormat="1" x14ac:dyDescent="0.25">
      <c r="A7" s="70">
        <v>1</v>
      </c>
      <c r="B7" s="188" t="s">
        <v>303</v>
      </c>
      <c r="C7" s="72">
        <v>474051915.5</v>
      </c>
      <c r="D7" s="73">
        <v>7.5974158575767559E-2</v>
      </c>
      <c r="E7" s="37">
        <v>125245325.67</v>
      </c>
      <c r="F7" s="73">
        <v>0.12133758896185776</v>
      </c>
      <c r="G7" s="38">
        <v>3210479.38</v>
      </c>
    </row>
    <row r="8" spans="1:7" s="92" customFormat="1" x14ac:dyDescent="0.25">
      <c r="A8" s="74">
        <v>2</v>
      </c>
      <c r="B8" s="75" t="s">
        <v>293</v>
      </c>
      <c r="C8" s="76">
        <v>320790555.98000002</v>
      </c>
      <c r="D8" s="73">
        <v>5.141165297038687E-2</v>
      </c>
      <c r="E8" s="39">
        <v>29259918.559999999</v>
      </c>
      <c r="F8" s="73">
        <v>2.8346989816172619E-2</v>
      </c>
      <c r="G8" s="40">
        <v>2990234.27</v>
      </c>
    </row>
    <row r="9" spans="1:7" s="92" customFormat="1" x14ac:dyDescent="0.25">
      <c r="A9" s="74">
        <v>3</v>
      </c>
      <c r="B9" s="75" t="s">
        <v>294</v>
      </c>
      <c r="C9" s="76">
        <v>767934191.38</v>
      </c>
      <c r="D9" s="73">
        <v>0.1230733430749273</v>
      </c>
      <c r="E9" s="39">
        <v>116432571.69</v>
      </c>
      <c r="F9" s="73">
        <v>0.11279979871438228</v>
      </c>
      <c r="G9" s="40">
        <v>15014845.890000001</v>
      </c>
    </row>
    <row r="10" spans="1:7" s="92" customFormat="1" x14ac:dyDescent="0.25">
      <c r="A10" s="74">
        <v>4</v>
      </c>
      <c r="B10" s="75" t="s">
        <v>295</v>
      </c>
      <c r="C10" s="76">
        <v>1627503872.27</v>
      </c>
      <c r="D10" s="73">
        <v>0.26083269201454523</v>
      </c>
      <c r="E10" s="39">
        <v>267057011.80000001</v>
      </c>
      <c r="F10" s="73">
        <v>0.25872465701873404</v>
      </c>
      <c r="G10" s="40">
        <v>44400723.609999999</v>
      </c>
    </row>
    <row r="11" spans="1:7" s="92" customFormat="1" x14ac:dyDescent="0.25">
      <c r="A11" s="74">
        <v>5</v>
      </c>
      <c r="B11" s="75" t="s">
        <v>304</v>
      </c>
      <c r="C11" s="76">
        <v>603076555.10000002</v>
      </c>
      <c r="D11" s="73">
        <v>9.665235458898809E-2</v>
      </c>
      <c r="E11" s="39">
        <v>130087219.28</v>
      </c>
      <c r="F11" s="73">
        <v>0.1260284123000093</v>
      </c>
      <c r="G11" s="40">
        <v>10545646.369999999</v>
      </c>
    </row>
    <row r="12" spans="1:7" s="92" customFormat="1" x14ac:dyDescent="0.25">
      <c r="A12" s="74">
        <v>6</v>
      </c>
      <c r="B12" s="75" t="s">
        <v>296</v>
      </c>
      <c r="C12" s="76">
        <v>416849394.57999998</v>
      </c>
      <c r="D12" s="73">
        <v>6.6806569007595573E-2</v>
      </c>
      <c r="E12" s="39">
        <v>78077647.280000001</v>
      </c>
      <c r="F12" s="73">
        <v>7.5641573225105993E-2</v>
      </c>
      <c r="G12" s="40">
        <v>2246863.2999999998</v>
      </c>
    </row>
    <row r="13" spans="1:7" s="92" customFormat="1" x14ac:dyDescent="0.25">
      <c r="A13" s="74">
        <v>7</v>
      </c>
      <c r="B13" s="75" t="s">
        <v>297</v>
      </c>
      <c r="C13" s="76">
        <v>440320923.38</v>
      </c>
      <c r="D13" s="73">
        <v>7.0568244876336783E-2</v>
      </c>
      <c r="E13" s="39">
        <v>38768433.689999998</v>
      </c>
      <c r="F13" s="73">
        <v>3.7558833007202787E-2</v>
      </c>
      <c r="G13" s="40">
        <v>3258953.77</v>
      </c>
    </row>
    <row r="14" spans="1:7" s="92" customFormat="1" x14ac:dyDescent="0.25">
      <c r="A14" s="74">
        <v>8</v>
      </c>
      <c r="B14" s="75" t="s">
        <v>298</v>
      </c>
      <c r="C14" s="76">
        <v>31652111.780000001</v>
      </c>
      <c r="D14" s="73">
        <v>5.0727409403994702E-3</v>
      </c>
      <c r="E14" s="39">
        <v>5080666</v>
      </c>
      <c r="F14" s="73">
        <v>4.9221458722123823E-3</v>
      </c>
      <c r="G14" s="40">
        <v>3060090.7</v>
      </c>
    </row>
    <row r="15" spans="1:7" s="92" customFormat="1" x14ac:dyDescent="0.25">
      <c r="A15" s="74">
        <v>9</v>
      </c>
      <c r="B15" s="75" t="s">
        <v>305</v>
      </c>
      <c r="C15" s="76">
        <v>95738594.400000006</v>
      </c>
      <c r="D15" s="73">
        <v>1.534359194624263E-2</v>
      </c>
      <c r="E15" s="39">
        <v>28458436.030000001</v>
      </c>
      <c r="F15" s="73">
        <v>2.7570514069353239E-2</v>
      </c>
      <c r="G15" s="40">
        <v>5670286.0300000003</v>
      </c>
    </row>
    <row r="16" spans="1:7" s="92" customFormat="1" x14ac:dyDescent="0.25">
      <c r="A16" s="74">
        <v>10</v>
      </c>
      <c r="B16" s="75" t="s">
        <v>306</v>
      </c>
      <c r="C16" s="76">
        <v>11074085.779999999</v>
      </c>
      <c r="D16" s="73">
        <v>1.7747936916233649E-3</v>
      </c>
      <c r="E16" s="39">
        <v>1259150.8999999999</v>
      </c>
      <c r="F16" s="73">
        <v>1.2198645620333055E-3</v>
      </c>
      <c r="G16" s="40">
        <v>27708.720000000001</v>
      </c>
    </row>
    <row r="17" spans="1:7" s="92" customFormat="1" x14ac:dyDescent="0.25">
      <c r="A17" s="74">
        <v>11</v>
      </c>
      <c r="B17" s="41" t="s">
        <v>299</v>
      </c>
      <c r="C17" s="39">
        <v>333585450.79000002</v>
      </c>
      <c r="D17" s="73">
        <v>5.3462232950070979E-2</v>
      </c>
      <c r="E17" s="39">
        <v>19345081.32</v>
      </c>
      <c r="F17" s="73">
        <v>1.8741502032775009E-2</v>
      </c>
      <c r="G17" s="40">
        <v>969986.29</v>
      </c>
    </row>
    <row r="18" spans="1:7" s="92" customFormat="1" x14ac:dyDescent="0.25">
      <c r="A18" s="74">
        <v>12</v>
      </c>
      <c r="B18" s="75" t="s">
        <v>300</v>
      </c>
      <c r="C18" s="76">
        <v>205882332.69999999</v>
      </c>
      <c r="D18" s="73">
        <v>3.2995831218192245E-2</v>
      </c>
      <c r="E18" s="39">
        <v>47972543.869999997</v>
      </c>
      <c r="F18" s="73">
        <v>4.6475768883301502E-2</v>
      </c>
      <c r="G18" s="40">
        <v>594406.9</v>
      </c>
    </row>
    <row r="19" spans="1:7" s="92" customFormat="1" x14ac:dyDescent="0.25">
      <c r="A19" s="74">
        <v>13</v>
      </c>
      <c r="B19" s="75" t="s">
        <v>301</v>
      </c>
      <c r="C19" s="76">
        <v>384361267.75</v>
      </c>
      <c r="D19" s="73">
        <v>6.1599843712521717E-2</v>
      </c>
      <c r="E19" s="39">
        <v>59030499.509999998</v>
      </c>
      <c r="F19" s="73">
        <v>5.7188709019207626E-2</v>
      </c>
      <c r="G19" s="40">
        <v>3683314.58</v>
      </c>
    </row>
    <row r="20" spans="1:7" s="92" customFormat="1" x14ac:dyDescent="0.25">
      <c r="A20" s="74">
        <v>14</v>
      </c>
      <c r="B20" s="75" t="s">
        <v>302</v>
      </c>
      <c r="C20" s="76">
        <v>526825549.39999998</v>
      </c>
      <c r="D20" s="73">
        <v>8.4431950432402508E-2</v>
      </c>
      <c r="E20" s="39">
        <v>86130986.049999997</v>
      </c>
      <c r="F20" s="73">
        <v>8.344364251765217E-2</v>
      </c>
      <c r="G20" s="40">
        <v>3556347.63</v>
      </c>
    </row>
    <row r="21" spans="1:7" s="92" customFormat="1" ht="15" customHeight="1" x14ac:dyDescent="0.25">
      <c r="A21" s="319"/>
      <c r="B21" s="229" t="s">
        <v>8</v>
      </c>
      <c r="C21" s="235">
        <v>6239646800.7899981</v>
      </c>
      <c r="D21" s="231">
        <v>1</v>
      </c>
      <c r="E21" s="235">
        <v>1032205491.65</v>
      </c>
      <c r="F21" s="231">
        <v>1</v>
      </c>
      <c r="G21" s="235">
        <v>99229887.439999998</v>
      </c>
    </row>
    <row r="22" spans="1:7" s="92" customFormat="1" x14ac:dyDescent="0.25">
      <c r="A22" s="302"/>
      <c r="B22" s="302"/>
      <c r="C22" s="228"/>
      <c r="D22" s="320"/>
      <c r="E22" s="228"/>
      <c r="F22" s="320"/>
      <c r="G22" s="228"/>
    </row>
    <row r="23" spans="1:7" s="92" customFormat="1" x14ac:dyDescent="0.25">
      <c r="A23" s="306" t="s">
        <v>17</v>
      </c>
      <c r="B23" s="306"/>
      <c r="C23" s="306"/>
      <c r="D23" s="306"/>
      <c r="E23" s="306"/>
      <c r="F23" s="306"/>
      <c r="G23" s="306"/>
    </row>
    <row r="24" spans="1:7" s="92" customFormat="1" x14ac:dyDescent="0.25">
      <c r="A24" s="77"/>
      <c r="B24" s="78" t="s">
        <v>235</v>
      </c>
      <c r="C24" s="79"/>
      <c r="D24" s="79"/>
      <c r="E24" s="79"/>
      <c r="F24" s="79"/>
      <c r="G24" s="79"/>
    </row>
    <row r="25" spans="1:7" s="92" customFormat="1" x14ac:dyDescent="0.25">
      <c r="A25" s="77"/>
      <c r="B25" s="94" t="s">
        <v>93</v>
      </c>
      <c r="C25" s="67"/>
      <c r="D25" s="67"/>
      <c r="E25" s="67"/>
      <c r="F25" s="67"/>
      <c r="G25" s="67"/>
    </row>
    <row r="26" spans="1:7" s="92" customFormat="1" x14ac:dyDescent="0.25">
      <c r="A26" s="77"/>
      <c r="B26" s="94" t="s">
        <v>329</v>
      </c>
      <c r="C26" s="67"/>
      <c r="D26" s="67"/>
      <c r="E26" s="67"/>
      <c r="F26" s="67"/>
      <c r="G26" s="67"/>
    </row>
    <row r="27" spans="1:7" x14ac:dyDescent="0.25">
      <c r="A27" s="95"/>
      <c r="B27" s="94"/>
      <c r="C27" s="321"/>
      <c r="D27" s="321"/>
      <c r="E27" s="79"/>
      <c r="F27" s="79"/>
      <c r="G27" s="321"/>
    </row>
    <row r="28" spans="1:7" s="324" customFormat="1" x14ac:dyDescent="0.25">
      <c r="A28" s="322"/>
      <c r="B28" s="323"/>
      <c r="C28" s="323"/>
      <c r="D28" s="323"/>
      <c r="E28" s="323"/>
      <c r="F28" s="323"/>
      <c r="G28" s="323"/>
    </row>
    <row r="29" spans="1:7" ht="15" customHeight="1" x14ac:dyDescent="0.25">
      <c r="A29" s="95"/>
      <c r="B29" s="511"/>
      <c r="C29" s="511"/>
      <c r="D29" s="511"/>
      <c r="E29" s="511"/>
      <c r="F29" s="511"/>
      <c r="G29" s="511"/>
    </row>
    <row r="30" spans="1:7" s="95" customFormat="1" ht="11.25" x14ac:dyDescent="0.25">
      <c r="C30" s="96"/>
      <c r="D30" s="96"/>
      <c r="E30" s="97"/>
      <c r="F30" s="77"/>
    </row>
    <row r="31" spans="1:7" s="95" customFormat="1" ht="11.25" x14ac:dyDescent="0.25">
      <c r="B31" s="512"/>
      <c r="C31" s="512"/>
      <c r="D31" s="512"/>
      <c r="E31" s="512"/>
      <c r="F31" s="512"/>
      <c r="G31" s="512"/>
    </row>
    <row r="32" spans="1:7" s="95" customFormat="1" ht="11.25" x14ac:dyDescent="0.25">
      <c r="C32" s="96"/>
      <c r="D32" s="96"/>
      <c r="E32" s="97"/>
      <c r="F32" s="77"/>
    </row>
    <row r="33" spans="3:6" s="95" customFormat="1" ht="11.25" x14ac:dyDescent="0.25">
      <c r="C33" s="96"/>
      <c r="D33" s="96"/>
      <c r="E33" s="97"/>
      <c r="F33" s="77"/>
    </row>
    <row r="34" spans="3:6" s="95" customFormat="1" ht="11.25" x14ac:dyDescent="0.25">
      <c r="E34" s="77"/>
      <c r="F34" s="77"/>
    </row>
    <row r="35" spans="3:6" s="95" customFormat="1" ht="11.25" x14ac:dyDescent="0.25">
      <c r="C35" s="96"/>
      <c r="E35" s="77"/>
      <c r="F35" s="77"/>
    </row>
    <row r="36" spans="3:6" s="95" customFormat="1" ht="11.25" x14ac:dyDescent="0.25">
      <c r="E36" s="77"/>
      <c r="F36" s="77"/>
    </row>
    <row r="37" spans="3:6" s="95" customFormat="1" ht="11.25" x14ac:dyDescent="0.25">
      <c r="E37" s="77"/>
      <c r="F37" s="77"/>
    </row>
    <row r="38" spans="3:6" s="95" customFormat="1" ht="11.25" x14ac:dyDescent="0.25">
      <c r="E38" s="77"/>
      <c r="F38" s="77"/>
    </row>
    <row r="39" spans="3:6" s="95" customFormat="1" ht="11.25" x14ac:dyDescent="0.25">
      <c r="E39" s="77"/>
      <c r="F39" s="77"/>
    </row>
    <row r="40" spans="3:6" s="95" customFormat="1" ht="11.25" x14ac:dyDescent="0.25">
      <c r="E40" s="77"/>
      <c r="F40" s="77"/>
    </row>
    <row r="41" spans="3:6" s="95" customFormat="1" ht="11.25" x14ac:dyDescent="0.25">
      <c r="E41" s="77"/>
      <c r="F41" s="77"/>
    </row>
  </sheetData>
  <mergeCells count="2">
    <mergeCell ref="B29:G29"/>
    <mergeCell ref="B31:G3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V47"/>
  <sheetViews>
    <sheetView zoomScaleNormal="100" zoomScaleSheetLayoutView="100" workbookViewId="0"/>
  </sheetViews>
  <sheetFormatPr defaultColWidth="9.140625" defaultRowHeight="12.75" x14ac:dyDescent="0.2"/>
  <cols>
    <col min="1" max="1" width="6.28515625" style="236" customWidth="1"/>
    <col min="2" max="2" width="41.5703125" style="236" customWidth="1"/>
    <col min="3" max="3" width="11.85546875" style="236" bestFit="1" customWidth="1"/>
    <col min="4" max="4" width="10.5703125" style="236" customWidth="1"/>
    <col min="5" max="5" width="11" style="236" bestFit="1" customWidth="1"/>
    <col min="6" max="9" width="13.7109375" style="236" customWidth="1"/>
    <col min="10" max="10" width="8.85546875" style="236" bestFit="1" customWidth="1"/>
    <col min="11" max="11" width="12.85546875" style="236" customWidth="1"/>
    <col min="12" max="12" width="9" style="236" bestFit="1" customWidth="1"/>
    <col min="13" max="13" width="12.85546875" style="236" customWidth="1"/>
    <col min="14" max="14" width="8.42578125" style="236" bestFit="1" customWidth="1"/>
    <col min="15" max="15" width="11" style="236" bestFit="1" customWidth="1"/>
    <col min="16" max="16" width="13.28515625" style="236" bestFit="1" customWidth="1"/>
    <col min="17" max="18" width="9.140625" style="237"/>
    <col min="19" max="16384" width="9.140625" style="236"/>
  </cols>
  <sheetData>
    <row r="1" spans="1:16" x14ac:dyDescent="0.2">
      <c r="A1" s="204" t="s">
        <v>38</v>
      </c>
    </row>
    <row r="2" spans="1:16" s="239" customFormat="1" ht="12" x14ac:dyDescent="0.2">
      <c r="A2" s="238" t="s">
        <v>263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</row>
    <row r="3" spans="1:16" x14ac:dyDescent="0.2">
      <c r="A3" s="240" t="s">
        <v>162</v>
      </c>
      <c r="B3" s="50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55"/>
    </row>
    <row r="5" spans="1:16" ht="92.25" customHeight="1" x14ac:dyDescent="0.2">
      <c r="A5" s="42" t="s">
        <v>5</v>
      </c>
      <c r="B5" s="42" t="s">
        <v>13</v>
      </c>
      <c r="C5" s="42" t="s">
        <v>136</v>
      </c>
      <c r="D5" s="42" t="s">
        <v>23</v>
      </c>
      <c r="E5" s="42" t="s">
        <v>124</v>
      </c>
      <c r="F5" s="43" t="s">
        <v>24</v>
      </c>
      <c r="G5" s="43" t="s">
        <v>25</v>
      </c>
      <c r="H5" s="43" t="s">
        <v>26</v>
      </c>
      <c r="I5" s="43" t="s">
        <v>27</v>
      </c>
      <c r="J5" s="43" t="s">
        <v>28</v>
      </c>
      <c r="K5" s="43" t="s">
        <v>29</v>
      </c>
      <c r="L5" s="43" t="s">
        <v>30</v>
      </c>
      <c r="M5" s="43" t="s">
        <v>31</v>
      </c>
      <c r="N5" s="43" t="s">
        <v>32</v>
      </c>
      <c r="O5" s="43" t="s">
        <v>33</v>
      </c>
      <c r="P5" s="43" t="s">
        <v>87</v>
      </c>
    </row>
    <row r="6" spans="1:16" ht="12.75" customHeight="1" x14ac:dyDescent="0.2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44">
        <v>15</v>
      </c>
      <c r="P6" s="44">
        <v>16</v>
      </c>
    </row>
    <row r="7" spans="1:16" ht="12.75" customHeight="1" x14ac:dyDescent="0.2">
      <c r="A7" s="191">
        <v>1</v>
      </c>
      <c r="B7" s="205" t="s">
        <v>311</v>
      </c>
      <c r="C7" s="192">
        <v>115870335.90000001</v>
      </c>
      <c r="D7" s="193">
        <v>2.5048765986106378E-2</v>
      </c>
      <c r="E7" s="194">
        <v>900082.59</v>
      </c>
      <c r="F7" s="194">
        <v>90</v>
      </c>
      <c r="G7" s="194">
        <v>2024924.64</v>
      </c>
      <c r="H7" s="194">
        <v>1094</v>
      </c>
      <c r="I7" s="194">
        <v>21800033.100000001</v>
      </c>
      <c r="J7" s="194">
        <v>849</v>
      </c>
      <c r="K7" s="194">
        <v>8375349.2800000003</v>
      </c>
      <c r="L7" s="194">
        <v>8488</v>
      </c>
      <c r="M7" s="194">
        <v>91455063.909999996</v>
      </c>
      <c r="N7" s="194">
        <v>0</v>
      </c>
      <c r="O7" s="194">
        <v>0</v>
      </c>
      <c r="P7" s="194">
        <v>13111129.789999999</v>
      </c>
    </row>
    <row r="8" spans="1:16" ht="12.75" customHeight="1" x14ac:dyDescent="0.2">
      <c r="A8" s="195">
        <v>2</v>
      </c>
      <c r="B8" s="206" t="s">
        <v>312</v>
      </c>
      <c r="C8" s="196">
        <v>169470709.18000001</v>
      </c>
      <c r="D8" s="197">
        <v>3.6636056181048059E-2</v>
      </c>
      <c r="E8" s="198">
        <v>6504892.4400000004</v>
      </c>
      <c r="F8" s="198">
        <v>867</v>
      </c>
      <c r="G8" s="198">
        <v>25738118.440000001</v>
      </c>
      <c r="H8" s="198">
        <v>0</v>
      </c>
      <c r="I8" s="198">
        <v>0</v>
      </c>
      <c r="J8" s="198">
        <v>8660</v>
      </c>
      <c r="K8" s="198">
        <v>120501163.98999999</v>
      </c>
      <c r="L8" s="198">
        <v>0</v>
      </c>
      <c r="M8" s="198">
        <v>0</v>
      </c>
      <c r="N8" s="198">
        <v>0</v>
      </c>
      <c r="O8" s="198">
        <v>0</v>
      </c>
      <c r="P8" s="198">
        <v>18805479.289999999</v>
      </c>
    </row>
    <row r="9" spans="1:16" ht="12.75" customHeight="1" x14ac:dyDescent="0.2">
      <c r="A9" s="195">
        <v>3</v>
      </c>
      <c r="B9" s="206" t="s">
        <v>313</v>
      </c>
      <c r="C9" s="196">
        <v>111527300.23</v>
      </c>
      <c r="D9" s="197">
        <v>2.4109891654534317E-2</v>
      </c>
      <c r="E9" s="198">
        <v>1121008.74</v>
      </c>
      <c r="F9" s="198">
        <v>111</v>
      </c>
      <c r="G9" s="198">
        <v>1883140.42</v>
      </c>
      <c r="H9" s="198">
        <v>183</v>
      </c>
      <c r="I9" s="198">
        <v>12570923.08</v>
      </c>
      <c r="J9" s="198">
        <v>1835</v>
      </c>
      <c r="K9" s="198">
        <v>14980098.939999999</v>
      </c>
      <c r="L9" s="198">
        <v>2278</v>
      </c>
      <c r="M9" s="198">
        <v>74354223.569999993</v>
      </c>
      <c r="N9" s="198">
        <v>0</v>
      </c>
      <c r="O9" s="198">
        <v>0</v>
      </c>
      <c r="P9" s="198">
        <v>8177081.1200000001</v>
      </c>
    </row>
    <row r="10" spans="1:16" ht="12.75" customHeight="1" x14ac:dyDescent="0.2">
      <c r="A10" s="195">
        <v>4</v>
      </c>
      <c r="B10" s="206" t="s">
        <v>314</v>
      </c>
      <c r="C10" s="196">
        <v>637642344.86000001</v>
      </c>
      <c r="D10" s="197">
        <v>0.13784506409832786</v>
      </c>
      <c r="E10" s="198">
        <v>5178886.21</v>
      </c>
      <c r="F10" s="198">
        <v>106</v>
      </c>
      <c r="G10" s="198">
        <v>2606953.86</v>
      </c>
      <c r="H10" s="198">
        <v>4279</v>
      </c>
      <c r="I10" s="198">
        <v>159754131.03</v>
      </c>
      <c r="J10" s="198">
        <v>1390</v>
      </c>
      <c r="K10" s="198">
        <v>17903701.039999999</v>
      </c>
      <c r="L10" s="198">
        <v>23032</v>
      </c>
      <c r="M10" s="198">
        <v>578879579.80999994</v>
      </c>
      <c r="N10" s="198">
        <v>1</v>
      </c>
      <c r="O10" s="198">
        <v>0</v>
      </c>
      <c r="P10" s="198">
        <v>67822789.310000002</v>
      </c>
    </row>
    <row r="11" spans="1:16" ht="12.75" customHeight="1" x14ac:dyDescent="0.2">
      <c r="A11" s="195">
        <v>5</v>
      </c>
      <c r="B11" s="206" t="s">
        <v>315</v>
      </c>
      <c r="C11" s="196">
        <v>44142396</v>
      </c>
      <c r="D11" s="197">
        <v>9.5426714601423556E-3</v>
      </c>
      <c r="E11" s="198">
        <v>176974</v>
      </c>
      <c r="F11" s="198">
        <v>0</v>
      </c>
      <c r="G11" s="198">
        <v>0</v>
      </c>
      <c r="H11" s="198">
        <v>114</v>
      </c>
      <c r="I11" s="198">
        <v>14466949</v>
      </c>
      <c r="J11" s="198">
        <v>0</v>
      </c>
      <c r="K11" s="198">
        <v>0</v>
      </c>
      <c r="L11" s="198">
        <v>611</v>
      </c>
      <c r="M11" s="198">
        <v>41704924</v>
      </c>
      <c r="N11" s="198">
        <v>0</v>
      </c>
      <c r="O11" s="198">
        <v>0</v>
      </c>
      <c r="P11" s="198">
        <v>986525</v>
      </c>
    </row>
    <row r="12" spans="1:16" ht="12.75" customHeight="1" x14ac:dyDescent="0.2">
      <c r="A12" s="195">
        <v>6</v>
      </c>
      <c r="B12" s="206" t="s">
        <v>316</v>
      </c>
      <c r="C12" s="196">
        <v>365930706.56999999</v>
      </c>
      <c r="D12" s="197">
        <v>7.9106637301139371E-2</v>
      </c>
      <c r="E12" s="198">
        <v>3807263.32</v>
      </c>
      <c r="F12" s="198">
        <v>703</v>
      </c>
      <c r="G12" s="198">
        <v>21075203.260000002</v>
      </c>
      <c r="H12" s="198">
        <v>1830</v>
      </c>
      <c r="I12" s="198">
        <v>66592576.880000003</v>
      </c>
      <c r="J12" s="198">
        <v>3764</v>
      </c>
      <c r="K12" s="198">
        <v>56145342.229999997</v>
      </c>
      <c r="L12" s="198">
        <v>12764</v>
      </c>
      <c r="M12" s="198">
        <v>267801657.84999999</v>
      </c>
      <c r="N12" s="198">
        <v>2</v>
      </c>
      <c r="O12" s="198">
        <v>0</v>
      </c>
      <c r="P12" s="198">
        <v>2467666.92</v>
      </c>
    </row>
    <row r="13" spans="1:16" ht="12.75" customHeight="1" x14ac:dyDescent="0.2">
      <c r="A13" s="195">
        <v>7</v>
      </c>
      <c r="B13" s="206" t="s">
        <v>317</v>
      </c>
      <c r="C13" s="196">
        <v>162829695.44999999</v>
      </c>
      <c r="D13" s="197">
        <v>3.5200406603084849E-2</v>
      </c>
      <c r="E13" s="198">
        <v>985231.13</v>
      </c>
      <c r="F13" s="198">
        <v>2</v>
      </c>
      <c r="G13" s="198">
        <v>101101.52</v>
      </c>
      <c r="H13" s="198">
        <v>2228</v>
      </c>
      <c r="I13" s="198">
        <v>75632174.780000001</v>
      </c>
      <c r="J13" s="198">
        <v>30</v>
      </c>
      <c r="K13" s="198">
        <v>681682.99</v>
      </c>
      <c r="L13" s="198">
        <v>5781</v>
      </c>
      <c r="M13" s="198">
        <v>146204488.05000001</v>
      </c>
      <c r="N13" s="198">
        <v>0</v>
      </c>
      <c r="O13" s="198">
        <v>0</v>
      </c>
      <c r="P13" s="198">
        <v>25282146.969999999</v>
      </c>
    </row>
    <row r="14" spans="1:16" ht="12.75" customHeight="1" x14ac:dyDescent="0.2">
      <c r="A14" s="195">
        <v>8</v>
      </c>
      <c r="B14" s="206" t="s">
        <v>318</v>
      </c>
      <c r="C14" s="196">
        <v>710269968.44000006</v>
      </c>
      <c r="D14" s="197">
        <v>0.15354565159599853</v>
      </c>
      <c r="E14" s="198">
        <v>4592602.38</v>
      </c>
      <c r="F14" s="198">
        <v>154</v>
      </c>
      <c r="G14" s="198">
        <v>5169565.82</v>
      </c>
      <c r="H14" s="198">
        <v>7699</v>
      </c>
      <c r="I14" s="198">
        <v>225470795.5</v>
      </c>
      <c r="J14" s="198">
        <v>1348</v>
      </c>
      <c r="K14" s="198">
        <v>17370355.550000001</v>
      </c>
      <c r="L14" s="198">
        <v>28576</v>
      </c>
      <c r="M14" s="198">
        <v>640879712.25</v>
      </c>
      <c r="N14" s="198">
        <v>0</v>
      </c>
      <c r="O14" s="198">
        <v>0</v>
      </c>
      <c r="P14" s="198">
        <v>39016781.380000003</v>
      </c>
    </row>
    <row r="15" spans="1:16" ht="12.75" customHeight="1" x14ac:dyDescent="0.2">
      <c r="A15" s="195">
        <v>9</v>
      </c>
      <c r="B15" s="206" t="s">
        <v>319</v>
      </c>
      <c r="C15" s="196">
        <v>315197426.52999997</v>
      </c>
      <c r="D15" s="197">
        <v>6.8139153263410246E-2</v>
      </c>
      <c r="E15" s="198">
        <v>645044.36</v>
      </c>
      <c r="F15" s="198">
        <v>201</v>
      </c>
      <c r="G15" s="198">
        <v>4076133.17</v>
      </c>
      <c r="H15" s="198">
        <v>2458</v>
      </c>
      <c r="I15" s="198">
        <v>80178384.25</v>
      </c>
      <c r="J15" s="198">
        <v>1500</v>
      </c>
      <c r="K15" s="198">
        <v>22787476.370000001</v>
      </c>
      <c r="L15" s="198">
        <v>9748</v>
      </c>
      <c r="M15" s="198">
        <v>212507363.91</v>
      </c>
      <c r="N15" s="198">
        <v>0</v>
      </c>
      <c r="O15" s="198">
        <v>0</v>
      </c>
      <c r="P15" s="198">
        <v>19737568.949999999</v>
      </c>
    </row>
    <row r="16" spans="1:16" ht="12.75" customHeight="1" x14ac:dyDescent="0.2">
      <c r="A16" s="195">
        <v>10</v>
      </c>
      <c r="B16" s="206" t="s">
        <v>320</v>
      </c>
      <c r="C16" s="196">
        <v>731398399.46000004</v>
      </c>
      <c r="D16" s="197">
        <v>0.15811318063751545</v>
      </c>
      <c r="E16" s="198">
        <v>3664548.45</v>
      </c>
      <c r="F16" s="198">
        <v>4087</v>
      </c>
      <c r="G16" s="198">
        <v>42822876.289999999</v>
      </c>
      <c r="H16" s="198">
        <v>4881</v>
      </c>
      <c r="I16" s="198">
        <v>117747476.11</v>
      </c>
      <c r="J16" s="198">
        <v>11899</v>
      </c>
      <c r="K16" s="198">
        <v>97667248.760000005</v>
      </c>
      <c r="L16" s="198">
        <v>29707</v>
      </c>
      <c r="M16" s="198">
        <v>470522118.91000003</v>
      </c>
      <c r="N16" s="198">
        <v>0</v>
      </c>
      <c r="O16" s="198">
        <v>0</v>
      </c>
      <c r="P16" s="198">
        <v>68968227.189999998</v>
      </c>
    </row>
    <row r="17" spans="1:256" ht="12.75" customHeight="1" x14ac:dyDescent="0.2">
      <c r="A17" s="195">
        <v>11</v>
      </c>
      <c r="B17" s="206" t="s">
        <v>321</v>
      </c>
      <c r="C17" s="196">
        <v>275067821.49000001</v>
      </c>
      <c r="D17" s="197">
        <v>5.9463964070644353E-2</v>
      </c>
      <c r="E17" s="198">
        <v>1568713.28</v>
      </c>
      <c r="F17" s="198">
        <v>151</v>
      </c>
      <c r="G17" s="198">
        <v>3741923.55</v>
      </c>
      <c r="H17" s="198">
        <v>2178</v>
      </c>
      <c r="I17" s="198">
        <v>64956844.159999996</v>
      </c>
      <c r="J17" s="198">
        <v>1302</v>
      </c>
      <c r="K17" s="198">
        <v>18198042.440000001</v>
      </c>
      <c r="L17" s="198">
        <v>10676</v>
      </c>
      <c r="M17" s="198">
        <v>229455980.86000001</v>
      </c>
      <c r="N17" s="198">
        <v>0</v>
      </c>
      <c r="O17" s="198">
        <v>0</v>
      </c>
      <c r="P17" s="198">
        <v>33979332.979999997</v>
      </c>
    </row>
    <row r="18" spans="1:256" ht="12.75" customHeight="1" x14ac:dyDescent="0.2">
      <c r="A18" s="195">
        <v>12</v>
      </c>
      <c r="B18" s="206" t="s">
        <v>322</v>
      </c>
      <c r="C18" s="196">
        <v>90998770.859999999</v>
      </c>
      <c r="D18" s="197">
        <v>1.9672048920809732E-2</v>
      </c>
      <c r="E18" s="198">
        <v>294242.99</v>
      </c>
      <c r="F18" s="198">
        <v>0</v>
      </c>
      <c r="G18" s="198">
        <v>0</v>
      </c>
      <c r="H18" s="198">
        <v>218</v>
      </c>
      <c r="I18" s="198">
        <v>26079233.16</v>
      </c>
      <c r="J18" s="198">
        <v>0</v>
      </c>
      <c r="K18" s="198">
        <v>0</v>
      </c>
      <c r="L18" s="198">
        <v>1368</v>
      </c>
      <c r="M18" s="198">
        <v>81310224.840000004</v>
      </c>
      <c r="N18" s="198">
        <v>0</v>
      </c>
      <c r="O18" s="198">
        <v>0</v>
      </c>
      <c r="P18" s="198">
        <v>4033999.52</v>
      </c>
    </row>
    <row r="19" spans="1:256" ht="12.75" customHeight="1" x14ac:dyDescent="0.2">
      <c r="A19" s="195">
        <v>13</v>
      </c>
      <c r="B19" s="206" t="s">
        <v>323</v>
      </c>
      <c r="C19" s="196">
        <v>73115204.700000003</v>
      </c>
      <c r="D19" s="197">
        <v>1.5805992433966569E-2</v>
      </c>
      <c r="E19" s="198">
        <v>256880.36</v>
      </c>
      <c r="F19" s="198">
        <v>59</v>
      </c>
      <c r="G19" s="198">
        <v>1417642.3</v>
      </c>
      <c r="H19" s="198">
        <v>1204</v>
      </c>
      <c r="I19" s="198">
        <v>25144263.219999999</v>
      </c>
      <c r="J19" s="198">
        <v>401</v>
      </c>
      <c r="K19" s="198">
        <v>5615955.1200000001</v>
      </c>
      <c r="L19" s="198">
        <v>3549</v>
      </c>
      <c r="M19" s="198">
        <v>60462014.219999999</v>
      </c>
      <c r="N19" s="198">
        <v>0</v>
      </c>
      <c r="O19" s="198">
        <v>0</v>
      </c>
      <c r="P19" s="198">
        <v>9372266.2200000007</v>
      </c>
    </row>
    <row r="20" spans="1:256" ht="12.75" customHeight="1" x14ac:dyDescent="0.2">
      <c r="A20" s="195">
        <v>14</v>
      </c>
      <c r="B20" s="206" t="s">
        <v>324</v>
      </c>
      <c r="C20" s="196">
        <v>772007626.84000003</v>
      </c>
      <c r="D20" s="197">
        <v>0.16689205424323358</v>
      </c>
      <c r="E20" s="198">
        <v>5610195.1399999997</v>
      </c>
      <c r="F20" s="198">
        <v>3676</v>
      </c>
      <c r="G20" s="198">
        <v>48519348.799999997</v>
      </c>
      <c r="H20" s="198">
        <v>3422</v>
      </c>
      <c r="I20" s="198">
        <v>116293812.20999999</v>
      </c>
      <c r="J20" s="198">
        <v>10657</v>
      </c>
      <c r="K20" s="198">
        <v>136193318.31</v>
      </c>
      <c r="L20" s="198">
        <v>18739</v>
      </c>
      <c r="M20" s="198">
        <v>492222899.00999999</v>
      </c>
      <c r="N20" s="198">
        <v>0</v>
      </c>
      <c r="O20" s="198">
        <v>0</v>
      </c>
      <c r="P20" s="198">
        <v>62940055.780000001</v>
      </c>
    </row>
    <row r="21" spans="1:256" ht="12.75" customHeight="1" x14ac:dyDescent="0.2">
      <c r="A21" s="325">
        <v>15</v>
      </c>
      <c r="B21" s="326" t="s">
        <v>325</v>
      </c>
      <c r="C21" s="327">
        <v>50321480.689999998</v>
      </c>
      <c r="D21" s="328">
        <v>1.0878461550038371E-2</v>
      </c>
      <c r="E21" s="329">
        <v>179885.58</v>
      </c>
      <c r="F21" s="329">
        <v>3</v>
      </c>
      <c r="G21" s="329">
        <v>134120.51999999999</v>
      </c>
      <c r="H21" s="329">
        <v>83</v>
      </c>
      <c r="I21" s="329">
        <v>8444197.4299999997</v>
      </c>
      <c r="J21" s="329">
        <v>3</v>
      </c>
      <c r="K21" s="329">
        <v>122943.81</v>
      </c>
      <c r="L21" s="329">
        <v>858</v>
      </c>
      <c r="M21" s="329">
        <v>48226757.710000001</v>
      </c>
      <c r="N21" s="329">
        <v>0</v>
      </c>
      <c r="O21" s="329">
        <v>0</v>
      </c>
      <c r="P21" s="329">
        <v>307680.73</v>
      </c>
      <c r="Q21" s="330"/>
      <c r="R21" s="330"/>
    </row>
    <row r="22" spans="1:256" ht="15" customHeight="1" x14ac:dyDescent="0.2">
      <c r="A22" s="331"/>
      <c r="B22" s="229" t="s">
        <v>8</v>
      </c>
      <c r="C22" s="199">
        <v>4625790187.1999989</v>
      </c>
      <c r="D22" s="200">
        <v>1</v>
      </c>
      <c r="E22" s="201">
        <v>35486450.969999991</v>
      </c>
      <c r="F22" s="201">
        <v>10210</v>
      </c>
      <c r="G22" s="201">
        <v>159311052.59</v>
      </c>
      <c r="H22" s="201">
        <v>31871</v>
      </c>
      <c r="I22" s="201">
        <v>1015131793.91</v>
      </c>
      <c r="J22" s="201">
        <v>43638</v>
      </c>
      <c r="K22" s="201">
        <v>516542678.83000004</v>
      </c>
      <c r="L22" s="201">
        <v>156175</v>
      </c>
      <c r="M22" s="201">
        <v>3435987008.9000006</v>
      </c>
      <c r="N22" s="201">
        <v>3</v>
      </c>
      <c r="O22" s="201">
        <v>0</v>
      </c>
      <c r="P22" s="201">
        <v>375008731.14999998</v>
      </c>
    </row>
    <row r="23" spans="1:256" s="243" customFormat="1" ht="12.75" customHeight="1" x14ac:dyDescent="0.2">
      <c r="A23" s="45"/>
      <c r="B23" s="45"/>
      <c r="C23" s="46"/>
      <c r="D23" s="47"/>
      <c r="E23" s="48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242"/>
      <c r="R23" s="242"/>
    </row>
    <row r="24" spans="1:256" s="244" customFormat="1" ht="12.75" customHeight="1" x14ac:dyDescent="0.25">
      <c r="A24" s="149" t="s">
        <v>17</v>
      </c>
      <c r="B24" s="149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6"/>
      <c r="O24" s="57"/>
      <c r="P24" s="57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</row>
    <row r="25" spans="1:256" s="244" customFormat="1" x14ac:dyDescent="0.25">
      <c r="A25" s="245"/>
      <c r="B25" s="202" t="s">
        <v>88</v>
      </c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7"/>
      <c r="O25" s="245"/>
      <c r="P25" s="245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3"/>
      <c r="CE25" s="243"/>
      <c r="CF25" s="243"/>
      <c r="CG25" s="243"/>
      <c r="CH25" s="243"/>
      <c r="CI25" s="243"/>
      <c r="CJ25" s="243"/>
      <c r="CK25" s="243"/>
      <c r="CL25" s="243"/>
      <c r="CM25" s="243"/>
      <c r="CN25" s="243"/>
      <c r="CO25" s="243"/>
      <c r="CP25" s="243"/>
      <c r="CQ25" s="243"/>
      <c r="CR25" s="243"/>
      <c r="CS25" s="243"/>
      <c r="CT25" s="243"/>
      <c r="CU25" s="243"/>
      <c r="CV25" s="243"/>
      <c r="CW25" s="243"/>
      <c r="CX25" s="243"/>
      <c r="CY25" s="243"/>
      <c r="CZ25" s="243"/>
      <c r="DA25" s="243"/>
      <c r="DB25" s="243"/>
      <c r="DC25" s="243"/>
      <c r="DD25" s="243"/>
      <c r="DE25" s="243"/>
      <c r="DF25" s="243"/>
      <c r="DG25" s="243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3"/>
      <c r="DS25" s="243"/>
      <c r="DT25" s="243"/>
      <c r="DU25" s="243"/>
      <c r="DV25" s="243"/>
      <c r="DW25" s="243"/>
      <c r="DX25" s="243"/>
      <c r="DY25" s="243"/>
      <c r="DZ25" s="243"/>
      <c r="EA25" s="243"/>
      <c r="EB25" s="243"/>
      <c r="EC25" s="243"/>
      <c r="ED25" s="243"/>
      <c r="EE25" s="243"/>
      <c r="EF25" s="243"/>
      <c r="EG25" s="243"/>
      <c r="EH25" s="243"/>
      <c r="EI25" s="243"/>
      <c r="EJ25" s="243"/>
      <c r="EK25" s="243"/>
      <c r="EL25" s="243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3"/>
      <c r="EX25" s="243"/>
      <c r="EY25" s="243"/>
      <c r="EZ25" s="243"/>
      <c r="FA25" s="243"/>
      <c r="FB25" s="243"/>
      <c r="FC25" s="243"/>
      <c r="FD25" s="243"/>
      <c r="FE25" s="243"/>
      <c r="FF25" s="243"/>
      <c r="FG25" s="243"/>
      <c r="FH25" s="243"/>
      <c r="FI25" s="243"/>
      <c r="FJ25" s="243"/>
      <c r="FK25" s="243"/>
      <c r="FL25" s="243"/>
      <c r="FM25" s="243"/>
      <c r="FN25" s="243"/>
      <c r="FO25" s="243"/>
      <c r="FP25" s="243"/>
      <c r="FQ25" s="243"/>
      <c r="FR25" s="243"/>
      <c r="FS25" s="243"/>
      <c r="FT25" s="243"/>
      <c r="FU25" s="243"/>
      <c r="FV25" s="243"/>
      <c r="FW25" s="243"/>
      <c r="FX25" s="243"/>
      <c r="FY25" s="243"/>
      <c r="FZ25" s="243"/>
      <c r="GA25" s="243"/>
      <c r="GB25" s="243"/>
      <c r="GC25" s="243"/>
      <c r="GD25" s="243"/>
      <c r="GE25" s="243"/>
      <c r="GF25" s="243"/>
      <c r="GG25" s="243"/>
      <c r="GH25" s="243"/>
      <c r="GI25" s="243"/>
      <c r="GJ25" s="243"/>
      <c r="GK25" s="243"/>
      <c r="GL25" s="243"/>
      <c r="GM25" s="243"/>
      <c r="GN25" s="243"/>
      <c r="GO25" s="243"/>
      <c r="GP25" s="243"/>
      <c r="GQ25" s="243"/>
      <c r="GR25" s="243"/>
      <c r="GS25" s="243"/>
      <c r="GT25" s="243"/>
      <c r="GU25" s="243"/>
      <c r="GV25" s="243"/>
      <c r="GW25" s="243"/>
      <c r="GX25" s="243"/>
      <c r="GY25" s="243"/>
      <c r="GZ25" s="243"/>
      <c r="HA25" s="243"/>
      <c r="HB25" s="243"/>
      <c r="HC25" s="243"/>
      <c r="HD25" s="243"/>
      <c r="HE25" s="243"/>
      <c r="HF25" s="243"/>
      <c r="HG25" s="243"/>
      <c r="HH25" s="243"/>
      <c r="HI25" s="243"/>
      <c r="HJ25" s="243"/>
      <c r="HK25" s="243"/>
      <c r="HL25" s="243"/>
      <c r="HM25" s="243"/>
      <c r="HN25" s="243"/>
      <c r="HO25" s="243"/>
      <c r="HP25" s="243"/>
      <c r="HQ25" s="243"/>
      <c r="HR25" s="243"/>
      <c r="HS25" s="243"/>
      <c r="HT25" s="243"/>
      <c r="HU25" s="243"/>
      <c r="HV25" s="243"/>
      <c r="HW25" s="243"/>
      <c r="HX25" s="243"/>
      <c r="HY25" s="243"/>
      <c r="HZ25" s="243"/>
      <c r="IA25" s="243"/>
      <c r="IB25" s="243"/>
      <c r="IC25" s="243"/>
      <c r="ID25" s="243"/>
      <c r="IE25" s="243"/>
      <c r="IF25" s="243"/>
      <c r="IG25" s="243"/>
      <c r="IH25" s="243"/>
      <c r="II25" s="243"/>
      <c r="IJ25" s="243"/>
      <c r="IK25" s="243"/>
      <c r="IL25" s="243"/>
      <c r="IM25" s="243"/>
      <c r="IN25" s="243"/>
      <c r="IO25" s="243"/>
      <c r="IP25" s="243"/>
      <c r="IQ25" s="243"/>
      <c r="IR25" s="243"/>
      <c r="IS25" s="243"/>
      <c r="IT25" s="243"/>
      <c r="IU25" s="243"/>
      <c r="IV25" s="243"/>
    </row>
    <row r="26" spans="1:256" s="244" customFormat="1" ht="12.75" customHeight="1" x14ac:dyDescent="0.25">
      <c r="A26" s="245"/>
      <c r="B26" s="202" t="s">
        <v>89</v>
      </c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8"/>
      <c r="O26" s="245"/>
      <c r="P26" s="245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</row>
    <row r="27" spans="1:256" s="244" customFormat="1" ht="12.75" customHeight="1" x14ac:dyDescent="0.25">
      <c r="A27" s="240"/>
      <c r="B27" s="203" t="s">
        <v>90</v>
      </c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9"/>
      <c r="O27" s="240"/>
      <c r="P27" s="240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5"/>
      <c r="BS27" s="245"/>
      <c r="BT27" s="245"/>
      <c r="BU27" s="245"/>
      <c r="BV27" s="245"/>
      <c r="BW27" s="245"/>
      <c r="BX27" s="245"/>
      <c r="BY27" s="245"/>
      <c r="BZ27" s="245"/>
      <c r="CA27" s="245"/>
      <c r="CB27" s="245"/>
      <c r="CC27" s="245"/>
      <c r="CD27" s="245"/>
      <c r="CE27" s="245"/>
      <c r="CF27" s="245"/>
      <c r="CG27" s="245"/>
      <c r="CH27" s="245"/>
      <c r="CI27" s="245"/>
      <c r="CJ27" s="245"/>
      <c r="CK27" s="245"/>
      <c r="CL27" s="245"/>
      <c r="CM27" s="245"/>
      <c r="CN27" s="245"/>
      <c r="CO27" s="245"/>
      <c r="CP27" s="245"/>
      <c r="CQ27" s="245"/>
      <c r="CR27" s="245"/>
      <c r="CS27" s="245"/>
      <c r="CT27" s="245"/>
      <c r="CU27" s="245"/>
      <c r="CV27" s="245"/>
      <c r="CW27" s="245"/>
      <c r="CX27" s="245"/>
      <c r="CY27" s="245"/>
      <c r="CZ27" s="245"/>
      <c r="DA27" s="245"/>
      <c r="DB27" s="245"/>
      <c r="DC27" s="245"/>
      <c r="DD27" s="245"/>
      <c r="DE27" s="245"/>
      <c r="DF27" s="245"/>
      <c r="DG27" s="245"/>
      <c r="DH27" s="245"/>
      <c r="DI27" s="245"/>
      <c r="DJ27" s="245"/>
      <c r="DK27" s="245"/>
      <c r="DL27" s="245"/>
      <c r="DM27" s="245"/>
      <c r="DN27" s="245"/>
      <c r="DO27" s="245"/>
      <c r="DP27" s="245"/>
      <c r="DQ27" s="245"/>
      <c r="DR27" s="245"/>
      <c r="DS27" s="245"/>
      <c r="DT27" s="245"/>
      <c r="DU27" s="245"/>
      <c r="DV27" s="245"/>
      <c r="DW27" s="245"/>
      <c r="DX27" s="245"/>
      <c r="DY27" s="245"/>
      <c r="DZ27" s="245"/>
      <c r="EA27" s="245"/>
      <c r="EB27" s="245"/>
      <c r="EC27" s="245"/>
      <c r="ED27" s="245"/>
      <c r="EE27" s="245"/>
      <c r="EF27" s="245"/>
      <c r="EG27" s="245"/>
      <c r="EH27" s="245"/>
      <c r="EI27" s="245"/>
      <c r="EJ27" s="245"/>
      <c r="EK27" s="245"/>
      <c r="EL27" s="245"/>
      <c r="EM27" s="245"/>
      <c r="EN27" s="245"/>
      <c r="EO27" s="245"/>
      <c r="EP27" s="245"/>
      <c r="EQ27" s="245"/>
      <c r="ER27" s="245"/>
      <c r="ES27" s="245"/>
      <c r="ET27" s="245"/>
      <c r="EU27" s="245"/>
      <c r="EV27" s="245"/>
      <c r="EW27" s="245"/>
      <c r="EX27" s="245"/>
      <c r="EY27" s="245"/>
      <c r="EZ27" s="245"/>
      <c r="FA27" s="245"/>
      <c r="FB27" s="245"/>
      <c r="FC27" s="245"/>
      <c r="FD27" s="245"/>
      <c r="FE27" s="245"/>
      <c r="FF27" s="245"/>
      <c r="FG27" s="245"/>
      <c r="FH27" s="245"/>
      <c r="FI27" s="245"/>
      <c r="FJ27" s="245"/>
      <c r="FK27" s="245"/>
      <c r="FL27" s="245"/>
      <c r="FM27" s="245"/>
      <c r="FN27" s="245"/>
      <c r="FO27" s="245"/>
      <c r="FP27" s="245"/>
      <c r="FQ27" s="245"/>
      <c r="FR27" s="245"/>
      <c r="FS27" s="245"/>
      <c r="FT27" s="245"/>
      <c r="FU27" s="245"/>
      <c r="FV27" s="245"/>
      <c r="FW27" s="245"/>
      <c r="FX27" s="245"/>
      <c r="FY27" s="245"/>
      <c r="FZ27" s="245"/>
      <c r="GA27" s="245"/>
      <c r="GB27" s="245"/>
      <c r="GC27" s="245"/>
      <c r="GD27" s="245"/>
      <c r="GE27" s="245"/>
      <c r="GF27" s="245"/>
      <c r="GG27" s="245"/>
      <c r="GH27" s="245"/>
      <c r="GI27" s="245"/>
      <c r="GJ27" s="245"/>
      <c r="GK27" s="245"/>
      <c r="GL27" s="245"/>
      <c r="GM27" s="245"/>
      <c r="GN27" s="245"/>
      <c r="GO27" s="245"/>
      <c r="GP27" s="245"/>
      <c r="GQ27" s="245"/>
      <c r="GR27" s="245"/>
      <c r="GS27" s="245"/>
      <c r="GT27" s="245"/>
      <c r="GU27" s="245"/>
      <c r="GV27" s="245"/>
      <c r="GW27" s="245"/>
      <c r="GX27" s="245"/>
      <c r="GY27" s="245"/>
      <c r="GZ27" s="245"/>
      <c r="HA27" s="245"/>
      <c r="HB27" s="245"/>
      <c r="HC27" s="245"/>
      <c r="HD27" s="245"/>
      <c r="HE27" s="245"/>
      <c r="HF27" s="245"/>
      <c r="HG27" s="245"/>
      <c r="HH27" s="245"/>
      <c r="HI27" s="245"/>
      <c r="HJ27" s="245"/>
      <c r="HK27" s="245"/>
      <c r="HL27" s="245"/>
      <c r="HM27" s="245"/>
      <c r="HN27" s="245"/>
      <c r="HO27" s="245"/>
      <c r="HP27" s="245"/>
      <c r="HQ27" s="245"/>
      <c r="HR27" s="245"/>
      <c r="HS27" s="245"/>
      <c r="HT27" s="245"/>
      <c r="HU27" s="245"/>
      <c r="HV27" s="245"/>
      <c r="HW27" s="245"/>
      <c r="HX27" s="245"/>
      <c r="HY27" s="245"/>
      <c r="HZ27" s="245"/>
      <c r="IA27" s="245"/>
      <c r="IB27" s="245"/>
      <c r="IC27" s="245"/>
      <c r="ID27" s="245"/>
      <c r="IE27" s="245"/>
      <c r="IF27" s="245"/>
      <c r="IG27" s="245"/>
      <c r="IH27" s="245"/>
      <c r="II27" s="245"/>
      <c r="IJ27" s="245"/>
      <c r="IK27" s="245"/>
      <c r="IL27" s="245"/>
      <c r="IM27" s="245"/>
      <c r="IN27" s="245"/>
      <c r="IO27" s="245"/>
      <c r="IP27" s="245"/>
      <c r="IQ27" s="245"/>
      <c r="IR27" s="245"/>
      <c r="IS27" s="245"/>
      <c r="IT27" s="245"/>
      <c r="IU27" s="245"/>
      <c r="IV27" s="245"/>
    </row>
    <row r="28" spans="1:256" s="244" customFormat="1" ht="12.75" customHeight="1" x14ac:dyDescent="0.25">
      <c r="A28" s="240"/>
      <c r="B28" s="203" t="s">
        <v>91</v>
      </c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9"/>
      <c r="O28" s="240"/>
      <c r="P28" s="240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5"/>
      <c r="BN28" s="245"/>
      <c r="BO28" s="245"/>
      <c r="BP28" s="245"/>
      <c r="BQ28" s="245"/>
      <c r="BR28" s="245"/>
      <c r="BS28" s="245"/>
      <c r="BT28" s="245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245"/>
      <c r="CH28" s="245"/>
      <c r="CI28" s="245"/>
      <c r="CJ28" s="245"/>
      <c r="CK28" s="245"/>
      <c r="CL28" s="245"/>
      <c r="CM28" s="245"/>
      <c r="CN28" s="245"/>
      <c r="CO28" s="245"/>
      <c r="CP28" s="245"/>
      <c r="CQ28" s="245"/>
      <c r="CR28" s="245"/>
      <c r="CS28" s="245"/>
      <c r="CT28" s="245"/>
      <c r="CU28" s="245"/>
      <c r="CV28" s="245"/>
      <c r="CW28" s="245"/>
      <c r="CX28" s="245"/>
      <c r="CY28" s="245"/>
      <c r="CZ28" s="245"/>
      <c r="DA28" s="245"/>
      <c r="DB28" s="245"/>
      <c r="DC28" s="245"/>
      <c r="DD28" s="245"/>
      <c r="DE28" s="245"/>
      <c r="DF28" s="245"/>
      <c r="DG28" s="245"/>
      <c r="DH28" s="245"/>
      <c r="DI28" s="245"/>
      <c r="DJ28" s="245"/>
      <c r="DK28" s="245"/>
      <c r="DL28" s="245"/>
      <c r="DM28" s="245"/>
      <c r="DN28" s="245"/>
      <c r="DO28" s="245"/>
      <c r="DP28" s="245"/>
      <c r="DQ28" s="245"/>
      <c r="DR28" s="245"/>
      <c r="DS28" s="245"/>
      <c r="DT28" s="245"/>
      <c r="DU28" s="245"/>
      <c r="DV28" s="245"/>
      <c r="DW28" s="245"/>
      <c r="DX28" s="245"/>
      <c r="DY28" s="245"/>
      <c r="DZ28" s="245"/>
      <c r="EA28" s="245"/>
      <c r="EB28" s="245"/>
      <c r="EC28" s="245"/>
      <c r="ED28" s="245"/>
      <c r="EE28" s="245"/>
      <c r="EF28" s="245"/>
      <c r="EG28" s="245"/>
      <c r="EH28" s="245"/>
      <c r="EI28" s="245"/>
      <c r="EJ28" s="245"/>
      <c r="EK28" s="245"/>
      <c r="EL28" s="245"/>
      <c r="EM28" s="245"/>
      <c r="EN28" s="245"/>
      <c r="EO28" s="245"/>
      <c r="EP28" s="245"/>
      <c r="EQ28" s="245"/>
      <c r="ER28" s="245"/>
      <c r="ES28" s="245"/>
      <c r="ET28" s="245"/>
      <c r="EU28" s="245"/>
      <c r="EV28" s="245"/>
      <c r="EW28" s="245"/>
      <c r="EX28" s="245"/>
      <c r="EY28" s="245"/>
      <c r="EZ28" s="245"/>
      <c r="FA28" s="245"/>
      <c r="FB28" s="245"/>
      <c r="FC28" s="245"/>
      <c r="FD28" s="245"/>
      <c r="FE28" s="245"/>
      <c r="FF28" s="245"/>
      <c r="FG28" s="245"/>
      <c r="FH28" s="245"/>
      <c r="FI28" s="245"/>
      <c r="FJ28" s="245"/>
      <c r="FK28" s="245"/>
      <c r="FL28" s="245"/>
      <c r="FM28" s="245"/>
      <c r="FN28" s="245"/>
      <c r="FO28" s="245"/>
      <c r="FP28" s="245"/>
      <c r="FQ28" s="245"/>
      <c r="FR28" s="245"/>
      <c r="FS28" s="245"/>
      <c r="FT28" s="245"/>
      <c r="FU28" s="245"/>
      <c r="FV28" s="245"/>
      <c r="FW28" s="245"/>
      <c r="FX28" s="245"/>
      <c r="FY28" s="245"/>
      <c r="FZ28" s="245"/>
      <c r="GA28" s="245"/>
      <c r="GB28" s="245"/>
      <c r="GC28" s="245"/>
      <c r="GD28" s="245"/>
      <c r="GE28" s="245"/>
      <c r="GF28" s="245"/>
      <c r="GG28" s="245"/>
      <c r="GH28" s="245"/>
      <c r="GI28" s="245"/>
      <c r="GJ28" s="245"/>
      <c r="GK28" s="245"/>
      <c r="GL28" s="245"/>
      <c r="GM28" s="245"/>
      <c r="GN28" s="245"/>
      <c r="GO28" s="245"/>
      <c r="GP28" s="245"/>
      <c r="GQ28" s="245"/>
      <c r="GR28" s="245"/>
      <c r="GS28" s="245"/>
      <c r="GT28" s="245"/>
      <c r="GU28" s="245"/>
      <c r="GV28" s="245"/>
      <c r="GW28" s="245"/>
      <c r="GX28" s="245"/>
      <c r="GY28" s="245"/>
      <c r="GZ28" s="245"/>
      <c r="HA28" s="245"/>
      <c r="HB28" s="245"/>
      <c r="HC28" s="245"/>
      <c r="HD28" s="245"/>
      <c r="HE28" s="245"/>
      <c r="HF28" s="245"/>
      <c r="HG28" s="245"/>
      <c r="HH28" s="245"/>
      <c r="HI28" s="245"/>
      <c r="HJ28" s="245"/>
      <c r="HK28" s="245"/>
      <c r="HL28" s="245"/>
      <c r="HM28" s="245"/>
      <c r="HN28" s="245"/>
      <c r="HO28" s="245"/>
      <c r="HP28" s="245"/>
      <c r="HQ28" s="245"/>
      <c r="HR28" s="245"/>
      <c r="HS28" s="245"/>
      <c r="HT28" s="245"/>
      <c r="HU28" s="245"/>
      <c r="HV28" s="245"/>
      <c r="HW28" s="245"/>
      <c r="HX28" s="245"/>
      <c r="HY28" s="245"/>
      <c r="HZ28" s="245"/>
      <c r="IA28" s="245"/>
      <c r="IB28" s="245"/>
      <c r="IC28" s="245"/>
      <c r="ID28" s="245"/>
      <c r="IE28" s="245"/>
      <c r="IF28" s="245"/>
      <c r="IG28" s="245"/>
      <c r="IH28" s="245"/>
      <c r="II28" s="245"/>
      <c r="IJ28" s="245"/>
      <c r="IK28" s="245"/>
      <c r="IL28" s="245"/>
      <c r="IM28" s="245"/>
      <c r="IN28" s="245"/>
      <c r="IO28" s="245"/>
      <c r="IP28" s="245"/>
      <c r="IQ28" s="245"/>
      <c r="IR28" s="245"/>
      <c r="IS28" s="245"/>
      <c r="IT28" s="245"/>
      <c r="IU28" s="245"/>
      <c r="IV28" s="245"/>
    </row>
    <row r="29" spans="1:256" s="243" customFormat="1" ht="12.75" customHeight="1" x14ac:dyDescent="0.2">
      <c r="A29" s="45"/>
      <c r="B29" s="45"/>
      <c r="C29" s="46"/>
      <c r="D29" s="47"/>
      <c r="E29" s="48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242"/>
      <c r="R29" s="242"/>
    </row>
    <row r="30" spans="1:256" s="243" customFormat="1" ht="12.75" customHeight="1" x14ac:dyDescent="0.2">
      <c r="A30" s="45"/>
      <c r="B30" s="45"/>
      <c r="C30" s="46"/>
      <c r="D30" s="47"/>
      <c r="E30" s="48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242"/>
      <c r="R30" s="242"/>
    </row>
    <row r="31" spans="1:256" s="243" customFormat="1" ht="12.75" customHeight="1" x14ac:dyDescent="0.2">
      <c r="A31" s="45"/>
      <c r="B31" s="45"/>
      <c r="C31" s="46"/>
      <c r="D31" s="47"/>
      <c r="E31" s="48"/>
      <c r="F31" s="48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242"/>
      <c r="R31" s="242"/>
    </row>
    <row r="32" spans="1:256" s="243" customFormat="1" ht="12.75" customHeight="1" x14ac:dyDescent="0.2">
      <c r="A32" s="45"/>
      <c r="B32" s="45"/>
      <c r="C32" s="46"/>
      <c r="D32" s="47"/>
      <c r="E32" s="48"/>
      <c r="F32" s="48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242"/>
      <c r="R32" s="242"/>
    </row>
    <row r="33" spans="1:18" s="243" customFormat="1" ht="12.75" customHeight="1" x14ac:dyDescent="0.2">
      <c r="A33" s="45"/>
      <c r="B33" s="45"/>
      <c r="C33" s="46"/>
      <c r="D33" s="47"/>
      <c r="E33" s="48"/>
      <c r="F33" s="48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242"/>
      <c r="R33" s="242"/>
    </row>
    <row r="34" spans="1:18" s="243" customFormat="1" ht="12.75" customHeight="1" x14ac:dyDescent="0.2">
      <c r="A34" s="45"/>
      <c r="B34" s="45"/>
      <c r="C34" s="46"/>
      <c r="D34" s="47"/>
      <c r="E34" s="48"/>
      <c r="F34" s="48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42"/>
      <c r="R34" s="242"/>
    </row>
    <row r="35" spans="1:18" s="243" customFormat="1" ht="12.75" customHeight="1" x14ac:dyDescent="0.2">
      <c r="A35" s="45"/>
      <c r="B35" s="45"/>
      <c r="C35" s="46"/>
      <c r="D35" s="47"/>
      <c r="E35" s="48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242"/>
      <c r="R35" s="242"/>
    </row>
    <row r="36" spans="1:18" s="243" customFormat="1" ht="12.75" customHeight="1" x14ac:dyDescent="0.2">
      <c r="A36" s="45"/>
      <c r="B36" s="45"/>
      <c r="C36" s="46"/>
      <c r="D36" s="47"/>
      <c r="E36" s="48"/>
      <c r="F36" s="48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242"/>
      <c r="R36" s="242"/>
    </row>
    <row r="37" spans="1:18" s="243" customFormat="1" ht="12.75" customHeight="1" x14ac:dyDescent="0.2">
      <c r="A37" s="45"/>
      <c r="B37" s="45"/>
      <c r="C37" s="46"/>
      <c r="D37" s="47"/>
      <c r="E37" s="48"/>
      <c r="F37" s="48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242"/>
      <c r="R37" s="242"/>
    </row>
    <row r="38" spans="1:18" s="243" customFormat="1" ht="12.75" customHeight="1" x14ac:dyDescent="0.2">
      <c r="A38" s="45"/>
      <c r="B38" s="45"/>
      <c r="C38" s="46"/>
      <c r="D38" s="47"/>
      <c r="E38" s="48"/>
      <c r="F38" s="48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242"/>
      <c r="R38" s="242"/>
    </row>
    <row r="39" spans="1:18" s="243" customFormat="1" ht="12.75" customHeight="1" x14ac:dyDescent="0.2">
      <c r="A39" s="45"/>
      <c r="B39" s="45"/>
      <c r="C39" s="46"/>
      <c r="D39" s="47"/>
      <c r="E39" s="48"/>
      <c r="F39" s="48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242"/>
      <c r="R39" s="242"/>
    </row>
    <row r="40" spans="1:18" s="243" customFormat="1" ht="12.75" customHeight="1" x14ac:dyDescent="0.2">
      <c r="A40" s="45"/>
      <c r="B40" s="45"/>
      <c r="C40" s="46"/>
      <c r="D40" s="47"/>
      <c r="E40" s="48"/>
      <c r="F40" s="48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242"/>
      <c r="R40" s="242"/>
    </row>
    <row r="41" spans="1:18" s="243" customFormat="1" ht="12.75" customHeight="1" x14ac:dyDescent="0.2">
      <c r="A41" s="45"/>
      <c r="B41" s="45"/>
      <c r="C41" s="46"/>
      <c r="D41" s="47"/>
      <c r="E41" s="48"/>
      <c r="F41" s="48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242"/>
      <c r="R41" s="242"/>
    </row>
    <row r="42" spans="1:18" s="243" customFormat="1" ht="12.75" customHeight="1" x14ac:dyDescent="0.2">
      <c r="A42" s="45"/>
      <c r="B42" s="45"/>
      <c r="C42" s="46"/>
      <c r="D42" s="47"/>
      <c r="E42" s="48"/>
      <c r="F42" s="48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242"/>
      <c r="R42" s="242"/>
    </row>
    <row r="43" spans="1:18" s="243" customFormat="1" ht="12.75" customHeight="1" x14ac:dyDescent="0.2">
      <c r="A43" s="45"/>
      <c r="B43" s="45"/>
      <c r="C43" s="46"/>
      <c r="D43" s="47"/>
      <c r="E43" s="48"/>
      <c r="F43" s="48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242"/>
      <c r="R43" s="242"/>
    </row>
    <row r="44" spans="1:18" s="243" customFormat="1" ht="12.75" customHeight="1" x14ac:dyDescent="0.2">
      <c r="A44" s="45"/>
      <c r="B44" s="45"/>
      <c r="C44" s="46"/>
      <c r="D44" s="47"/>
      <c r="E44" s="48"/>
      <c r="F44" s="48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242"/>
      <c r="R44" s="242"/>
    </row>
    <row r="45" spans="1:18" s="243" customFormat="1" ht="12.75" customHeight="1" x14ac:dyDescent="0.2">
      <c r="A45" s="45"/>
      <c r="B45" s="45"/>
      <c r="C45" s="46"/>
      <c r="D45" s="47"/>
      <c r="E45" s="48"/>
      <c r="F45" s="48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242"/>
      <c r="R45" s="242"/>
    </row>
    <row r="46" spans="1:18" s="243" customFormat="1" ht="12.75" customHeight="1" x14ac:dyDescent="0.2">
      <c r="A46" s="45"/>
      <c r="B46" s="45"/>
      <c r="C46" s="46"/>
      <c r="D46" s="47"/>
      <c r="E46" s="48"/>
      <c r="F46" s="48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242"/>
      <c r="R46" s="242"/>
    </row>
    <row r="47" spans="1:18" s="243" customFormat="1" ht="12.75" customHeight="1" x14ac:dyDescent="0.2">
      <c r="A47" s="45"/>
      <c r="B47" s="45"/>
      <c r="C47" s="46"/>
      <c r="D47" s="47"/>
      <c r="E47" s="48"/>
      <c r="F47" s="48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242"/>
      <c r="R47" s="242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workbookViewId="0"/>
  </sheetViews>
  <sheetFormatPr defaultColWidth="9.140625" defaultRowHeight="12.75" x14ac:dyDescent="0.2"/>
  <cols>
    <col min="1" max="1" width="6.28515625" style="236" customWidth="1"/>
    <col min="2" max="2" width="28" style="236" bestFit="1" customWidth="1"/>
    <col min="3" max="3" width="11.85546875" style="236" bestFit="1" customWidth="1"/>
    <col min="4" max="4" width="10.7109375" style="236" customWidth="1"/>
    <col min="5" max="5" width="12.42578125" style="236" bestFit="1" customWidth="1"/>
    <col min="6" max="6" width="13.5703125" style="236" customWidth="1"/>
    <col min="7" max="12" width="13.7109375" style="236" customWidth="1"/>
    <col min="13" max="14" width="9.140625" style="237"/>
    <col min="15" max="16384" width="9.140625" style="236"/>
  </cols>
  <sheetData>
    <row r="1" spans="1:12" x14ac:dyDescent="0.2">
      <c r="A1" s="204" t="s">
        <v>101</v>
      </c>
    </row>
    <row r="2" spans="1:12" s="239" customFormat="1" ht="12" x14ac:dyDescent="0.2">
      <c r="A2" s="238" t="s">
        <v>262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240" t="s">
        <v>162</v>
      </c>
      <c r="B3" s="50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5"/>
    </row>
    <row r="5" spans="1:12" ht="90" x14ac:dyDescent="0.2">
      <c r="A5" s="42" t="s">
        <v>5</v>
      </c>
      <c r="B5" s="42" t="s">
        <v>13</v>
      </c>
      <c r="C5" s="42" t="s">
        <v>136</v>
      </c>
      <c r="D5" s="42" t="s">
        <v>23</v>
      </c>
      <c r="E5" s="42" t="s">
        <v>124</v>
      </c>
      <c r="F5" s="43" t="s">
        <v>94</v>
      </c>
      <c r="G5" s="43" t="s">
        <v>95</v>
      </c>
      <c r="H5" s="43" t="s">
        <v>96</v>
      </c>
      <c r="I5" s="43" t="s">
        <v>97</v>
      </c>
      <c r="J5" s="43" t="s">
        <v>98</v>
      </c>
      <c r="K5" s="43" t="s">
        <v>99</v>
      </c>
      <c r="L5" s="43" t="s">
        <v>100</v>
      </c>
    </row>
    <row r="6" spans="1:12" ht="12.75" customHeight="1" x14ac:dyDescent="0.2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</row>
    <row r="7" spans="1:12" x14ac:dyDescent="0.2">
      <c r="A7" s="191">
        <v>1</v>
      </c>
      <c r="B7" s="205" t="s">
        <v>326</v>
      </c>
      <c r="C7" s="192">
        <v>10719324.4</v>
      </c>
      <c r="D7" s="193">
        <v>0.5613899783325319</v>
      </c>
      <c r="E7" s="194">
        <v>249912.44</v>
      </c>
      <c r="F7" s="194">
        <v>26676594.719999999</v>
      </c>
      <c r="G7" s="194">
        <v>0</v>
      </c>
      <c r="H7" s="194">
        <v>6817729.1200000001</v>
      </c>
      <c r="I7" s="194">
        <v>4871308.67</v>
      </c>
      <c r="J7" s="194">
        <v>0</v>
      </c>
      <c r="K7" s="194">
        <v>1573437.41</v>
      </c>
      <c r="L7" s="194">
        <v>6471018.0700000003</v>
      </c>
    </row>
    <row r="8" spans="1:12" x14ac:dyDescent="0.2">
      <c r="A8" s="195">
        <v>2</v>
      </c>
      <c r="B8" s="206" t="s">
        <v>327</v>
      </c>
      <c r="C8" s="196">
        <v>6864962.5</v>
      </c>
      <c r="D8" s="197">
        <v>0.35953022833497267</v>
      </c>
      <c r="E8" s="198">
        <v>104067.69</v>
      </c>
      <c r="F8" s="198">
        <v>19298213.859999999</v>
      </c>
      <c r="G8" s="198">
        <v>0</v>
      </c>
      <c r="H8" s="198">
        <v>514819.12</v>
      </c>
      <c r="I8" s="198">
        <v>6097896.9100000001</v>
      </c>
      <c r="J8" s="198">
        <v>0</v>
      </c>
      <c r="K8" s="198">
        <v>385051.88</v>
      </c>
      <c r="L8" s="198">
        <v>562001.72</v>
      </c>
    </row>
    <row r="9" spans="1:12" x14ac:dyDescent="0.2">
      <c r="A9" s="195">
        <v>3</v>
      </c>
      <c r="B9" s="206" t="s">
        <v>328</v>
      </c>
      <c r="C9" s="196">
        <v>1509969.88</v>
      </c>
      <c r="D9" s="197">
        <v>7.9079793332495443E-2</v>
      </c>
      <c r="E9" s="198">
        <v>5682.64</v>
      </c>
      <c r="F9" s="198">
        <v>3237161.57</v>
      </c>
      <c r="G9" s="198">
        <v>0</v>
      </c>
      <c r="H9" s="198">
        <v>1297752.6100000001</v>
      </c>
      <c r="I9" s="198">
        <v>771027.56</v>
      </c>
      <c r="J9" s="198">
        <v>0</v>
      </c>
      <c r="K9" s="198">
        <v>668396.37</v>
      </c>
      <c r="L9" s="198">
        <v>496154.44</v>
      </c>
    </row>
    <row r="10" spans="1:12" ht="15" customHeight="1" x14ac:dyDescent="0.2">
      <c r="A10" s="241"/>
      <c r="B10" s="229" t="s">
        <v>8</v>
      </c>
      <c r="C10" s="199">
        <v>19094256.779999997</v>
      </c>
      <c r="D10" s="200">
        <v>1</v>
      </c>
      <c r="E10" s="201">
        <v>359662.77</v>
      </c>
      <c r="F10" s="201">
        <v>49211970.149999999</v>
      </c>
      <c r="G10" s="201">
        <v>0</v>
      </c>
      <c r="H10" s="201">
        <v>8630300.8499999996</v>
      </c>
      <c r="I10" s="201">
        <v>11740233.140000001</v>
      </c>
      <c r="J10" s="201">
        <v>0</v>
      </c>
      <c r="K10" s="201">
        <v>2626885.66</v>
      </c>
      <c r="L10" s="201">
        <v>7529174.2300000004</v>
      </c>
    </row>
    <row r="12" spans="1:12" x14ac:dyDescent="0.2"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27"/>
  <sheetViews>
    <sheetView zoomScaleNormal="100" zoomScaleSheetLayoutView="100" workbookViewId="0"/>
  </sheetViews>
  <sheetFormatPr defaultColWidth="9.28515625" defaultRowHeight="12.75" x14ac:dyDescent="0.25"/>
  <cols>
    <col min="1" max="1" width="7" style="189" customWidth="1"/>
    <col min="2" max="2" width="27.85546875" style="189" customWidth="1"/>
    <col min="3" max="3" width="19.85546875" style="189" bestFit="1" customWidth="1"/>
    <col min="4" max="6" width="10" style="189" customWidth="1"/>
    <col min="7" max="7" width="11.28515625" style="189" customWidth="1"/>
    <col min="8" max="8" width="11.7109375" style="189" customWidth="1"/>
    <col min="9" max="9" width="10.42578125" style="189" bestFit="1" customWidth="1"/>
    <col min="10" max="11" width="8.7109375" style="189" bestFit="1" customWidth="1"/>
    <col min="12" max="12" width="8.42578125" style="189" bestFit="1" customWidth="1"/>
    <col min="13" max="13" width="10.140625" style="189" bestFit="1" customWidth="1"/>
    <col min="14" max="16384" width="9.28515625" style="189"/>
  </cols>
  <sheetData>
    <row r="1" spans="1:72" ht="15" x14ac:dyDescent="0.25">
      <c r="A1" s="53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</row>
    <row r="2" spans="1:72" x14ac:dyDescent="0.2">
      <c r="A2" s="335" t="s">
        <v>279</v>
      </c>
      <c r="B2" s="98"/>
      <c r="C2" s="98"/>
      <c r="D2" s="99"/>
      <c r="E2" s="99"/>
      <c r="F2" s="99"/>
      <c r="G2" s="100"/>
      <c r="H2" s="100"/>
      <c r="I2" s="100"/>
      <c r="J2" s="99"/>
      <c r="K2" s="99"/>
      <c r="L2" s="99"/>
      <c r="M2" s="101"/>
      <c r="N2" s="101"/>
      <c r="O2" s="101"/>
      <c r="P2" s="101"/>
      <c r="Q2" s="101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</row>
    <row r="3" spans="1:72" x14ac:dyDescent="0.2">
      <c r="A3" s="51" t="s">
        <v>162</v>
      </c>
      <c r="B3" s="98"/>
      <c r="C3" s="98"/>
      <c r="D3" s="99"/>
      <c r="E3" s="99"/>
      <c r="F3" s="99"/>
      <c r="G3" s="100"/>
      <c r="H3" s="100"/>
      <c r="I3" s="100"/>
      <c r="J3" s="99"/>
      <c r="K3" s="99"/>
      <c r="L3" s="99"/>
      <c r="M3" s="101"/>
      <c r="N3" s="101"/>
      <c r="O3" s="101"/>
      <c r="P3" s="101"/>
      <c r="Q3" s="101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</row>
    <row r="4" spans="1:72" x14ac:dyDescent="0.2">
      <c r="A4" s="51"/>
      <c r="B4" s="103"/>
      <c r="C4" s="103"/>
      <c r="D4" s="99"/>
      <c r="E4" s="99"/>
      <c r="F4" s="99"/>
      <c r="G4" s="99"/>
      <c r="H4" s="99"/>
      <c r="I4" s="99"/>
      <c r="J4" s="218"/>
      <c r="K4" s="218"/>
      <c r="L4" s="218"/>
      <c r="M4" s="101"/>
      <c r="N4" s="101"/>
      <c r="O4" s="101"/>
      <c r="P4" s="101"/>
      <c r="Q4" s="101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</row>
    <row r="5" spans="1:72" ht="45" x14ac:dyDescent="0.2">
      <c r="A5" s="3" t="s">
        <v>5</v>
      </c>
      <c r="B5" s="4" t="s">
        <v>6</v>
      </c>
      <c r="C5" s="4" t="s">
        <v>157</v>
      </c>
      <c r="D5" s="3" t="s">
        <v>230</v>
      </c>
      <c r="E5" s="3" t="s">
        <v>103</v>
      </c>
      <c r="F5" s="3" t="s">
        <v>139</v>
      </c>
      <c r="G5" s="3" t="s">
        <v>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104"/>
      <c r="N5" s="219"/>
      <c r="O5" s="104"/>
      <c r="P5" s="104"/>
      <c r="Q5" s="104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</row>
    <row r="6" spans="1:72" x14ac:dyDescent="0.2">
      <c r="A6" s="105">
        <v>1</v>
      </c>
      <c r="B6" s="106">
        <v>2</v>
      </c>
      <c r="C6" s="106"/>
      <c r="D6" s="105">
        <v>3</v>
      </c>
      <c r="E6" s="105">
        <v>4</v>
      </c>
      <c r="F6" s="105">
        <v>5</v>
      </c>
      <c r="G6" s="105">
        <v>6</v>
      </c>
      <c r="H6" s="105">
        <v>7</v>
      </c>
      <c r="I6" s="105">
        <v>8</v>
      </c>
      <c r="J6" s="105">
        <v>9</v>
      </c>
      <c r="K6" s="105">
        <v>10</v>
      </c>
      <c r="L6" s="105">
        <v>11</v>
      </c>
      <c r="M6" s="104"/>
      <c r="N6" s="220"/>
      <c r="O6" s="104"/>
      <c r="P6" s="104"/>
      <c r="Q6" s="104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</row>
    <row r="7" spans="1:72" ht="15" x14ac:dyDescent="0.25">
      <c r="A7" s="190">
        <v>1</v>
      </c>
      <c r="B7" s="6" t="s">
        <v>165</v>
      </c>
      <c r="C7" s="334" t="s">
        <v>166</v>
      </c>
      <c r="D7" s="280">
        <v>1581536</v>
      </c>
      <c r="E7" s="281">
        <v>7.9336833652278796E-2</v>
      </c>
      <c r="F7" s="282">
        <v>-0.46840501943311047</v>
      </c>
      <c r="G7" s="280">
        <v>238654</v>
      </c>
      <c r="H7" s="283">
        <v>750000</v>
      </c>
      <c r="I7" s="284">
        <v>1113076</v>
      </c>
      <c r="J7" s="285">
        <v>1.4841</v>
      </c>
      <c r="K7" s="285">
        <v>1.4841</v>
      </c>
      <c r="L7" s="285">
        <v>1.4841</v>
      </c>
      <c r="M7" s="286"/>
      <c r="N7" s="221"/>
      <c r="O7" s="108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 spans="1:72" ht="15" x14ac:dyDescent="0.25">
      <c r="A8" s="5">
        <v>2</v>
      </c>
      <c r="B8" s="6" t="s">
        <v>167</v>
      </c>
      <c r="C8" s="6" t="s">
        <v>168</v>
      </c>
      <c r="D8" s="283">
        <v>412550.26</v>
      </c>
      <c r="E8" s="281">
        <v>2.0695343862437762E-2</v>
      </c>
      <c r="F8" s="282">
        <v>4.4194759170697033E-2</v>
      </c>
      <c r="G8" s="283">
        <v>13810.55</v>
      </c>
      <c r="H8" s="283">
        <v>150000</v>
      </c>
      <c r="I8" s="284">
        <v>334315.14</v>
      </c>
      <c r="J8" s="281">
        <v>2.23</v>
      </c>
      <c r="K8" s="281">
        <v>2.23</v>
      </c>
      <c r="L8" s="281">
        <v>2.23</v>
      </c>
      <c r="M8" s="286"/>
      <c r="N8" s="221"/>
      <c r="O8" s="104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</row>
    <row r="9" spans="1:72" ht="15" x14ac:dyDescent="0.25">
      <c r="A9" s="5">
        <v>3</v>
      </c>
      <c r="B9" s="61" t="s">
        <v>169</v>
      </c>
      <c r="C9" s="61" t="s">
        <v>170</v>
      </c>
      <c r="D9" s="283">
        <v>1036328</v>
      </c>
      <c r="E9" s="281">
        <v>5.1986791413662907E-2</v>
      </c>
      <c r="F9" s="282">
        <v>9.5114860845021604E-2</v>
      </c>
      <c r="G9" s="283">
        <v>257939</v>
      </c>
      <c r="H9" s="283">
        <v>185578.38750000001</v>
      </c>
      <c r="I9" s="284">
        <v>595813.48</v>
      </c>
      <c r="J9" s="285">
        <v>3.2105760000000001</v>
      </c>
      <c r="K9" s="285">
        <v>3.2105760000000001</v>
      </c>
      <c r="L9" s="285">
        <v>3.2105760000000001</v>
      </c>
      <c r="M9" s="286"/>
      <c r="N9" s="221"/>
      <c r="O9" s="108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</row>
    <row r="10" spans="1:72" ht="15" x14ac:dyDescent="0.25">
      <c r="A10" s="5">
        <v>4</v>
      </c>
      <c r="B10" s="6" t="s">
        <v>171</v>
      </c>
      <c r="C10" s="6" t="s">
        <v>172</v>
      </c>
      <c r="D10" s="287">
        <v>534501</v>
      </c>
      <c r="E10" s="281">
        <v>2.6812931810579508E-2</v>
      </c>
      <c r="F10" s="282">
        <v>0.40306284502287681</v>
      </c>
      <c r="G10" s="287">
        <v>85245</v>
      </c>
      <c r="H10" s="283">
        <v>158665.79999999999</v>
      </c>
      <c r="I10" s="284">
        <v>200318</v>
      </c>
      <c r="J10" s="285">
        <v>1.2625</v>
      </c>
      <c r="K10" s="285">
        <v>1.2625</v>
      </c>
      <c r="L10" s="285">
        <v>1.2625</v>
      </c>
      <c r="M10" s="286"/>
      <c r="N10" s="222"/>
      <c r="O10" s="104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</row>
    <row r="11" spans="1:72" ht="15" x14ac:dyDescent="0.25">
      <c r="A11" s="5">
        <v>5</v>
      </c>
      <c r="B11" s="6" t="s">
        <v>307</v>
      </c>
      <c r="C11" s="6" t="s">
        <v>308</v>
      </c>
      <c r="D11" s="287">
        <v>669476.52</v>
      </c>
      <c r="E11" s="281">
        <v>3.3583900272486054E-2</v>
      </c>
      <c r="F11" s="282"/>
      <c r="G11" s="287">
        <v>-139102.43</v>
      </c>
      <c r="H11" s="283">
        <v>173228.372</v>
      </c>
      <c r="I11" s="284">
        <v>146521.34</v>
      </c>
      <c r="J11" s="285">
        <v>0.84582761073341906</v>
      </c>
      <c r="K11" s="285">
        <v>0.84582761073341906</v>
      </c>
      <c r="L11" s="285">
        <v>0.84582761073341906</v>
      </c>
      <c r="M11" s="286"/>
      <c r="N11" s="222"/>
      <c r="O11" s="104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</row>
    <row r="12" spans="1:72" ht="15" x14ac:dyDescent="0.25">
      <c r="A12" s="5">
        <v>6</v>
      </c>
      <c r="B12" s="6" t="s">
        <v>173</v>
      </c>
      <c r="C12" s="6" t="s">
        <v>174</v>
      </c>
      <c r="D12" s="287">
        <v>8488524.4100000001</v>
      </c>
      <c r="E12" s="281">
        <v>0.42582189028228129</v>
      </c>
      <c r="F12" s="282">
        <v>0.47279553124531981</v>
      </c>
      <c r="G12" s="287">
        <v>2326325.0699999998</v>
      </c>
      <c r="H12" s="283">
        <v>2592596.5390048302</v>
      </c>
      <c r="I12" s="284">
        <v>4801843.3099999996</v>
      </c>
      <c r="J12" s="285">
        <v>1.8521367431290201</v>
      </c>
      <c r="K12" s="285">
        <v>1.8521367431290201</v>
      </c>
      <c r="L12" s="285">
        <v>1.8521367431290201</v>
      </c>
      <c r="M12" s="286"/>
      <c r="N12" s="222"/>
      <c r="O12" s="104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</row>
    <row r="13" spans="1:72" ht="15" x14ac:dyDescent="0.25">
      <c r="A13" s="5">
        <v>7</v>
      </c>
      <c r="B13" s="6" t="s">
        <v>309</v>
      </c>
      <c r="C13" s="6" t="s">
        <v>310</v>
      </c>
      <c r="D13" s="288">
        <v>7211532</v>
      </c>
      <c r="E13" s="281">
        <v>0.36176230870627379</v>
      </c>
      <c r="F13" s="282">
        <v>0.98060028277293243</v>
      </c>
      <c r="G13" s="288">
        <v>91072</v>
      </c>
      <c r="H13" s="283">
        <v>1426665.19</v>
      </c>
      <c r="I13" s="289">
        <v>1474711</v>
      </c>
      <c r="J13" s="285">
        <v>1.033677</v>
      </c>
      <c r="K13" s="285">
        <v>1.033677</v>
      </c>
      <c r="L13" s="285">
        <v>1.033677</v>
      </c>
      <c r="M13" s="286"/>
      <c r="N13" s="223"/>
      <c r="O13" s="108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</row>
    <row r="14" spans="1:72" ht="15" customHeight="1" x14ac:dyDescent="0.2">
      <c r="A14" s="7"/>
      <c r="B14" s="233" t="s">
        <v>8</v>
      </c>
      <c r="C14" s="7"/>
      <c r="D14" s="290">
        <v>19934448.189999998</v>
      </c>
      <c r="E14" s="291"/>
      <c r="F14" s="291"/>
      <c r="G14" s="292">
        <v>2873943.19</v>
      </c>
      <c r="H14" s="292"/>
      <c r="I14" s="292"/>
      <c r="J14" s="292"/>
      <c r="K14" s="292"/>
      <c r="L14" s="292"/>
      <c r="M14" s="107"/>
      <c r="N14" s="224"/>
      <c r="O14" s="104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</row>
    <row r="15" spans="1:72" x14ac:dyDescent="0.2">
      <c r="A15" s="8"/>
      <c r="B15" s="8"/>
      <c r="C15" s="8"/>
      <c r="D15" s="9"/>
      <c r="E15" s="62"/>
      <c r="F15" s="63"/>
      <c r="G15" s="64"/>
      <c r="H15" s="65"/>
      <c r="I15" s="9"/>
      <c r="J15" s="10"/>
      <c r="K15" s="10"/>
      <c r="L15" s="10"/>
      <c r="M15" s="109"/>
      <c r="N15" s="109"/>
      <c r="O15" s="109"/>
      <c r="P15" s="109"/>
      <c r="Q15" s="10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</row>
    <row r="16" spans="1:72" x14ac:dyDescent="0.2">
      <c r="A16" s="141" t="s">
        <v>9</v>
      </c>
      <c r="B16" s="142"/>
      <c r="C16" s="142"/>
      <c r="D16" s="111"/>
      <c r="E16" s="111"/>
      <c r="F16" s="112"/>
      <c r="G16" s="111"/>
      <c r="H16" s="111"/>
      <c r="I16" s="111"/>
      <c r="J16" s="111"/>
      <c r="K16" s="111"/>
      <c r="L16" s="111"/>
      <c r="M16" s="113"/>
      <c r="N16" s="110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</row>
    <row r="17" spans="1:71" x14ac:dyDescent="0.2">
      <c r="A17" s="216"/>
      <c r="B17" s="293" t="s">
        <v>158</v>
      </c>
      <c r="C17" s="293"/>
      <c r="D17" s="111"/>
      <c r="E17" s="111"/>
      <c r="F17" s="114"/>
      <c r="G17" s="115"/>
      <c r="H17" s="115"/>
      <c r="I17" s="115"/>
      <c r="J17" s="116"/>
      <c r="K17" s="116"/>
      <c r="L17" s="116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</row>
    <row r="18" spans="1:71" ht="15" x14ac:dyDescent="0.25">
      <c r="A18" s="216"/>
      <c r="B18" s="112"/>
      <c r="C18" s="112"/>
      <c r="D18" s="117"/>
      <c r="E18" s="111"/>
      <c r="F18" s="114"/>
      <c r="G18" s="294"/>
      <c r="H18" s="116"/>
      <c r="I18" s="116"/>
      <c r="J18" s="116"/>
      <c r="K18" s="116"/>
      <c r="L18" s="116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</row>
    <row r="19" spans="1:71" x14ac:dyDescent="0.25">
      <c r="E19" s="295"/>
    </row>
    <row r="20" spans="1:71" x14ac:dyDescent="0.25">
      <c r="E20" s="295"/>
    </row>
    <row r="21" spans="1:71" x14ac:dyDescent="0.25">
      <c r="E21" s="295"/>
      <c r="G21" s="295"/>
    </row>
    <row r="22" spans="1:71" x14ac:dyDescent="0.25">
      <c r="E22" s="295"/>
      <c r="G22" s="295"/>
    </row>
    <row r="23" spans="1:71" x14ac:dyDescent="0.25">
      <c r="E23" s="295"/>
      <c r="G23" s="295"/>
    </row>
    <row r="24" spans="1:71" x14ac:dyDescent="0.25">
      <c r="E24" s="295"/>
      <c r="G24" s="295"/>
    </row>
    <row r="25" spans="1:71" x14ac:dyDescent="0.25">
      <c r="G25" s="295"/>
    </row>
    <row r="26" spans="1:71" x14ac:dyDescent="0.25">
      <c r="G26" s="295"/>
    </row>
    <row r="27" spans="1:71" x14ac:dyDescent="0.25">
      <c r="G27" s="295"/>
    </row>
  </sheetData>
  <pageMargins left="0.75" right="0.26" top="0.2" bottom="0.16" header="0.17" footer="0.2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zoomScaleNormal="100" workbookViewId="0"/>
  </sheetViews>
  <sheetFormatPr defaultColWidth="9.28515625" defaultRowHeight="11.25" customHeight="1" x14ac:dyDescent="0.25"/>
  <cols>
    <col min="1" max="1" width="7" style="12" customWidth="1"/>
    <col min="2" max="2" width="35.28515625" style="12" bestFit="1" customWidth="1"/>
    <col min="3" max="3" width="14.85546875" style="12" customWidth="1"/>
    <col min="4" max="4" width="16.42578125" style="12" customWidth="1"/>
    <col min="5" max="5" width="9.28515625" style="12"/>
    <col min="6" max="6" width="9.28515625" style="12" bestFit="1" customWidth="1"/>
    <col min="7" max="7" width="10" style="12" bestFit="1" customWidth="1"/>
    <col min="8" max="8" width="12.28515625" style="12" bestFit="1" customWidth="1"/>
    <col min="9" max="16384" width="9.28515625" style="12"/>
  </cols>
  <sheetData>
    <row r="1" spans="1:4" ht="12.75" customHeight="1" x14ac:dyDescent="0.25">
      <c r="A1" s="11" t="s">
        <v>1</v>
      </c>
      <c r="B1" s="11"/>
    </row>
    <row r="2" spans="1:4" ht="12" customHeight="1" x14ac:dyDescent="0.25">
      <c r="A2" s="14" t="s">
        <v>278</v>
      </c>
      <c r="B2" s="14"/>
      <c r="C2" s="14"/>
      <c r="D2" s="14"/>
    </row>
    <row r="3" spans="1:4" ht="12" customHeight="1" x14ac:dyDescent="0.25">
      <c r="A3" s="15" t="s">
        <v>164</v>
      </c>
      <c r="B3" s="15"/>
    </row>
    <row r="4" spans="1:4" ht="12" customHeight="1" x14ac:dyDescent="0.25">
      <c r="B4" s="13"/>
    </row>
    <row r="5" spans="1:4" ht="22.5" x14ac:dyDescent="0.25">
      <c r="A5" s="16" t="s">
        <v>5</v>
      </c>
      <c r="B5" s="17" t="s">
        <v>10</v>
      </c>
      <c r="C5" s="332" t="s">
        <v>11</v>
      </c>
      <c r="D5" s="332" t="s">
        <v>12</v>
      </c>
    </row>
    <row r="6" spans="1:4" ht="12" customHeight="1" x14ac:dyDescent="0.25">
      <c r="A6" s="18">
        <v>1</v>
      </c>
      <c r="B6" s="19" t="s">
        <v>82</v>
      </c>
      <c r="C6" s="296">
        <v>131899293.37</v>
      </c>
      <c r="D6" s="297">
        <v>1411809446.96</v>
      </c>
    </row>
    <row r="7" spans="1:4" ht="12" customHeight="1" x14ac:dyDescent="0.25">
      <c r="A7" s="20">
        <v>2</v>
      </c>
      <c r="B7" s="21" t="s">
        <v>83</v>
      </c>
      <c r="C7" s="296">
        <v>59624995.090000004</v>
      </c>
      <c r="D7" s="298">
        <v>28385880452</v>
      </c>
    </row>
    <row r="8" spans="1:4" ht="12" customHeight="1" x14ac:dyDescent="0.25">
      <c r="A8" s="22">
        <v>3</v>
      </c>
      <c r="B8" s="23" t="s">
        <v>92</v>
      </c>
      <c r="C8" s="296">
        <v>120957045.89</v>
      </c>
      <c r="D8" s="299">
        <v>0</v>
      </c>
    </row>
    <row r="9" spans="1:4" ht="15" customHeight="1" x14ac:dyDescent="0.25">
      <c r="A9" s="17"/>
      <c r="B9" s="233" t="s">
        <v>8</v>
      </c>
      <c r="C9" s="300">
        <f>SUM(C6:C8)</f>
        <v>312481334.35000002</v>
      </c>
      <c r="D9" s="300">
        <f>SUM(D6:D8)</f>
        <v>29797689898.959999</v>
      </c>
    </row>
    <row r="10" spans="1:4" ht="12" customHeight="1" x14ac:dyDescent="0.25">
      <c r="C10" s="24"/>
      <c r="D10" s="24"/>
    </row>
    <row r="11" spans="1:4" ht="12" customHeight="1" x14ac:dyDescent="0.25">
      <c r="C11" s="24"/>
      <c r="D11" s="24"/>
    </row>
    <row r="12" spans="1:4" ht="12" customHeight="1" x14ac:dyDescent="0.25">
      <c r="A12" s="13"/>
    </row>
    <row r="13" spans="1:4" ht="12" customHeight="1" x14ac:dyDescent="0.25"/>
    <row r="14" spans="1:4" ht="12" customHeight="1" x14ac:dyDescent="0.25">
      <c r="A14" s="13"/>
    </row>
    <row r="15" spans="1:4" ht="12" customHeight="1" x14ac:dyDescent="0.25"/>
    <row r="16" spans="1:4" ht="12" customHeight="1" x14ac:dyDescent="0.25">
      <c r="A16" s="14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62"/>
  <sheetViews>
    <sheetView zoomScaleNormal="100" zoomScaleSheetLayoutView="110" workbookViewId="0"/>
  </sheetViews>
  <sheetFormatPr defaultColWidth="11.42578125" defaultRowHeight="11.25" x14ac:dyDescent="0.2"/>
  <cols>
    <col min="1" max="1" width="6.7109375" style="58" customWidth="1"/>
    <col min="2" max="2" width="43.28515625" style="58" customWidth="1"/>
    <col min="3" max="7" width="10.7109375" style="58" customWidth="1"/>
    <col min="8" max="8" width="11.5703125" style="58" customWidth="1"/>
    <col min="9" max="9" width="13.7109375" style="58" customWidth="1"/>
    <col min="10" max="10" width="16.28515625" style="58" bestFit="1" customWidth="1"/>
    <col min="11" max="12" width="11.42578125" style="58"/>
    <col min="13" max="15" width="15.42578125" style="58" customWidth="1"/>
    <col min="16" max="16" width="18" style="58" customWidth="1"/>
    <col min="17" max="17" width="17.28515625" style="58" customWidth="1"/>
    <col min="18" max="19" width="16" style="58" customWidth="1"/>
    <col min="20" max="21" width="15.28515625" style="58" bestFit="1" customWidth="1"/>
    <col min="22" max="16384" width="11.42578125" style="58"/>
  </cols>
  <sheetData>
    <row r="1" spans="1:39" ht="12.75" x14ac:dyDescent="0.2">
      <c r="A1" s="128" t="s">
        <v>2</v>
      </c>
      <c r="B1" s="129"/>
      <c r="C1" s="129"/>
      <c r="D1" s="129"/>
      <c r="E1" s="129"/>
      <c r="F1" s="129"/>
      <c r="G1" s="129"/>
      <c r="H1" s="130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</row>
    <row r="2" spans="1:39" ht="12.75" customHeight="1" x14ac:dyDescent="0.2">
      <c r="A2" s="148" t="s">
        <v>276</v>
      </c>
      <c r="B2" s="148"/>
      <c r="C2" s="148"/>
      <c r="D2" s="148"/>
      <c r="E2" s="148"/>
      <c r="F2" s="148"/>
      <c r="G2" s="148"/>
      <c r="H2" s="148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</row>
    <row r="3" spans="1:39" x14ac:dyDescent="0.2">
      <c r="A3" s="131" t="s">
        <v>162</v>
      </c>
      <c r="B3" s="132"/>
      <c r="C3" s="60"/>
      <c r="D3" s="60"/>
      <c r="E3" s="60"/>
      <c r="F3" s="133"/>
      <c r="G3" s="60"/>
      <c r="H3" s="13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</row>
    <row r="4" spans="1:39" x14ac:dyDescent="0.2">
      <c r="A4" s="104"/>
      <c r="B4" s="109"/>
      <c r="C4" s="59"/>
      <c r="D4" s="59"/>
      <c r="E4" s="59"/>
      <c r="F4" s="59"/>
      <c r="G4" s="59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39" ht="33.75" x14ac:dyDescent="0.25">
      <c r="A5" s="134" t="s">
        <v>5</v>
      </c>
      <c r="B5" s="134" t="s">
        <v>102</v>
      </c>
      <c r="C5" s="134" t="s">
        <v>14</v>
      </c>
      <c r="D5" s="134" t="s">
        <v>103</v>
      </c>
      <c r="E5" s="134" t="s">
        <v>277</v>
      </c>
      <c r="F5" s="134" t="s">
        <v>39</v>
      </c>
      <c r="G5" s="134" t="s">
        <v>40</v>
      </c>
      <c r="H5" s="134" t="s">
        <v>104</v>
      </c>
      <c r="I5" s="60"/>
      <c r="J5" s="60"/>
      <c r="K5" s="60"/>
      <c r="L5" s="60"/>
      <c r="M5" s="60"/>
      <c r="N5" s="60"/>
      <c r="O5" s="60"/>
      <c r="P5" s="60"/>
      <c r="Q5" s="60"/>
      <c r="R5" s="337"/>
      <c r="S5" s="337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9" ht="15" x14ac:dyDescent="0.25">
      <c r="A6" s="338">
        <v>1</v>
      </c>
      <c r="B6" s="338">
        <v>2</v>
      </c>
      <c r="C6" s="338">
        <v>3</v>
      </c>
      <c r="D6" s="338">
        <v>4</v>
      </c>
      <c r="E6" s="338">
        <v>5</v>
      </c>
      <c r="F6" s="338">
        <v>6</v>
      </c>
      <c r="G6" s="338">
        <v>7</v>
      </c>
      <c r="H6" s="338">
        <v>8</v>
      </c>
      <c r="J6" s="60"/>
      <c r="K6" s="60"/>
      <c r="L6" s="60"/>
      <c r="M6" s="60"/>
      <c r="N6" s="60"/>
      <c r="O6" s="60"/>
      <c r="P6" s="60"/>
      <c r="Q6" s="337"/>
      <c r="S6" s="339"/>
      <c r="T6" s="339"/>
      <c r="U6" s="60"/>
      <c r="V6" s="60"/>
      <c r="W6" s="60"/>
      <c r="X6" s="60"/>
      <c r="Y6" s="60"/>
      <c r="Z6" s="60"/>
      <c r="AA6" s="60"/>
    </row>
    <row r="7" spans="1:39" ht="12.75" customHeight="1" x14ac:dyDescent="0.25">
      <c r="A7" s="385">
        <v>1</v>
      </c>
      <c r="B7" s="386" t="s">
        <v>332</v>
      </c>
      <c r="C7" s="387">
        <v>267408</v>
      </c>
      <c r="D7" s="137">
        <v>7.2170000000000003E-3</v>
      </c>
      <c r="E7" s="208">
        <v>-2.3900000000000001E-2</v>
      </c>
      <c r="F7" s="388">
        <v>199084</v>
      </c>
      <c r="G7" s="388">
        <v>254087</v>
      </c>
      <c r="H7" s="388">
        <v>5239</v>
      </c>
      <c r="I7" s="340"/>
      <c r="J7" s="341"/>
      <c r="K7" s="342"/>
      <c r="L7" s="342"/>
      <c r="M7" s="339"/>
      <c r="N7" s="339"/>
      <c r="O7" s="339"/>
      <c r="P7" s="60"/>
      <c r="Q7" s="340"/>
      <c r="R7" s="339"/>
      <c r="S7" s="339"/>
      <c r="T7" s="339"/>
      <c r="U7" s="60"/>
      <c r="V7" s="60"/>
    </row>
    <row r="8" spans="1:39" ht="12.75" customHeight="1" x14ac:dyDescent="0.25">
      <c r="A8" s="385">
        <v>2</v>
      </c>
      <c r="B8" s="389" t="s">
        <v>404</v>
      </c>
      <c r="C8" s="387">
        <v>1210216</v>
      </c>
      <c r="D8" s="137">
        <v>3.2662999999999998E-2</v>
      </c>
      <c r="E8" s="208">
        <v>5.4600000000000003E-2</v>
      </c>
      <c r="F8" s="388">
        <v>132730</v>
      </c>
      <c r="G8" s="388">
        <v>1028172</v>
      </c>
      <c r="H8" s="388">
        <v>210334</v>
      </c>
      <c r="I8" s="340"/>
      <c r="J8" s="341"/>
      <c r="K8" s="342"/>
      <c r="L8" s="342"/>
      <c r="M8" s="339"/>
      <c r="N8" s="339"/>
      <c r="O8" s="339"/>
      <c r="P8" s="60"/>
      <c r="Q8" s="340"/>
      <c r="R8" s="339"/>
      <c r="S8" s="339"/>
      <c r="T8" s="339"/>
      <c r="U8" s="60"/>
      <c r="V8" s="60"/>
    </row>
    <row r="9" spans="1:39" ht="12.75" customHeight="1" x14ac:dyDescent="0.25">
      <c r="A9" s="385">
        <v>3</v>
      </c>
      <c r="B9" s="389" t="s">
        <v>179</v>
      </c>
      <c r="C9" s="387">
        <v>2247260</v>
      </c>
      <c r="D9" s="137">
        <v>6.0650999999999997E-2</v>
      </c>
      <c r="E9" s="208">
        <v>3.04E-2</v>
      </c>
      <c r="F9" s="388">
        <v>663610</v>
      </c>
      <c r="G9" s="388">
        <v>1619537</v>
      </c>
      <c r="H9" s="388">
        <v>190132</v>
      </c>
      <c r="I9" s="340"/>
      <c r="J9" s="341"/>
      <c r="K9" s="342"/>
      <c r="L9" s="342"/>
      <c r="M9" s="339"/>
      <c r="N9" s="339"/>
      <c r="O9" s="339"/>
      <c r="P9" s="60"/>
      <c r="Q9" s="340"/>
      <c r="R9" s="339"/>
      <c r="S9" s="339"/>
      <c r="T9" s="339"/>
      <c r="U9" s="60"/>
      <c r="V9" s="60"/>
    </row>
    <row r="10" spans="1:39" ht="12.75" customHeight="1" x14ac:dyDescent="0.25">
      <c r="A10" s="385">
        <v>4</v>
      </c>
      <c r="B10" s="389" t="s">
        <v>405</v>
      </c>
      <c r="C10" s="387">
        <v>4519986</v>
      </c>
      <c r="D10" s="137">
        <v>0.12199</v>
      </c>
      <c r="E10" s="208">
        <v>6.08E-2</v>
      </c>
      <c r="F10" s="388">
        <v>663614</v>
      </c>
      <c r="G10" s="388">
        <v>2938840</v>
      </c>
      <c r="H10" s="388">
        <v>583092</v>
      </c>
      <c r="I10" s="340"/>
      <c r="J10" s="341"/>
      <c r="K10" s="342"/>
      <c r="L10" s="342"/>
      <c r="M10" s="339"/>
      <c r="N10" s="339"/>
      <c r="O10" s="339"/>
      <c r="P10" s="60"/>
      <c r="Q10" s="340"/>
      <c r="R10" s="339"/>
      <c r="S10" s="339"/>
      <c r="T10" s="339"/>
      <c r="U10" s="60"/>
      <c r="V10" s="60"/>
    </row>
    <row r="11" spans="1:39" ht="12.75" customHeight="1" x14ac:dyDescent="0.25">
      <c r="A11" s="385">
        <v>5</v>
      </c>
      <c r="B11" s="389" t="s">
        <v>406</v>
      </c>
      <c r="C11" s="387">
        <v>742208</v>
      </c>
      <c r="D11" s="137">
        <v>2.0031E-2</v>
      </c>
      <c r="E11" s="208">
        <v>8.6199999999999999E-2</v>
      </c>
      <c r="F11" s="388">
        <v>2687750</v>
      </c>
      <c r="G11" s="388">
        <v>143885</v>
      </c>
      <c r="H11" s="388">
        <v>43045</v>
      </c>
      <c r="I11" s="340"/>
      <c r="J11" s="341"/>
      <c r="K11" s="342"/>
      <c r="L11" s="342"/>
      <c r="M11" s="339"/>
      <c r="N11" s="339"/>
      <c r="O11" s="339"/>
      <c r="P11" s="60"/>
      <c r="Q11" s="340"/>
      <c r="R11" s="339"/>
      <c r="S11" s="339"/>
      <c r="T11" s="339"/>
      <c r="U11" s="60"/>
      <c r="V11" s="60"/>
    </row>
    <row r="12" spans="1:39" ht="12.75" customHeight="1" x14ac:dyDescent="0.25">
      <c r="A12" s="385">
        <v>6</v>
      </c>
      <c r="B12" s="389" t="s">
        <v>407</v>
      </c>
      <c r="C12" s="387">
        <v>610250</v>
      </c>
      <c r="D12" s="137">
        <v>1.6469999999999999E-2</v>
      </c>
      <c r="E12" s="208">
        <v>0.27829999999999999</v>
      </c>
      <c r="F12" s="388">
        <v>210000</v>
      </c>
      <c r="G12" s="388">
        <v>570682</v>
      </c>
      <c r="H12" s="388">
        <v>145543</v>
      </c>
      <c r="I12" s="340"/>
      <c r="J12" s="341"/>
      <c r="K12" s="342"/>
      <c r="L12" s="342"/>
      <c r="M12" s="339"/>
      <c r="N12" s="339"/>
      <c r="O12" s="339"/>
      <c r="P12" s="60"/>
      <c r="Q12" s="340"/>
      <c r="R12" s="339"/>
      <c r="S12" s="339"/>
      <c r="T12" s="339"/>
      <c r="U12" s="60"/>
      <c r="V12" s="60"/>
    </row>
    <row r="13" spans="1:39" ht="12.75" customHeight="1" x14ac:dyDescent="0.25">
      <c r="A13" s="385">
        <v>7</v>
      </c>
      <c r="B13" s="389" t="s">
        <v>408</v>
      </c>
      <c r="C13" s="387">
        <v>102899</v>
      </c>
      <c r="D13" s="137">
        <v>2.777E-3</v>
      </c>
      <c r="E13" s="208">
        <v>3.9197000000000002</v>
      </c>
      <c r="F13" s="388">
        <v>245000</v>
      </c>
      <c r="G13" s="388">
        <v>75929</v>
      </c>
      <c r="H13" s="388">
        <v>-49069</v>
      </c>
      <c r="I13" s="340"/>
      <c r="J13" s="341"/>
      <c r="K13" s="342"/>
      <c r="L13" s="342"/>
      <c r="M13" s="339"/>
      <c r="N13" s="339"/>
      <c r="O13" s="339"/>
      <c r="P13" s="60"/>
      <c r="Q13" s="340"/>
      <c r="R13" s="339"/>
      <c r="S13" s="339"/>
      <c r="T13" s="339"/>
      <c r="U13" s="60"/>
      <c r="V13" s="60"/>
    </row>
    <row r="14" spans="1:39" ht="12.75" customHeight="1" x14ac:dyDescent="0.25">
      <c r="A14" s="385">
        <v>8</v>
      </c>
      <c r="B14" s="389" t="s">
        <v>409</v>
      </c>
      <c r="C14" s="387">
        <v>607913</v>
      </c>
      <c r="D14" s="137">
        <v>1.6407000000000001E-2</v>
      </c>
      <c r="E14" s="208">
        <v>7.6999999999999999E-2</v>
      </c>
      <c r="F14" s="388">
        <v>863610</v>
      </c>
      <c r="G14" s="388">
        <v>469206</v>
      </c>
      <c r="H14" s="388">
        <v>62732</v>
      </c>
      <c r="I14" s="340"/>
      <c r="J14" s="341"/>
      <c r="K14" s="342"/>
      <c r="L14" s="342"/>
      <c r="M14" s="339"/>
      <c r="N14" s="339"/>
      <c r="O14" s="339"/>
      <c r="P14" s="60"/>
      <c r="Q14" s="340"/>
      <c r="R14" s="339"/>
      <c r="S14" s="339"/>
      <c r="T14" s="339"/>
      <c r="U14" s="60"/>
      <c r="V14" s="60"/>
    </row>
    <row r="15" spans="1:39" ht="12.75" customHeight="1" x14ac:dyDescent="0.25">
      <c r="A15" s="385">
        <v>9</v>
      </c>
      <c r="B15" s="389" t="s">
        <v>333</v>
      </c>
      <c r="C15" s="387">
        <v>6830913</v>
      </c>
      <c r="D15" s="137">
        <v>0.18436</v>
      </c>
      <c r="E15" s="208">
        <v>-0.45029999999999998</v>
      </c>
      <c r="F15" s="388">
        <v>663610</v>
      </c>
      <c r="G15" s="388">
        <v>5496533</v>
      </c>
      <c r="H15" s="388">
        <v>5490622</v>
      </c>
      <c r="I15" s="340"/>
      <c r="J15" s="341"/>
      <c r="K15" s="342"/>
      <c r="L15" s="342"/>
      <c r="M15" s="339"/>
      <c r="N15" s="339"/>
      <c r="O15" s="339"/>
      <c r="P15" s="60"/>
      <c r="Q15" s="340"/>
      <c r="R15" s="339"/>
      <c r="S15" s="339"/>
      <c r="T15" s="339"/>
      <c r="U15" s="60"/>
      <c r="V15" s="60"/>
    </row>
    <row r="16" spans="1:39" ht="12.75" customHeight="1" x14ac:dyDescent="0.25">
      <c r="A16" s="385">
        <v>10</v>
      </c>
      <c r="B16" s="389" t="s">
        <v>410</v>
      </c>
      <c r="C16" s="387">
        <v>2100271</v>
      </c>
      <c r="D16" s="137">
        <v>5.6683999999999998E-2</v>
      </c>
      <c r="E16" s="208">
        <v>0.4047</v>
      </c>
      <c r="F16" s="390">
        <v>200000</v>
      </c>
      <c r="G16" s="390">
        <v>1471760</v>
      </c>
      <c r="H16" s="390">
        <v>466155</v>
      </c>
      <c r="I16" s="340"/>
      <c r="J16" s="341"/>
      <c r="K16" s="342"/>
      <c r="L16" s="342"/>
      <c r="M16" s="339"/>
      <c r="N16" s="339"/>
      <c r="O16" s="339"/>
      <c r="P16" s="60"/>
      <c r="Q16" s="340"/>
      <c r="R16" s="339"/>
      <c r="S16" s="339"/>
      <c r="T16" s="339"/>
      <c r="U16" s="60"/>
      <c r="V16" s="60"/>
    </row>
    <row r="17" spans="1:29" ht="12.75" customHeight="1" x14ac:dyDescent="0.25">
      <c r="A17" s="385">
        <v>11</v>
      </c>
      <c r="B17" s="389" t="s">
        <v>411</v>
      </c>
      <c r="C17" s="387">
        <v>1133664</v>
      </c>
      <c r="D17" s="137">
        <v>3.0596000000000002E-2</v>
      </c>
      <c r="E17" s="208">
        <v>-0.64980000000000004</v>
      </c>
      <c r="F17" s="388">
        <v>700000</v>
      </c>
      <c r="G17" s="388">
        <v>937830</v>
      </c>
      <c r="H17" s="388">
        <v>322422</v>
      </c>
      <c r="I17" s="340"/>
      <c r="J17" s="341"/>
      <c r="K17" s="342"/>
      <c r="L17" s="342"/>
      <c r="M17" s="339"/>
      <c r="N17" s="339"/>
      <c r="O17" s="339"/>
      <c r="P17" s="60"/>
      <c r="Q17" s="340"/>
      <c r="R17" s="339"/>
      <c r="S17" s="339"/>
      <c r="T17" s="339"/>
      <c r="U17" s="60"/>
      <c r="V17" s="60"/>
    </row>
    <row r="18" spans="1:29" ht="12.75" customHeight="1" x14ac:dyDescent="0.25">
      <c r="A18" s="385">
        <v>12</v>
      </c>
      <c r="B18" s="389" t="s">
        <v>334</v>
      </c>
      <c r="C18" s="387">
        <v>322575</v>
      </c>
      <c r="D18" s="137">
        <v>8.7060000000000002E-3</v>
      </c>
      <c r="E18" s="208"/>
      <c r="F18" s="388">
        <v>125000</v>
      </c>
      <c r="G18" s="388">
        <v>94351</v>
      </c>
      <c r="H18" s="388">
        <v>-30649</v>
      </c>
      <c r="I18" s="340"/>
      <c r="J18" s="341"/>
      <c r="K18" s="342"/>
      <c r="L18" s="342"/>
      <c r="M18" s="339"/>
      <c r="N18" s="339"/>
      <c r="O18" s="339"/>
      <c r="P18" s="60"/>
      <c r="Q18" s="340"/>
      <c r="R18" s="339"/>
      <c r="S18" s="339"/>
      <c r="T18" s="339"/>
      <c r="U18" s="60"/>
      <c r="V18" s="60"/>
    </row>
    <row r="19" spans="1:29" ht="12.75" customHeight="1" x14ac:dyDescent="0.25">
      <c r="A19" s="385">
        <v>13</v>
      </c>
      <c r="B19" s="389" t="s">
        <v>335</v>
      </c>
      <c r="C19" s="387">
        <v>137774</v>
      </c>
      <c r="D19" s="137">
        <v>3.718E-3</v>
      </c>
      <c r="E19" s="208"/>
      <c r="F19" s="388">
        <v>100000</v>
      </c>
      <c r="G19" s="388">
        <v>77247</v>
      </c>
      <c r="H19" s="388">
        <v>-22753</v>
      </c>
      <c r="I19" s="340"/>
      <c r="J19" s="341"/>
      <c r="K19" s="342"/>
      <c r="L19" s="342"/>
      <c r="M19" s="339"/>
      <c r="N19" s="339"/>
      <c r="O19" s="339"/>
      <c r="P19" s="60"/>
      <c r="Q19" s="340"/>
      <c r="R19" s="339"/>
      <c r="S19" s="339"/>
      <c r="T19" s="339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 ht="12.75" customHeight="1" x14ac:dyDescent="0.25">
      <c r="A20" s="385">
        <v>14</v>
      </c>
      <c r="B20" s="389" t="s">
        <v>412</v>
      </c>
      <c r="C20" s="387">
        <v>448324</v>
      </c>
      <c r="D20" s="137">
        <v>1.21E-2</v>
      </c>
      <c r="E20" s="208">
        <v>-0.29720000000000002</v>
      </c>
      <c r="F20" s="388">
        <v>142677</v>
      </c>
      <c r="G20" s="388">
        <v>364013</v>
      </c>
      <c r="H20" s="388">
        <v>221336</v>
      </c>
      <c r="I20" s="340"/>
      <c r="J20" s="341"/>
      <c r="K20" s="342"/>
      <c r="L20" s="342"/>
      <c r="M20" s="339"/>
      <c r="N20" s="339"/>
      <c r="O20" s="339"/>
      <c r="P20" s="60"/>
      <c r="Q20" s="340"/>
      <c r="R20" s="339"/>
      <c r="S20" s="339"/>
      <c r="T20" s="339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ht="12.75" customHeight="1" x14ac:dyDescent="0.25">
      <c r="A21" s="385">
        <v>15</v>
      </c>
      <c r="B21" s="389" t="s">
        <v>413</v>
      </c>
      <c r="C21" s="387">
        <v>2825882</v>
      </c>
      <c r="D21" s="137">
        <v>7.6268000000000002E-2</v>
      </c>
      <c r="E21" s="208">
        <v>-0.26350000000000001</v>
      </c>
      <c r="F21" s="388">
        <v>132000</v>
      </c>
      <c r="G21" s="388">
        <v>2710717</v>
      </c>
      <c r="H21" s="388">
        <v>1029920</v>
      </c>
      <c r="I21" s="340"/>
      <c r="J21" s="341"/>
      <c r="K21" s="342"/>
      <c r="L21" s="342"/>
      <c r="M21" s="339"/>
      <c r="N21" s="339"/>
      <c r="O21" s="339"/>
      <c r="P21" s="60"/>
      <c r="Q21" s="340"/>
      <c r="R21" s="339"/>
      <c r="S21" s="339"/>
      <c r="T21" s="339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ht="12.75" customHeight="1" x14ac:dyDescent="0.25">
      <c r="A22" s="385">
        <v>16</v>
      </c>
      <c r="B22" s="389" t="s">
        <v>414</v>
      </c>
      <c r="C22" s="387">
        <v>779426</v>
      </c>
      <c r="D22" s="137">
        <v>2.1035999999999999E-2</v>
      </c>
      <c r="E22" s="208">
        <v>-0.13619999999999999</v>
      </c>
      <c r="F22" s="388">
        <v>166535</v>
      </c>
      <c r="G22" s="388">
        <v>445250</v>
      </c>
      <c r="H22" s="388">
        <v>314203</v>
      </c>
      <c r="I22" s="340"/>
      <c r="J22" s="341"/>
      <c r="K22" s="342"/>
      <c r="L22" s="342"/>
      <c r="M22" s="339"/>
      <c r="N22" s="339"/>
      <c r="O22" s="339"/>
      <c r="P22" s="60"/>
      <c r="Q22" s="340"/>
      <c r="R22" s="339"/>
      <c r="S22" s="339"/>
      <c r="T22" s="339"/>
      <c r="U22" s="60"/>
      <c r="V22" s="60"/>
      <c r="W22" s="60"/>
      <c r="X22" s="60"/>
      <c r="Y22" s="60"/>
      <c r="Z22" s="60"/>
      <c r="AA22" s="60"/>
      <c r="AB22" s="60"/>
      <c r="AC22" s="60"/>
    </row>
    <row r="23" spans="1:29" ht="12.75" customHeight="1" x14ac:dyDescent="0.25">
      <c r="A23" s="385">
        <v>17</v>
      </c>
      <c r="B23" s="391" t="s">
        <v>415</v>
      </c>
      <c r="C23" s="387">
        <v>1512622</v>
      </c>
      <c r="D23" s="137">
        <v>4.0823999999999999E-2</v>
      </c>
      <c r="E23" s="208">
        <v>0.31330000000000002</v>
      </c>
      <c r="F23" s="388">
        <v>400000</v>
      </c>
      <c r="G23" s="388">
        <v>1506606</v>
      </c>
      <c r="H23" s="388">
        <v>451181</v>
      </c>
      <c r="I23" s="340"/>
      <c r="J23" s="341"/>
      <c r="K23" s="342"/>
      <c r="L23" s="342"/>
      <c r="M23" s="339"/>
      <c r="N23" s="339"/>
      <c r="O23" s="339"/>
      <c r="P23" s="60"/>
      <c r="Q23" s="340"/>
      <c r="R23" s="339"/>
      <c r="S23" s="339"/>
      <c r="T23" s="339"/>
      <c r="U23" s="60"/>
      <c r="V23" s="60"/>
      <c r="W23" s="60"/>
      <c r="X23" s="60"/>
      <c r="Y23" s="60"/>
      <c r="Z23" s="60"/>
      <c r="AA23" s="60"/>
      <c r="AB23" s="60"/>
      <c r="AC23" s="60"/>
    </row>
    <row r="24" spans="1:29" ht="12.75" customHeight="1" x14ac:dyDescent="0.25">
      <c r="A24" s="385">
        <v>18</v>
      </c>
      <c r="B24" s="391" t="s">
        <v>336</v>
      </c>
      <c r="C24" s="387">
        <v>1840901</v>
      </c>
      <c r="D24" s="137">
        <v>4.9683999999999999E-2</v>
      </c>
      <c r="E24" s="208">
        <v>0.1555</v>
      </c>
      <c r="F24" s="388">
        <v>2417030</v>
      </c>
      <c r="G24" s="388">
        <v>1450521</v>
      </c>
      <c r="H24" s="388">
        <v>281036</v>
      </c>
      <c r="I24" s="340"/>
      <c r="J24" s="341"/>
      <c r="K24" s="342"/>
      <c r="L24" s="342"/>
      <c r="M24" s="339"/>
      <c r="N24" s="339"/>
      <c r="O24" s="339"/>
      <c r="P24" s="60"/>
      <c r="Q24" s="340"/>
      <c r="R24" s="339"/>
      <c r="S24" s="339"/>
      <c r="T24" s="339"/>
      <c r="U24" s="60"/>
      <c r="V24" s="60"/>
      <c r="W24" s="60"/>
      <c r="X24" s="60"/>
      <c r="Y24" s="60"/>
      <c r="Z24" s="60"/>
      <c r="AA24" s="60"/>
      <c r="AB24" s="60"/>
      <c r="AC24" s="60"/>
    </row>
    <row r="25" spans="1:29" ht="12.75" customHeight="1" x14ac:dyDescent="0.25">
      <c r="A25" s="385">
        <v>19</v>
      </c>
      <c r="B25" s="391" t="s">
        <v>337</v>
      </c>
      <c r="C25" s="387">
        <v>2024595</v>
      </c>
      <c r="D25" s="137">
        <v>5.4642000000000003E-2</v>
      </c>
      <c r="E25" s="208">
        <v>0.32879999999999998</v>
      </c>
      <c r="F25" s="388">
        <v>159180</v>
      </c>
      <c r="G25" s="388">
        <v>1812303</v>
      </c>
      <c r="H25" s="388">
        <v>288705</v>
      </c>
      <c r="I25" s="340"/>
      <c r="J25" s="341"/>
      <c r="K25" s="342"/>
      <c r="L25" s="342"/>
      <c r="M25" s="339"/>
      <c r="N25" s="339"/>
      <c r="O25" s="339"/>
      <c r="P25" s="60"/>
      <c r="Q25" s="340"/>
      <c r="R25" s="339"/>
      <c r="S25" s="339"/>
      <c r="T25" s="339"/>
      <c r="U25" s="60"/>
      <c r="V25" s="60"/>
      <c r="W25" s="60"/>
      <c r="X25" s="60"/>
      <c r="Y25" s="60"/>
      <c r="Z25" s="60"/>
      <c r="AA25" s="60"/>
      <c r="AB25" s="60"/>
      <c r="AC25" s="60"/>
    </row>
    <row r="26" spans="1:29" ht="12.75" customHeight="1" x14ac:dyDescent="0.25">
      <c r="A26" s="385">
        <v>20</v>
      </c>
      <c r="B26" s="391" t="s">
        <v>416</v>
      </c>
      <c r="C26" s="387">
        <v>1445237</v>
      </c>
      <c r="D26" s="137">
        <v>3.9005999999999999E-2</v>
      </c>
      <c r="E26" s="208">
        <v>-2.1000000000000001E-2</v>
      </c>
      <c r="F26" s="388">
        <v>1560780</v>
      </c>
      <c r="G26" s="388">
        <v>1085158</v>
      </c>
      <c r="H26" s="388">
        <v>27604</v>
      </c>
      <c r="I26" s="340"/>
      <c r="J26" s="341"/>
      <c r="K26" s="342"/>
      <c r="L26" s="342"/>
      <c r="M26" s="339"/>
      <c r="N26" s="339"/>
      <c r="O26" s="339"/>
      <c r="P26" s="60"/>
      <c r="Q26" s="340"/>
      <c r="R26" s="339"/>
      <c r="S26" s="339"/>
      <c r="T26" s="339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 ht="12.75" customHeight="1" x14ac:dyDescent="0.25">
      <c r="A27" s="385">
        <v>21</v>
      </c>
      <c r="B27" s="391" t="s">
        <v>417</v>
      </c>
      <c r="C27" s="387">
        <v>650514</v>
      </c>
      <c r="D27" s="137">
        <v>1.7557E-2</v>
      </c>
      <c r="E27" s="208">
        <v>-0.1721</v>
      </c>
      <c r="F27" s="388">
        <v>238000</v>
      </c>
      <c r="G27" s="388">
        <v>439594</v>
      </c>
      <c r="H27" s="388">
        <v>200693</v>
      </c>
      <c r="I27" s="340"/>
      <c r="J27" s="341"/>
      <c r="K27" s="342"/>
      <c r="L27" s="342"/>
      <c r="M27" s="339"/>
      <c r="N27" s="339"/>
      <c r="O27" s="339"/>
      <c r="P27" s="60"/>
      <c r="Q27" s="340"/>
      <c r="R27" s="339"/>
      <c r="S27" s="339"/>
      <c r="T27" s="339"/>
      <c r="U27" s="60"/>
      <c r="V27" s="60"/>
      <c r="W27" s="60"/>
      <c r="X27" s="60"/>
      <c r="Y27" s="60"/>
      <c r="Z27" s="60"/>
      <c r="AA27" s="60"/>
      <c r="AB27" s="60"/>
      <c r="AC27" s="60"/>
    </row>
    <row r="28" spans="1:29" ht="12.75" customHeight="1" x14ac:dyDescent="0.25">
      <c r="A28" s="385">
        <v>22</v>
      </c>
      <c r="B28" s="391" t="s">
        <v>418</v>
      </c>
      <c r="C28" s="387">
        <v>4691277</v>
      </c>
      <c r="D28" s="137">
        <v>0.126613</v>
      </c>
      <c r="E28" s="208">
        <v>-0.22800000000000001</v>
      </c>
      <c r="F28" s="388">
        <v>530891</v>
      </c>
      <c r="G28" s="388">
        <v>2754251</v>
      </c>
      <c r="H28" s="388">
        <v>1062488</v>
      </c>
      <c r="I28" s="340"/>
      <c r="J28" s="341"/>
      <c r="K28" s="342"/>
      <c r="L28" s="342"/>
      <c r="M28" s="339"/>
      <c r="N28" s="339"/>
      <c r="O28" s="339"/>
      <c r="P28" s="60"/>
      <c r="Q28" s="340"/>
      <c r="R28" s="339"/>
      <c r="S28" s="339"/>
      <c r="T28" s="339"/>
      <c r="U28" s="60"/>
      <c r="V28" s="60"/>
      <c r="W28" s="60"/>
      <c r="X28" s="60"/>
      <c r="Y28" s="60"/>
      <c r="Z28" s="60"/>
      <c r="AA28" s="60"/>
      <c r="AB28" s="60"/>
      <c r="AC28" s="60"/>
    </row>
    <row r="29" spans="1:29" ht="15" customHeight="1" x14ac:dyDescent="0.2">
      <c r="A29" s="397"/>
      <c r="B29" s="397" t="s">
        <v>41</v>
      </c>
      <c r="C29" s="138">
        <f>SUM(C7:C28)</f>
        <v>37052115</v>
      </c>
      <c r="D29" s="139">
        <f>SUM(D7:D28)</f>
        <v>0.99999999999999978</v>
      </c>
      <c r="E29" s="225">
        <v>-0.20669999999999999</v>
      </c>
      <c r="F29" s="140">
        <f>SUM(F7:F28)</f>
        <v>13201101</v>
      </c>
      <c r="G29" s="140">
        <f>SUM(G7:G28)</f>
        <v>27746472</v>
      </c>
      <c r="H29" s="140">
        <f>SUM(H7:H28)</f>
        <v>11294011</v>
      </c>
      <c r="K29" s="341"/>
      <c r="L29" s="343"/>
      <c r="M29" s="343"/>
      <c r="N29" s="343"/>
      <c r="O29" s="343"/>
      <c r="P29" s="343"/>
      <c r="Q29" s="343"/>
      <c r="R29" s="343"/>
      <c r="S29" s="343"/>
      <c r="T29" s="343"/>
    </row>
    <row r="30" spans="1:29" x14ac:dyDescent="0.2">
      <c r="A30" s="143"/>
      <c r="B30" s="146"/>
      <c r="C30" s="144"/>
      <c r="E30" s="144"/>
      <c r="F30" s="144"/>
      <c r="G30" s="144"/>
      <c r="H30" s="144"/>
    </row>
    <row r="31" spans="1:29" ht="14.25" customHeight="1" x14ac:dyDescent="0.25">
      <c r="A31" s="141" t="s">
        <v>9</v>
      </c>
      <c r="B31" s="142"/>
      <c r="C31" s="144"/>
      <c r="E31" s="144"/>
      <c r="F31" s="144"/>
      <c r="G31" s="144"/>
      <c r="H31" s="144"/>
      <c r="P31" s="337"/>
      <c r="Q31" s="339"/>
      <c r="R31" s="339"/>
      <c r="S31" s="339"/>
      <c r="T31" s="339"/>
      <c r="U31" s="339"/>
    </row>
    <row r="32" spans="1:29" ht="15" x14ac:dyDescent="0.25">
      <c r="A32" s="344"/>
      <c r="B32" s="344" t="s">
        <v>338</v>
      </c>
      <c r="C32" s="144"/>
      <c r="E32" s="144"/>
      <c r="F32" s="144"/>
      <c r="G32" s="144"/>
      <c r="H32" s="144"/>
      <c r="P32" s="340"/>
      <c r="Q32" s="339"/>
      <c r="R32" s="339"/>
      <c r="S32" s="339"/>
      <c r="T32" s="339"/>
      <c r="U32" s="339"/>
      <c r="V32" s="339"/>
      <c r="W32" s="341"/>
    </row>
    <row r="33" spans="1:23" ht="15" x14ac:dyDescent="0.25">
      <c r="A33" s="344"/>
      <c r="B33" s="344" t="s">
        <v>180</v>
      </c>
      <c r="E33" s="144"/>
      <c r="F33" s="144"/>
      <c r="G33" s="144"/>
      <c r="H33" s="144"/>
      <c r="P33" s="340"/>
      <c r="Q33" s="339"/>
      <c r="R33" s="339"/>
      <c r="S33" s="339"/>
      <c r="T33" s="339"/>
      <c r="U33" s="339"/>
      <c r="V33" s="339"/>
      <c r="W33" s="341"/>
    </row>
    <row r="34" spans="1:23" ht="15" x14ac:dyDescent="0.25">
      <c r="A34" s="345"/>
      <c r="C34" s="144"/>
      <c r="E34" s="144"/>
      <c r="F34" s="144"/>
      <c r="G34" s="144"/>
      <c r="H34" s="144"/>
      <c r="P34" s="340"/>
      <c r="Q34" s="339"/>
      <c r="R34" s="339"/>
      <c r="S34" s="339"/>
      <c r="T34" s="339"/>
      <c r="U34" s="339"/>
      <c r="V34" s="339"/>
      <c r="W34" s="341"/>
    </row>
    <row r="35" spans="1:23" ht="15" x14ac:dyDescent="0.25">
      <c r="P35" s="340"/>
      <c r="Q35" s="339"/>
      <c r="R35" s="339"/>
      <c r="S35" s="339"/>
      <c r="T35" s="339"/>
      <c r="U35" s="339"/>
      <c r="V35" s="339"/>
      <c r="W35" s="341"/>
    </row>
    <row r="36" spans="1:23" ht="15" x14ac:dyDescent="0.25">
      <c r="P36" s="340"/>
      <c r="Q36" s="339"/>
      <c r="R36" s="339"/>
      <c r="S36" s="339"/>
      <c r="T36" s="339"/>
      <c r="U36" s="339"/>
      <c r="V36" s="339"/>
      <c r="W36" s="341"/>
    </row>
    <row r="37" spans="1:23" ht="15" x14ac:dyDescent="0.25">
      <c r="P37" s="340"/>
      <c r="Q37" s="339"/>
      <c r="R37" s="339"/>
      <c r="S37" s="339"/>
      <c r="T37" s="339"/>
      <c r="U37" s="339"/>
      <c r="V37" s="339"/>
      <c r="W37" s="341"/>
    </row>
    <row r="38" spans="1:23" ht="15" x14ac:dyDescent="0.25">
      <c r="P38" s="340"/>
      <c r="Q38" s="339"/>
      <c r="R38" s="339"/>
      <c r="S38" s="339"/>
      <c r="T38" s="339"/>
      <c r="U38" s="339"/>
      <c r="V38" s="339"/>
      <c r="W38" s="341"/>
    </row>
    <row r="39" spans="1:23" ht="15" x14ac:dyDescent="0.25">
      <c r="P39" s="340"/>
      <c r="Q39" s="339"/>
      <c r="R39" s="339"/>
      <c r="S39" s="339"/>
      <c r="T39" s="339"/>
      <c r="U39" s="339"/>
      <c r="V39" s="339"/>
      <c r="W39" s="341"/>
    </row>
    <row r="40" spans="1:23" ht="15" x14ac:dyDescent="0.25">
      <c r="P40" s="340"/>
      <c r="Q40" s="339"/>
      <c r="R40" s="339"/>
      <c r="S40" s="339"/>
      <c r="T40" s="339"/>
      <c r="U40" s="339"/>
      <c r="V40" s="339"/>
      <c r="W40" s="341"/>
    </row>
    <row r="41" spans="1:23" ht="15" x14ac:dyDescent="0.25">
      <c r="P41" s="340"/>
      <c r="Q41" s="339"/>
      <c r="R41" s="339"/>
      <c r="S41" s="339"/>
      <c r="T41" s="339"/>
      <c r="U41" s="339"/>
      <c r="V41" s="339"/>
      <c r="W41" s="341"/>
    </row>
    <row r="42" spans="1:23" ht="15" x14ac:dyDescent="0.25">
      <c r="P42" s="340"/>
      <c r="Q42" s="339"/>
      <c r="R42" s="339"/>
      <c r="S42" s="339"/>
      <c r="T42" s="339"/>
      <c r="U42" s="339"/>
      <c r="V42" s="339"/>
      <c r="W42" s="341"/>
    </row>
    <row r="43" spans="1:23" ht="15" x14ac:dyDescent="0.25">
      <c r="U43" s="339"/>
      <c r="V43" s="339"/>
      <c r="W43" s="341"/>
    </row>
    <row r="44" spans="1:23" ht="15" x14ac:dyDescent="0.25">
      <c r="P44" s="337"/>
      <c r="Q44" s="339"/>
      <c r="R44" s="339"/>
      <c r="S44" s="339"/>
      <c r="T44" s="339"/>
      <c r="U44" s="339"/>
      <c r="V44" s="339"/>
      <c r="W44" s="341"/>
    </row>
    <row r="45" spans="1:23" ht="15" x14ac:dyDescent="0.25">
      <c r="P45" s="340"/>
      <c r="Q45" s="339"/>
      <c r="R45" s="339"/>
      <c r="S45" s="339"/>
      <c r="T45" s="339"/>
      <c r="U45" s="339"/>
      <c r="V45" s="339"/>
      <c r="W45" s="341"/>
    </row>
    <row r="46" spans="1:23" ht="15" x14ac:dyDescent="0.25">
      <c r="P46" s="340"/>
      <c r="Q46" s="339"/>
      <c r="R46" s="339"/>
      <c r="S46" s="339"/>
      <c r="T46" s="339"/>
      <c r="U46" s="339"/>
      <c r="V46" s="339"/>
      <c r="W46" s="341"/>
    </row>
    <row r="47" spans="1:23" ht="15" x14ac:dyDescent="0.25">
      <c r="P47" s="340"/>
      <c r="Q47" s="339"/>
      <c r="R47" s="339"/>
      <c r="S47" s="339"/>
      <c r="T47" s="339"/>
      <c r="U47" s="339"/>
      <c r="V47" s="339"/>
      <c r="W47" s="341"/>
    </row>
    <row r="48" spans="1:23" ht="15" x14ac:dyDescent="0.25">
      <c r="P48" s="340"/>
      <c r="Q48" s="339"/>
      <c r="R48" s="339"/>
      <c r="S48" s="339"/>
      <c r="T48" s="339"/>
      <c r="U48" s="339"/>
      <c r="V48" s="339"/>
      <c r="W48" s="341"/>
    </row>
    <row r="49" spans="16:23" ht="15" x14ac:dyDescent="0.25">
      <c r="P49" s="340"/>
      <c r="Q49" s="339"/>
      <c r="R49" s="339"/>
      <c r="S49" s="339"/>
      <c r="T49" s="339"/>
      <c r="U49" s="339"/>
      <c r="V49" s="339"/>
      <c r="W49" s="341"/>
    </row>
    <row r="50" spans="16:23" ht="15" x14ac:dyDescent="0.25">
      <c r="P50" s="340"/>
      <c r="Q50" s="339"/>
      <c r="R50" s="339"/>
      <c r="S50" s="339"/>
      <c r="T50" s="339"/>
      <c r="U50" s="339"/>
      <c r="V50" s="339"/>
      <c r="W50" s="341"/>
    </row>
    <row r="51" spans="16:23" ht="15" x14ac:dyDescent="0.25">
      <c r="P51" s="340"/>
      <c r="Q51" s="339"/>
      <c r="R51" s="339"/>
      <c r="S51" s="339"/>
      <c r="T51" s="339"/>
      <c r="U51" s="339"/>
      <c r="V51" s="339"/>
      <c r="W51" s="341"/>
    </row>
    <row r="52" spans="16:23" ht="15" x14ac:dyDescent="0.25">
      <c r="P52" s="340"/>
      <c r="Q52" s="339"/>
      <c r="R52" s="339"/>
      <c r="S52" s="339"/>
      <c r="T52" s="339"/>
      <c r="U52" s="339"/>
      <c r="V52" s="339"/>
      <c r="W52" s="341"/>
    </row>
    <row r="53" spans="16:23" ht="15" x14ac:dyDescent="0.25">
      <c r="P53" s="340"/>
      <c r="Q53" s="339"/>
      <c r="R53" s="339"/>
      <c r="S53" s="339"/>
      <c r="T53" s="339"/>
      <c r="U53" s="339"/>
      <c r="V53" s="339"/>
      <c r="W53" s="341"/>
    </row>
    <row r="54" spans="16:23" ht="15" x14ac:dyDescent="0.25">
      <c r="P54" s="340"/>
      <c r="Q54" s="339"/>
      <c r="R54" s="339"/>
      <c r="S54" s="339"/>
      <c r="T54" s="339"/>
      <c r="U54" s="339"/>
      <c r="V54" s="339"/>
      <c r="W54" s="341"/>
    </row>
    <row r="55" spans="16:23" ht="15" x14ac:dyDescent="0.25">
      <c r="T55" s="339"/>
      <c r="U55" s="339"/>
    </row>
    <row r="56" spans="16:23" x14ac:dyDescent="0.2">
      <c r="P56" s="343"/>
      <c r="Q56" s="343"/>
      <c r="R56" s="343"/>
    </row>
    <row r="58" spans="16:23" x14ac:dyDescent="0.2">
      <c r="P58" s="341"/>
    </row>
    <row r="60" spans="16:23" x14ac:dyDescent="0.2">
      <c r="P60" s="341"/>
    </row>
    <row r="62" spans="16:23" x14ac:dyDescent="0.2">
      <c r="P62" s="343"/>
    </row>
  </sheetData>
  <sortState xmlns:xlrd2="http://schemas.microsoft.com/office/spreadsheetml/2017/richdata2" ref="A6:H31">
    <sortCondition ref="B7"/>
  </sortState>
  <pageMargins left="0.75" right="0.26" top="0.2" bottom="0.16" header="0.17" footer="0.24"/>
  <pageSetup paperSize="9" scale="93" orientation="landscape" r:id="rId1"/>
  <headerFooter alignWithMargins="0"/>
  <ignoredErrors>
    <ignoredError sqref="C29:H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7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7.42578125" style="396" customWidth="1"/>
    <col min="2" max="2" width="43.85546875" style="396" customWidth="1"/>
    <col min="3" max="3" width="8.85546875" style="396" bestFit="1" customWidth="1"/>
    <col min="4" max="4" width="11" style="396" bestFit="1" customWidth="1"/>
    <col min="5" max="5" width="8.85546875" style="396" customWidth="1"/>
    <col min="6" max="9" width="9.140625" style="396"/>
    <col min="10" max="10" width="9.140625" style="465"/>
  </cols>
  <sheetData>
    <row r="1" spans="1:9" x14ac:dyDescent="0.25">
      <c r="A1" s="11" t="s">
        <v>3</v>
      </c>
    </row>
    <row r="2" spans="1:9" x14ac:dyDescent="0.25">
      <c r="A2" s="274" t="s">
        <v>275</v>
      </c>
    </row>
    <row r="3" spans="1:9" x14ac:dyDescent="0.25">
      <c r="A3" s="276" t="s">
        <v>162</v>
      </c>
    </row>
    <row r="5" spans="1:9" ht="67.5" x14ac:dyDescent="0.25">
      <c r="A5" s="214" t="s">
        <v>5</v>
      </c>
      <c r="B5" s="214" t="s">
        <v>42</v>
      </c>
      <c r="C5" s="214" t="s">
        <v>236</v>
      </c>
      <c r="D5" s="215" t="s">
        <v>419</v>
      </c>
      <c r="E5" s="214" t="s">
        <v>105</v>
      </c>
      <c r="F5" s="214" t="s">
        <v>268</v>
      </c>
      <c r="G5" s="215" t="s">
        <v>106</v>
      </c>
      <c r="H5" s="214" t="s">
        <v>420</v>
      </c>
      <c r="I5" s="214" t="s">
        <v>274</v>
      </c>
    </row>
    <row r="6" spans="1:9" ht="12.75" customHeight="1" x14ac:dyDescent="0.25">
      <c r="A6" s="466">
        <v>1</v>
      </c>
      <c r="B6" s="466">
        <v>2</v>
      </c>
      <c r="C6" s="466">
        <v>3</v>
      </c>
      <c r="D6" s="466">
        <v>4</v>
      </c>
      <c r="E6" s="466">
        <v>5</v>
      </c>
      <c r="F6" s="466">
        <v>6</v>
      </c>
      <c r="G6" s="466">
        <v>7</v>
      </c>
      <c r="H6" s="466">
        <v>8</v>
      </c>
      <c r="I6" s="466">
        <v>9</v>
      </c>
    </row>
    <row r="7" spans="1:9" ht="12.75" customHeight="1" x14ac:dyDescent="0.25">
      <c r="A7" s="392">
        <v>1</v>
      </c>
      <c r="B7" s="498" t="s">
        <v>368</v>
      </c>
      <c r="C7" s="467"/>
      <c r="D7" s="394">
        <v>873370</v>
      </c>
      <c r="E7" s="346">
        <v>2.3545E-4</v>
      </c>
      <c r="F7" s="346">
        <v>8.14E-2</v>
      </c>
      <c r="G7" s="394">
        <v>64855</v>
      </c>
      <c r="H7" s="395">
        <v>14.2395</v>
      </c>
      <c r="I7" s="346">
        <v>9.35E-2</v>
      </c>
    </row>
    <row r="8" spans="1:9" ht="12.75" customHeight="1" x14ac:dyDescent="0.25">
      <c r="A8" s="392">
        <v>2</v>
      </c>
      <c r="B8" s="393" t="s">
        <v>181</v>
      </c>
      <c r="C8" s="468"/>
      <c r="D8" s="394">
        <v>20219690</v>
      </c>
      <c r="E8" s="346">
        <v>5.45102E-3</v>
      </c>
      <c r="F8" s="346">
        <v>0.33679999999999999</v>
      </c>
      <c r="G8" s="394">
        <v>3749798</v>
      </c>
      <c r="H8" s="395">
        <v>41.521900000000002</v>
      </c>
      <c r="I8" s="346">
        <v>0.33650000000000002</v>
      </c>
    </row>
    <row r="9" spans="1:9" ht="12.75" customHeight="1" x14ac:dyDescent="0.25">
      <c r="A9" s="392">
        <v>3</v>
      </c>
      <c r="B9" s="393" t="s">
        <v>369</v>
      </c>
      <c r="C9" s="468"/>
      <c r="D9" s="394">
        <v>70973965</v>
      </c>
      <c r="E9" s="346">
        <v>1.9133859999999999E-2</v>
      </c>
      <c r="F9" s="346">
        <v>-0.13689999999999999</v>
      </c>
      <c r="G9" s="394">
        <v>294484</v>
      </c>
      <c r="H9" s="395">
        <v>113.76990000000001</v>
      </c>
      <c r="I9" s="346">
        <v>3.3700000000000001E-2</v>
      </c>
    </row>
    <row r="10" spans="1:9" ht="12.75" customHeight="1" x14ac:dyDescent="0.25">
      <c r="A10" s="392">
        <v>4</v>
      </c>
      <c r="B10" s="393" t="s">
        <v>370</v>
      </c>
      <c r="C10" s="468"/>
      <c r="D10" s="394">
        <v>31796530</v>
      </c>
      <c r="E10" s="346">
        <v>8.5720199999999996E-3</v>
      </c>
      <c r="F10" s="346">
        <v>0.34360000000000002</v>
      </c>
      <c r="G10" s="394">
        <v>4081419</v>
      </c>
      <c r="H10" s="395">
        <v>149.04750000000001</v>
      </c>
      <c r="I10" s="346">
        <v>0.2273</v>
      </c>
    </row>
    <row r="11" spans="1:9" ht="12.75" customHeight="1" x14ac:dyDescent="0.25">
      <c r="A11" s="392">
        <v>5</v>
      </c>
      <c r="B11" s="393" t="s">
        <v>182</v>
      </c>
      <c r="C11" s="468"/>
      <c r="D11" s="394">
        <v>24261098</v>
      </c>
      <c r="E11" s="346">
        <v>6.54055E-3</v>
      </c>
      <c r="F11" s="346">
        <v>-8.0000000000000004E-4</v>
      </c>
      <c r="G11" s="394">
        <v>314174</v>
      </c>
      <c r="H11" s="395">
        <v>100.5928</v>
      </c>
      <c r="I11" s="346">
        <v>4.9299999999999997E-2</v>
      </c>
    </row>
    <row r="12" spans="1:9" ht="12.75" customHeight="1" x14ac:dyDescent="0.25">
      <c r="A12" s="392">
        <v>6</v>
      </c>
      <c r="B12" s="393" t="s">
        <v>183</v>
      </c>
      <c r="C12" s="468"/>
      <c r="D12" s="394">
        <v>3424905</v>
      </c>
      <c r="E12" s="346">
        <v>9.2332000000000004E-4</v>
      </c>
      <c r="F12" s="346">
        <v>0.13400000000000001</v>
      </c>
      <c r="G12" s="394" t="s">
        <v>339</v>
      </c>
      <c r="H12" s="395">
        <v>103.6052</v>
      </c>
      <c r="I12" s="346">
        <v>-2.1100000000000001E-2</v>
      </c>
    </row>
    <row r="13" spans="1:9" ht="12.75" customHeight="1" x14ac:dyDescent="0.25">
      <c r="A13" s="392">
        <v>7</v>
      </c>
      <c r="B13" s="393" t="s">
        <v>184</v>
      </c>
      <c r="C13" s="468"/>
      <c r="D13" s="394">
        <v>3919029</v>
      </c>
      <c r="E13" s="346">
        <v>1.05653E-3</v>
      </c>
      <c r="F13" s="346">
        <v>-0.13439999999999999</v>
      </c>
      <c r="G13" s="394" t="s">
        <v>339</v>
      </c>
      <c r="H13" s="395">
        <v>83.0501</v>
      </c>
      <c r="I13" s="346">
        <v>-8.5699999999999998E-2</v>
      </c>
    </row>
    <row r="14" spans="1:9" ht="12.75" customHeight="1" x14ac:dyDescent="0.25">
      <c r="A14" s="392">
        <v>8</v>
      </c>
      <c r="B14" s="393" t="s">
        <v>185</v>
      </c>
      <c r="C14" s="468"/>
      <c r="D14" s="394">
        <v>2696737</v>
      </c>
      <c r="E14" s="346">
        <v>7.2701000000000005E-4</v>
      </c>
      <c r="F14" s="346">
        <v>-5.8400000000000001E-2</v>
      </c>
      <c r="G14" s="394" t="s">
        <v>339</v>
      </c>
      <c r="H14" s="395">
        <v>96.102000000000004</v>
      </c>
      <c r="I14" s="346">
        <v>-9.7999999999999997E-3</v>
      </c>
    </row>
    <row r="15" spans="1:9" ht="12.75" customHeight="1" x14ac:dyDescent="0.25">
      <c r="A15" s="392">
        <v>9</v>
      </c>
      <c r="B15" s="393" t="s">
        <v>186</v>
      </c>
      <c r="C15" s="468"/>
      <c r="D15" s="394">
        <v>10062842</v>
      </c>
      <c r="E15" s="346">
        <v>2.7128400000000002E-3</v>
      </c>
      <c r="F15" s="346">
        <v>2.3999999999999998E-3</v>
      </c>
      <c r="G15" s="394">
        <v>105102</v>
      </c>
      <c r="H15" s="395">
        <v>106.3151</v>
      </c>
      <c r="I15" s="346">
        <v>3.2300000000000002E-2</v>
      </c>
    </row>
    <row r="16" spans="1:9" ht="12.75" customHeight="1" x14ac:dyDescent="0.25">
      <c r="A16" s="392">
        <v>10</v>
      </c>
      <c r="B16" s="393" t="s">
        <v>237</v>
      </c>
      <c r="C16" s="468"/>
      <c r="D16" s="394">
        <v>5217107</v>
      </c>
      <c r="E16" s="346">
        <v>1.4064800000000001E-3</v>
      </c>
      <c r="F16" s="346">
        <v>3.8999999999999998E-3</v>
      </c>
      <c r="G16" s="394">
        <v>53740</v>
      </c>
      <c r="H16" s="395">
        <v>104.5044</v>
      </c>
      <c r="I16" s="346">
        <v>3.32E-2</v>
      </c>
    </row>
    <row r="17" spans="1:9" ht="12.75" customHeight="1" x14ac:dyDescent="0.25">
      <c r="A17" s="392">
        <v>11</v>
      </c>
      <c r="B17" s="393" t="s">
        <v>238</v>
      </c>
      <c r="C17" s="468"/>
      <c r="D17" s="394">
        <v>9082688</v>
      </c>
      <c r="E17" s="346">
        <v>2.4486E-3</v>
      </c>
      <c r="F17" s="346">
        <v>-0.1061</v>
      </c>
      <c r="G17" s="394">
        <v>-996799</v>
      </c>
      <c r="H17" s="395">
        <v>92.122500000000002</v>
      </c>
      <c r="I17" s="346">
        <v>-4.6100000000000002E-2</v>
      </c>
    </row>
    <row r="18" spans="1:9" ht="12.75" customHeight="1" x14ac:dyDescent="0.25">
      <c r="A18" s="392">
        <v>12</v>
      </c>
      <c r="B18" s="393" t="s">
        <v>239</v>
      </c>
      <c r="C18" s="468"/>
      <c r="D18" s="394">
        <v>15452703</v>
      </c>
      <c r="E18" s="346">
        <v>4.1658900000000002E-3</v>
      </c>
      <c r="F18" s="346">
        <v>1.18E-2</v>
      </c>
      <c r="G18" s="394">
        <v>193135</v>
      </c>
      <c r="H18" s="395">
        <v>106.602</v>
      </c>
      <c r="I18" s="346">
        <v>3.73E-2</v>
      </c>
    </row>
    <row r="19" spans="1:9" ht="12.75" customHeight="1" x14ac:dyDescent="0.25">
      <c r="A19" s="392">
        <v>13</v>
      </c>
      <c r="B19" s="393" t="s">
        <v>240</v>
      </c>
      <c r="C19" s="468"/>
      <c r="D19" s="394">
        <v>2833386</v>
      </c>
      <c r="E19" s="346">
        <v>7.6385000000000005E-4</v>
      </c>
      <c r="F19" s="346">
        <v>-4.1999999999999997E-3</v>
      </c>
      <c r="G19" s="394">
        <v>38081</v>
      </c>
      <c r="H19" s="395">
        <v>107.26519999999999</v>
      </c>
      <c r="I19" s="346">
        <v>3.78E-2</v>
      </c>
    </row>
    <row r="20" spans="1:9" ht="12.75" customHeight="1" x14ac:dyDescent="0.25">
      <c r="A20" s="392">
        <v>14</v>
      </c>
      <c r="B20" s="393" t="s">
        <v>241</v>
      </c>
      <c r="C20" s="468"/>
      <c r="D20" s="394">
        <v>13950985</v>
      </c>
      <c r="E20" s="346">
        <v>3.7610400000000002E-3</v>
      </c>
      <c r="F20" s="346">
        <v>-2.3599999999999999E-2</v>
      </c>
      <c r="G20" s="394">
        <v>234812</v>
      </c>
      <c r="H20" s="395">
        <v>108.087</v>
      </c>
      <c r="I20" s="346">
        <v>4.2500000000000003E-2</v>
      </c>
    </row>
    <row r="21" spans="1:9" ht="12.75" customHeight="1" x14ac:dyDescent="0.25">
      <c r="A21" s="392">
        <v>15</v>
      </c>
      <c r="B21" s="393" t="s">
        <v>242</v>
      </c>
      <c r="C21" s="468"/>
      <c r="D21" s="394">
        <v>6307215</v>
      </c>
      <c r="E21" s="346">
        <v>1.7003599999999999E-3</v>
      </c>
      <c r="F21" s="346">
        <v>1.23E-2</v>
      </c>
      <c r="G21" s="394">
        <v>91337</v>
      </c>
      <c r="H21" s="395">
        <v>106.51300000000001</v>
      </c>
      <c r="I21" s="346">
        <v>3.9800000000000002E-2</v>
      </c>
    </row>
    <row r="22" spans="1:9" ht="12.75" customHeight="1" x14ac:dyDescent="0.25">
      <c r="A22" s="392">
        <v>16</v>
      </c>
      <c r="B22" s="393" t="s">
        <v>340</v>
      </c>
      <c r="C22" s="468"/>
      <c r="D22" s="394">
        <v>8567307</v>
      </c>
      <c r="E22" s="346">
        <v>2.3096599999999998E-3</v>
      </c>
      <c r="F22" s="346">
        <v>-0.1086</v>
      </c>
      <c r="G22" s="394">
        <v>-934791</v>
      </c>
      <c r="H22" s="395">
        <v>89.807199999999995</v>
      </c>
      <c r="I22" s="346">
        <v>-4.53E-2</v>
      </c>
    </row>
    <row r="23" spans="1:9" ht="12.75" customHeight="1" x14ac:dyDescent="0.25">
      <c r="A23" s="392">
        <v>17</v>
      </c>
      <c r="B23" s="469" t="s">
        <v>371</v>
      </c>
      <c r="C23" s="468"/>
      <c r="D23" s="394">
        <v>370718503</v>
      </c>
      <c r="E23" s="346">
        <v>9.9941959999999996E-2</v>
      </c>
      <c r="F23" s="346">
        <v>0.18729999999999999</v>
      </c>
      <c r="G23" s="394">
        <v>3259482</v>
      </c>
      <c r="H23" s="395"/>
      <c r="I23" s="346"/>
    </row>
    <row r="24" spans="1:9" ht="12.75" customHeight="1" x14ac:dyDescent="0.25">
      <c r="A24" s="392"/>
      <c r="B24" s="470"/>
      <c r="C24" s="468" t="s">
        <v>341</v>
      </c>
      <c r="D24" s="394"/>
      <c r="E24" s="346"/>
      <c r="F24" s="346"/>
      <c r="G24" s="394"/>
      <c r="H24" s="395">
        <v>103.3639</v>
      </c>
      <c r="I24" s="346">
        <v>2.3099999999999999E-2</v>
      </c>
    </row>
    <row r="25" spans="1:9" ht="12.75" customHeight="1" x14ac:dyDescent="0.25">
      <c r="A25" s="392"/>
      <c r="B25" s="470"/>
      <c r="C25" s="468" t="s">
        <v>342</v>
      </c>
      <c r="D25" s="394"/>
      <c r="E25" s="346"/>
      <c r="F25" s="346"/>
      <c r="G25" s="394"/>
      <c r="H25" s="395">
        <v>103.6991</v>
      </c>
      <c r="I25" s="346">
        <v>2.6200000000000001E-2</v>
      </c>
    </row>
    <row r="26" spans="1:9" ht="12.75" customHeight="1" x14ac:dyDescent="0.25">
      <c r="A26" s="392"/>
      <c r="B26" s="470"/>
      <c r="C26" s="468" t="s">
        <v>343</v>
      </c>
      <c r="D26" s="394"/>
      <c r="E26" s="346"/>
      <c r="F26" s="346"/>
      <c r="G26" s="394"/>
      <c r="H26" s="395">
        <v>103.867</v>
      </c>
      <c r="I26" s="346">
        <v>2.7799999999999998E-2</v>
      </c>
    </row>
    <row r="27" spans="1:9" ht="12.75" customHeight="1" x14ac:dyDescent="0.25">
      <c r="B27" s="471"/>
      <c r="C27" s="468" t="s">
        <v>216</v>
      </c>
      <c r="D27" s="394"/>
      <c r="E27" s="346"/>
      <c r="F27" s="346"/>
      <c r="G27" s="394"/>
      <c r="H27" s="395">
        <v>103.8707</v>
      </c>
      <c r="I27" s="346">
        <v>2.7799999999999998E-2</v>
      </c>
    </row>
    <row r="28" spans="1:9" ht="12.75" customHeight="1" x14ac:dyDescent="0.25">
      <c r="A28" s="392">
        <v>18</v>
      </c>
      <c r="B28" s="393" t="s">
        <v>372</v>
      </c>
      <c r="C28" s="468"/>
      <c r="D28" s="394">
        <v>25743294</v>
      </c>
      <c r="E28" s="346">
        <v>6.9401300000000001E-3</v>
      </c>
      <c r="F28" s="346">
        <v>0.16950000000000001</v>
      </c>
      <c r="G28" s="394">
        <v>-2508876</v>
      </c>
      <c r="H28" s="395">
        <v>88.826300000000003</v>
      </c>
      <c r="I28" s="346">
        <v>-5.16E-2</v>
      </c>
    </row>
    <row r="29" spans="1:9" ht="12.75" customHeight="1" x14ac:dyDescent="0.25">
      <c r="A29" s="392">
        <v>19</v>
      </c>
      <c r="B29" s="393" t="s">
        <v>187</v>
      </c>
      <c r="C29" s="468"/>
      <c r="D29" s="394">
        <v>15960936</v>
      </c>
      <c r="E29" s="346">
        <v>4.3029100000000001E-3</v>
      </c>
      <c r="F29" s="346">
        <v>2.1600000000000001E-2</v>
      </c>
      <c r="G29" s="394" t="s">
        <v>339</v>
      </c>
      <c r="H29" s="395">
        <v>144.2406</v>
      </c>
      <c r="I29" s="346">
        <v>-2.0799999999999999E-2</v>
      </c>
    </row>
    <row r="30" spans="1:9" ht="12.75" customHeight="1" x14ac:dyDescent="0.25">
      <c r="A30" s="392">
        <v>20</v>
      </c>
      <c r="B30" s="393" t="s">
        <v>423</v>
      </c>
      <c r="C30" s="468"/>
      <c r="D30" s="394">
        <v>13607543</v>
      </c>
      <c r="E30" s="346">
        <v>3.6684600000000001E-3</v>
      </c>
      <c r="F30" s="346">
        <v>5.2299999999999999E-2</v>
      </c>
      <c r="G30" s="394">
        <v>846666</v>
      </c>
      <c r="H30" s="395">
        <v>109.6404</v>
      </c>
      <c r="I30" s="346">
        <v>9.2499999999999999E-2</v>
      </c>
    </row>
    <row r="31" spans="1:9" ht="12.75" customHeight="1" x14ac:dyDescent="0.25">
      <c r="A31" s="392">
        <v>21</v>
      </c>
      <c r="B31" s="393" t="s">
        <v>188</v>
      </c>
      <c r="C31" s="468"/>
      <c r="D31" s="394">
        <v>9836232</v>
      </c>
      <c r="E31" s="346">
        <v>2.65175E-3</v>
      </c>
      <c r="F31" s="346">
        <v>7.9000000000000001E-2</v>
      </c>
      <c r="G31" s="394">
        <v>804840</v>
      </c>
      <c r="H31" s="395">
        <v>115.1091</v>
      </c>
      <c r="I31" s="346">
        <v>0.10879999999999999</v>
      </c>
    </row>
    <row r="32" spans="1:9" ht="12.75" customHeight="1" x14ac:dyDescent="0.25">
      <c r="A32" s="392">
        <v>22</v>
      </c>
      <c r="B32" s="393" t="s">
        <v>424</v>
      </c>
      <c r="C32" s="468"/>
      <c r="D32" s="394">
        <v>58130382</v>
      </c>
      <c r="E32" s="346">
        <v>1.5671359999999999E-2</v>
      </c>
      <c r="F32" s="346">
        <v>-0.1091</v>
      </c>
      <c r="G32" s="394">
        <v>691378</v>
      </c>
      <c r="H32" s="395">
        <v>133.18559999999999</v>
      </c>
      <c r="I32" s="346">
        <v>3.7600000000000001E-2</v>
      </c>
    </row>
    <row r="33" spans="1:9" ht="12.75" customHeight="1" x14ac:dyDescent="0.25">
      <c r="A33" s="392">
        <v>23</v>
      </c>
      <c r="B33" s="469" t="s">
        <v>425</v>
      </c>
      <c r="C33" s="468"/>
      <c r="D33" s="394">
        <v>499134140</v>
      </c>
      <c r="E33" s="346">
        <v>0.13456151999999999</v>
      </c>
      <c r="F33" s="346">
        <v>0.95899999999999996</v>
      </c>
      <c r="G33" s="394">
        <v>3872818</v>
      </c>
      <c r="H33" s="395"/>
      <c r="I33" s="346"/>
    </row>
    <row r="34" spans="1:9" ht="12.75" customHeight="1" x14ac:dyDescent="0.25">
      <c r="B34" s="470"/>
      <c r="C34" s="468" t="s">
        <v>341</v>
      </c>
      <c r="D34" s="394"/>
      <c r="E34" s="346"/>
      <c r="F34" s="346"/>
      <c r="G34" s="394"/>
      <c r="H34" s="395">
        <v>104.3433</v>
      </c>
      <c r="I34" s="346">
        <v>2.5399999999999999E-2</v>
      </c>
    </row>
    <row r="35" spans="1:9" ht="12.75" customHeight="1" x14ac:dyDescent="0.25">
      <c r="B35" s="470"/>
      <c r="C35" s="468" t="s">
        <v>342</v>
      </c>
      <c r="D35" s="394"/>
      <c r="E35" s="346"/>
      <c r="F35" s="346"/>
      <c r="G35" s="394"/>
      <c r="H35" s="395">
        <v>104.4208</v>
      </c>
      <c r="I35" s="346">
        <v>2.5899999999999999E-2</v>
      </c>
    </row>
    <row r="36" spans="1:9" ht="12.75" customHeight="1" x14ac:dyDescent="0.25">
      <c r="B36" s="471"/>
      <c r="C36" s="468" t="s">
        <v>343</v>
      </c>
      <c r="D36" s="394"/>
      <c r="E36" s="346"/>
      <c r="F36" s="346"/>
      <c r="G36" s="394"/>
      <c r="H36" s="395">
        <v>104.4939</v>
      </c>
      <c r="I36" s="346">
        <v>2.64E-2</v>
      </c>
    </row>
    <row r="37" spans="1:9" ht="12.75" customHeight="1" x14ac:dyDescent="0.25">
      <c r="A37" s="392">
        <v>24</v>
      </c>
      <c r="B37" s="393" t="s">
        <v>426</v>
      </c>
      <c r="C37" s="468"/>
      <c r="D37" s="394">
        <v>53277557</v>
      </c>
      <c r="E37" s="346">
        <v>1.436309E-2</v>
      </c>
      <c r="F37" s="346">
        <v>-5.9999999999999995E-4</v>
      </c>
      <c r="G37" s="394">
        <v>811592</v>
      </c>
      <c r="H37" s="395">
        <v>120.4152</v>
      </c>
      <c r="I37" s="346">
        <v>5.0599999999999999E-2</v>
      </c>
    </row>
    <row r="38" spans="1:9" ht="12.75" customHeight="1" x14ac:dyDescent="0.25">
      <c r="A38" s="392">
        <v>25</v>
      </c>
      <c r="B38" s="393" t="s">
        <v>427</v>
      </c>
      <c r="C38" s="468"/>
      <c r="D38" s="394">
        <v>10181046</v>
      </c>
      <c r="E38" s="346">
        <v>2.74471E-3</v>
      </c>
      <c r="F38" s="346">
        <v>-0.1085</v>
      </c>
      <c r="G38" s="394">
        <v>-1105064</v>
      </c>
      <c r="H38" s="395">
        <v>94.412499999999994</v>
      </c>
      <c r="I38" s="346">
        <v>-4.41E-2</v>
      </c>
    </row>
    <row r="39" spans="1:9" ht="12.75" customHeight="1" x14ac:dyDescent="0.25">
      <c r="A39" s="392">
        <v>26</v>
      </c>
      <c r="B39" s="393" t="s">
        <v>428</v>
      </c>
      <c r="C39" s="468"/>
      <c r="D39" s="394">
        <v>8312734</v>
      </c>
      <c r="E39" s="346">
        <v>2.2410300000000002E-3</v>
      </c>
      <c r="F39" s="346">
        <v>-0.1249</v>
      </c>
      <c r="G39" s="394">
        <v>-770457</v>
      </c>
      <c r="H39" s="395">
        <v>94.613399999999999</v>
      </c>
      <c r="I39" s="346">
        <v>-2.7900000000000001E-2</v>
      </c>
    </row>
    <row r="40" spans="1:9" ht="12.75" customHeight="1" x14ac:dyDescent="0.25">
      <c r="A40" s="392">
        <v>27</v>
      </c>
      <c r="B40" s="393" t="s">
        <v>429</v>
      </c>
      <c r="C40" s="468"/>
      <c r="D40" s="394">
        <v>48602385</v>
      </c>
      <c r="E40" s="346">
        <v>1.310271E-2</v>
      </c>
      <c r="F40" s="346">
        <v>-6.7500000000000004E-2</v>
      </c>
      <c r="G40" s="394">
        <v>-4961752</v>
      </c>
      <c r="H40" s="395">
        <v>130.38319999999999</v>
      </c>
      <c r="I40" s="346">
        <v>-4.5999999999999999E-2</v>
      </c>
    </row>
    <row r="41" spans="1:9" ht="12.75" customHeight="1" x14ac:dyDescent="0.25">
      <c r="A41" s="392">
        <v>28</v>
      </c>
      <c r="B41" s="393" t="s">
        <v>430</v>
      </c>
      <c r="C41" s="468"/>
      <c r="D41" s="394">
        <v>148015192</v>
      </c>
      <c r="E41" s="346">
        <v>3.9903399999999999E-2</v>
      </c>
      <c r="F41" s="346">
        <v>0.24529999999999999</v>
      </c>
      <c r="G41" s="394">
        <v>16557802</v>
      </c>
      <c r="H41" s="395">
        <v>24.7578</v>
      </c>
      <c r="I41" s="346">
        <v>0.23200000000000001</v>
      </c>
    </row>
    <row r="42" spans="1:9" ht="12.75" customHeight="1" x14ac:dyDescent="0.25">
      <c r="A42" s="392">
        <v>29</v>
      </c>
      <c r="B42" s="393" t="s">
        <v>431</v>
      </c>
      <c r="C42" s="468"/>
      <c r="D42" s="394">
        <v>18470209</v>
      </c>
      <c r="E42" s="346">
        <v>4.9793800000000003E-3</v>
      </c>
      <c r="F42" s="346">
        <v>-4.8099999999999997E-2</v>
      </c>
      <c r="G42" s="394">
        <v>-603774</v>
      </c>
      <c r="H42" s="395">
        <v>123.5269</v>
      </c>
      <c r="I42" s="346">
        <v>3.3700000000000001E-2</v>
      </c>
    </row>
    <row r="43" spans="1:9" ht="12.75" customHeight="1" x14ac:dyDescent="0.25">
      <c r="A43" s="392">
        <v>30</v>
      </c>
      <c r="B43" s="393" t="s">
        <v>189</v>
      </c>
      <c r="C43" s="468"/>
      <c r="D43" s="394">
        <v>63358063</v>
      </c>
      <c r="E43" s="346">
        <v>1.7080689999999999E-2</v>
      </c>
      <c r="F43" s="346">
        <v>0.27410000000000001</v>
      </c>
      <c r="G43" s="394">
        <v>923441</v>
      </c>
      <c r="H43" s="395">
        <v>105.93989999999999</v>
      </c>
      <c r="I43" s="346">
        <v>3.7499999999999999E-2</v>
      </c>
    </row>
    <row r="44" spans="1:9" ht="12.75" customHeight="1" x14ac:dyDescent="0.25">
      <c r="A44" s="392">
        <v>31</v>
      </c>
      <c r="B44" s="393" t="s">
        <v>432</v>
      </c>
      <c r="C44" s="468"/>
      <c r="D44" s="394">
        <v>21172493</v>
      </c>
      <c r="E44" s="346">
        <v>5.7078900000000002E-3</v>
      </c>
      <c r="F44" s="346">
        <v>-4.2999999999999997E-2</v>
      </c>
      <c r="G44" s="394">
        <v>7646</v>
      </c>
      <c r="H44" s="395">
        <v>111.8836</v>
      </c>
      <c r="I44" s="346">
        <v>3.1199999999999999E-2</v>
      </c>
    </row>
    <row r="45" spans="1:9" ht="12.75" customHeight="1" x14ac:dyDescent="0.25">
      <c r="A45" s="392">
        <v>32</v>
      </c>
      <c r="B45" s="393" t="s">
        <v>433</v>
      </c>
      <c r="C45" s="468"/>
      <c r="D45" s="394">
        <v>61178164</v>
      </c>
      <c r="E45" s="346">
        <v>1.6493009999999999E-2</v>
      </c>
      <c r="F45" s="346">
        <v>-7.22E-2</v>
      </c>
      <c r="G45" s="394">
        <v>-655222</v>
      </c>
      <c r="H45" s="395">
        <v>21.1081</v>
      </c>
      <c r="I45" s="346">
        <v>3.9300000000000002E-2</v>
      </c>
    </row>
    <row r="46" spans="1:9" ht="12.75" customHeight="1" x14ac:dyDescent="0.25">
      <c r="A46" s="392">
        <v>33</v>
      </c>
      <c r="B46" s="393" t="s">
        <v>387</v>
      </c>
      <c r="C46" s="468"/>
      <c r="D46" s="394">
        <v>3335408</v>
      </c>
      <c r="E46" s="346">
        <v>8.9919000000000002E-4</v>
      </c>
      <c r="F46" s="346">
        <v>-8.6E-3</v>
      </c>
      <c r="G46" s="394">
        <v>59160</v>
      </c>
      <c r="H46" s="395">
        <v>104.63330000000001</v>
      </c>
      <c r="I46" s="346">
        <v>5.4800000000000001E-2</v>
      </c>
    </row>
    <row r="47" spans="1:9" ht="12.75" customHeight="1" x14ac:dyDescent="0.25">
      <c r="A47" s="392">
        <v>34</v>
      </c>
      <c r="B47" s="393" t="s">
        <v>434</v>
      </c>
      <c r="C47" s="468"/>
      <c r="D47" s="394">
        <v>3092634</v>
      </c>
      <c r="E47" s="346">
        <v>8.3374000000000002E-4</v>
      </c>
      <c r="F47" s="346">
        <v>-6.8599999999999994E-2</v>
      </c>
      <c r="G47" s="394">
        <v>43783</v>
      </c>
      <c r="H47" s="395">
        <v>99.842699999999994</v>
      </c>
      <c r="I47" s="346">
        <v>3.7199999999999997E-2</v>
      </c>
    </row>
    <row r="48" spans="1:9" ht="12.75" customHeight="1" x14ac:dyDescent="0.25">
      <c r="A48" s="392">
        <v>35</v>
      </c>
      <c r="B48" s="393" t="s">
        <v>435</v>
      </c>
      <c r="C48" s="468"/>
      <c r="D48" s="394">
        <v>78339861</v>
      </c>
      <c r="E48" s="346">
        <v>2.111963E-2</v>
      </c>
      <c r="F48" s="346">
        <v>1.4800000000000001E-2</v>
      </c>
      <c r="G48" s="394">
        <v>1081219</v>
      </c>
      <c r="H48" s="395">
        <v>19.928899999999999</v>
      </c>
      <c r="I48" s="346">
        <v>3.2300000000000002E-2</v>
      </c>
    </row>
    <row r="49" spans="1:9" ht="12.75" customHeight="1" x14ac:dyDescent="0.25">
      <c r="A49" s="392">
        <v>36</v>
      </c>
      <c r="B49" s="393" t="s">
        <v>190</v>
      </c>
      <c r="C49" s="468"/>
      <c r="D49" s="394">
        <v>18213686</v>
      </c>
      <c r="E49" s="346">
        <v>4.9102299999999998E-3</v>
      </c>
      <c r="F49" s="346">
        <v>1.1999999999999999E-3</v>
      </c>
      <c r="G49" s="394">
        <v>174655</v>
      </c>
      <c r="H49" s="395">
        <v>105.2757</v>
      </c>
      <c r="I49" s="346">
        <v>3.1800000000000002E-2</v>
      </c>
    </row>
    <row r="50" spans="1:9" ht="12.75" customHeight="1" x14ac:dyDescent="0.25">
      <c r="A50" s="392">
        <v>37</v>
      </c>
      <c r="B50" s="393" t="s">
        <v>436</v>
      </c>
      <c r="C50" s="468"/>
      <c r="D50" s="394">
        <v>4194855</v>
      </c>
      <c r="E50" s="346">
        <v>1.1308900000000001E-3</v>
      </c>
      <c r="F50" s="346">
        <v>3.2000000000000002E-3</v>
      </c>
      <c r="G50" s="394">
        <v>38665</v>
      </c>
      <c r="H50" s="395">
        <v>106.12779999999999</v>
      </c>
      <c r="I50" s="346">
        <v>3.1E-2</v>
      </c>
    </row>
    <row r="51" spans="1:9" ht="12.75" customHeight="1" x14ac:dyDescent="0.25">
      <c r="A51" s="392">
        <v>38</v>
      </c>
      <c r="B51" s="393" t="s">
        <v>437</v>
      </c>
      <c r="C51" s="468"/>
      <c r="D51" s="394">
        <v>26353996</v>
      </c>
      <c r="E51" s="346">
        <v>7.1047699999999998E-3</v>
      </c>
      <c r="F51" s="346">
        <v>8.6E-3</v>
      </c>
      <c r="G51" s="394">
        <v>287401</v>
      </c>
      <c r="H51" s="395">
        <v>106.4897</v>
      </c>
      <c r="I51" s="346">
        <v>3.6200000000000003E-2</v>
      </c>
    </row>
    <row r="52" spans="1:9" ht="12.75" customHeight="1" x14ac:dyDescent="0.25">
      <c r="A52" s="392">
        <v>39</v>
      </c>
      <c r="B52" s="393" t="s">
        <v>438</v>
      </c>
      <c r="C52" s="468"/>
      <c r="D52" s="394">
        <v>14275198</v>
      </c>
      <c r="E52" s="346">
        <v>3.8484499999999998E-3</v>
      </c>
      <c r="F52" s="346">
        <v>2.8999999999999998E-3</v>
      </c>
      <c r="G52" s="394">
        <v>197941</v>
      </c>
      <c r="H52" s="395">
        <v>104.89449999999999</v>
      </c>
      <c r="I52" s="346">
        <v>4.2799999999999998E-2</v>
      </c>
    </row>
    <row r="53" spans="1:9" ht="12.75" customHeight="1" x14ac:dyDescent="0.25">
      <c r="A53" s="392">
        <v>40</v>
      </c>
      <c r="B53" s="393" t="s">
        <v>191</v>
      </c>
      <c r="C53" s="468"/>
      <c r="D53" s="394">
        <v>19092216</v>
      </c>
      <c r="E53" s="346">
        <v>5.1470700000000001E-3</v>
      </c>
      <c r="F53" s="346">
        <v>1.6E-2</v>
      </c>
      <c r="G53" s="394">
        <v>344001</v>
      </c>
      <c r="H53" s="395">
        <v>109.6611</v>
      </c>
      <c r="I53" s="346">
        <v>5.1700000000000003E-2</v>
      </c>
    </row>
    <row r="54" spans="1:9" ht="12.75" customHeight="1" x14ac:dyDescent="0.25">
      <c r="A54" s="392">
        <v>41</v>
      </c>
      <c r="B54" s="393" t="s">
        <v>439</v>
      </c>
      <c r="C54" s="468"/>
      <c r="D54" s="394">
        <v>7141249</v>
      </c>
      <c r="E54" s="346">
        <v>1.9252099999999999E-3</v>
      </c>
      <c r="F54" s="346">
        <v>1.1299999999999999E-2</v>
      </c>
      <c r="G54" s="394">
        <v>123474</v>
      </c>
      <c r="H54" s="395">
        <v>112.026</v>
      </c>
      <c r="I54" s="346">
        <v>5.1999999999999998E-2</v>
      </c>
    </row>
    <row r="55" spans="1:9" ht="12.75" customHeight="1" x14ac:dyDescent="0.25">
      <c r="A55" s="392">
        <v>42</v>
      </c>
      <c r="B55" s="393" t="s">
        <v>440</v>
      </c>
      <c r="C55" s="468"/>
      <c r="D55" s="394">
        <v>22817461</v>
      </c>
      <c r="E55" s="346">
        <v>6.1513599999999998E-3</v>
      </c>
      <c r="F55" s="346">
        <v>1.43E-2</v>
      </c>
      <c r="G55" s="394">
        <v>396387</v>
      </c>
      <c r="H55" s="395">
        <v>106.7544</v>
      </c>
      <c r="I55" s="346">
        <v>5.21E-2</v>
      </c>
    </row>
    <row r="56" spans="1:9" ht="12.75" customHeight="1" x14ac:dyDescent="0.25">
      <c r="A56" s="392">
        <v>43</v>
      </c>
      <c r="B56" s="393" t="s">
        <v>441</v>
      </c>
      <c r="C56" s="468"/>
      <c r="D56" s="394">
        <v>1119808</v>
      </c>
      <c r="E56" s="346">
        <v>3.0189000000000003E-4</v>
      </c>
      <c r="F56" s="346">
        <v>0.24</v>
      </c>
      <c r="G56" s="394">
        <v>89173</v>
      </c>
      <c r="H56" s="395">
        <v>32.559199999999997</v>
      </c>
      <c r="I56" s="346">
        <v>0.18840000000000001</v>
      </c>
    </row>
    <row r="57" spans="1:9" ht="12.75" customHeight="1" x14ac:dyDescent="0.25">
      <c r="A57" s="392">
        <v>44</v>
      </c>
      <c r="B57" s="393" t="s">
        <v>442</v>
      </c>
      <c r="C57" s="468"/>
      <c r="D57" s="394">
        <v>8672653</v>
      </c>
      <c r="E57" s="346">
        <v>2.3380599999999999E-3</v>
      </c>
      <c r="F57" s="346">
        <v>0.3145</v>
      </c>
      <c r="G57" s="394">
        <v>859808</v>
      </c>
      <c r="H57" s="395">
        <v>28.016400000000001</v>
      </c>
      <c r="I57" s="346">
        <v>0.24679999999999999</v>
      </c>
    </row>
    <row r="58" spans="1:9" ht="12.75" customHeight="1" x14ac:dyDescent="0.25">
      <c r="A58" s="392">
        <v>45</v>
      </c>
      <c r="B58" s="393" t="s">
        <v>374</v>
      </c>
      <c r="C58" s="468"/>
      <c r="D58" s="394">
        <v>1112276</v>
      </c>
      <c r="E58" s="346">
        <v>2.9985999999999999E-4</v>
      </c>
      <c r="F58" s="346">
        <v>1.5599999999999999E-2</v>
      </c>
      <c r="G58" s="394">
        <v>21275</v>
      </c>
      <c r="H58" s="395">
        <v>101.5685</v>
      </c>
      <c r="I58" s="346">
        <v>1.9400000000000001E-2</v>
      </c>
    </row>
    <row r="59" spans="1:9" ht="12.75" customHeight="1" x14ac:dyDescent="0.25">
      <c r="A59" s="392">
        <v>46</v>
      </c>
      <c r="B59" s="393" t="s">
        <v>373</v>
      </c>
      <c r="C59" s="468"/>
      <c r="D59" s="394">
        <v>16016722</v>
      </c>
      <c r="E59" s="346">
        <v>4.3179500000000001E-3</v>
      </c>
      <c r="F59" s="346">
        <v>7.6799999999999993E-2</v>
      </c>
      <c r="G59" s="394">
        <v>1277424</v>
      </c>
      <c r="H59" s="395">
        <v>22.344200000000001</v>
      </c>
      <c r="I59" s="346">
        <v>0.1492</v>
      </c>
    </row>
    <row r="60" spans="1:9" ht="12.75" customHeight="1" x14ac:dyDescent="0.25">
      <c r="A60" s="392">
        <v>47</v>
      </c>
      <c r="B60" s="393" t="s">
        <v>247</v>
      </c>
      <c r="C60" s="468"/>
      <c r="D60" s="394">
        <v>7047581</v>
      </c>
      <c r="E60" s="346">
        <v>1.89996E-3</v>
      </c>
      <c r="F60" s="346">
        <v>2.5999999999999999E-3</v>
      </c>
      <c r="G60" s="394">
        <v>129829</v>
      </c>
      <c r="H60" s="395">
        <v>19.553100000000001</v>
      </c>
      <c r="I60" s="346">
        <v>3.5299999999999998E-2</v>
      </c>
    </row>
    <row r="61" spans="1:9" ht="12.75" customHeight="1" x14ac:dyDescent="0.25">
      <c r="A61" s="392">
        <v>48</v>
      </c>
      <c r="B61" s="393" t="s">
        <v>375</v>
      </c>
      <c r="C61" s="468"/>
      <c r="D61" s="394">
        <v>22066740</v>
      </c>
      <c r="E61" s="346">
        <v>5.9489699999999996E-3</v>
      </c>
      <c r="F61" s="346">
        <v>4.7999999999999996E-3</v>
      </c>
      <c r="G61" s="394">
        <v>222539</v>
      </c>
      <c r="H61" s="395">
        <v>168.98169999999999</v>
      </c>
      <c r="I61" s="346">
        <v>4.1700000000000001E-2</v>
      </c>
    </row>
    <row r="62" spans="1:9" ht="12.75" customHeight="1" x14ac:dyDescent="0.25">
      <c r="A62" s="392">
        <v>49</v>
      </c>
      <c r="B62" s="393" t="s">
        <v>443</v>
      </c>
      <c r="C62" s="468"/>
      <c r="D62" s="394">
        <v>5412569</v>
      </c>
      <c r="E62" s="346">
        <v>1.4591700000000001E-3</v>
      </c>
      <c r="F62" s="346">
        <v>-4.5900000000000003E-2</v>
      </c>
      <c r="G62" s="394">
        <v>73430</v>
      </c>
      <c r="H62" s="395">
        <v>108.8304</v>
      </c>
      <c r="I62" s="346">
        <v>4.1799999999999997E-2</v>
      </c>
    </row>
    <row r="63" spans="1:9" ht="12.75" customHeight="1" x14ac:dyDescent="0.25">
      <c r="A63" s="392">
        <v>50</v>
      </c>
      <c r="B63" s="469" t="s">
        <v>192</v>
      </c>
      <c r="C63" s="468"/>
      <c r="D63" s="394">
        <v>16277639</v>
      </c>
      <c r="E63" s="346">
        <v>4.3882900000000004E-3</v>
      </c>
      <c r="F63" s="346">
        <v>-0.26569999999999999</v>
      </c>
      <c r="G63" s="394">
        <v>323284</v>
      </c>
      <c r="H63" s="395"/>
      <c r="I63" s="346"/>
    </row>
    <row r="64" spans="1:9" ht="12.75" customHeight="1" x14ac:dyDescent="0.25">
      <c r="A64" s="392"/>
      <c r="B64" s="470"/>
      <c r="C64" s="500" t="s">
        <v>243</v>
      </c>
      <c r="D64" s="394"/>
      <c r="E64" s="346"/>
      <c r="F64" s="346"/>
      <c r="G64" s="394"/>
      <c r="H64" s="395">
        <v>18.362300000000001</v>
      </c>
      <c r="I64" s="346">
        <v>6.7000000000000004E-2</v>
      </c>
    </row>
    <row r="65" spans="1:9" ht="12.75" customHeight="1" x14ac:dyDescent="0.25">
      <c r="B65" s="470"/>
      <c r="C65" s="500" t="s">
        <v>244</v>
      </c>
      <c r="D65" s="394"/>
      <c r="E65" s="346"/>
      <c r="F65" s="346"/>
      <c r="G65" s="394"/>
      <c r="H65" s="395">
        <v>17.571899999999999</v>
      </c>
      <c r="I65" s="346">
        <v>6.1699999999999998E-2</v>
      </c>
    </row>
    <row r="66" spans="1:9" ht="12.75" customHeight="1" x14ac:dyDescent="0.25">
      <c r="B66" s="471"/>
      <c r="C66" s="500" t="s">
        <v>245</v>
      </c>
      <c r="D66" s="394"/>
      <c r="E66" s="346"/>
      <c r="F66" s="346"/>
      <c r="G66" s="394"/>
      <c r="H66" s="395">
        <v>0</v>
      </c>
      <c r="I66" s="346">
        <v>-1</v>
      </c>
    </row>
    <row r="67" spans="1:9" ht="12.75" customHeight="1" x14ac:dyDescent="0.25">
      <c r="A67" s="392">
        <v>51</v>
      </c>
      <c r="B67" s="469" t="s">
        <v>344</v>
      </c>
      <c r="C67" s="500"/>
      <c r="D67" s="394">
        <v>20555328</v>
      </c>
      <c r="E67" s="346">
        <v>5.5415100000000004E-3</v>
      </c>
      <c r="F67" s="346">
        <v>0.222</v>
      </c>
      <c r="G67" s="394">
        <v>2287893</v>
      </c>
      <c r="H67" s="395"/>
      <c r="I67" s="346"/>
    </row>
    <row r="68" spans="1:9" ht="12.75" customHeight="1" x14ac:dyDescent="0.25">
      <c r="A68" s="392"/>
      <c r="B68" s="470"/>
      <c r="C68" s="500" t="s">
        <v>243</v>
      </c>
      <c r="D68" s="394"/>
      <c r="E68" s="346"/>
      <c r="F68" s="346"/>
      <c r="G68" s="394"/>
      <c r="H68" s="395">
        <v>16.319700000000001</v>
      </c>
      <c r="I68" s="346">
        <v>4.8399999999999999E-2</v>
      </c>
    </row>
    <row r="69" spans="1:9" ht="12.75" customHeight="1" x14ac:dyDescent="0.25">
      <c r="A69" s="392"/>
      <c r="B69" s="471"/>
      <c r="C69" s="500" t="s">
        <v>244</v>
      </c>
      <c r="D69" s="394"/>
      <c r="E69" s="346"/>
      <c r="F69" s="346"/>
      <c r="G69" s="394"/>
      <c r="H69" s="395">
        <v>16.319600000000001</v>
      </c>
      <c r="I69" s="346">
        <v>4.8399999999999999E-2</v>
      </c>
    </row>
    <row r="70" spans="1:9" ht="12.75" customHeight="1" x14ac:dyDescent="0.25">
      <c r="A70" s="392">
        <v>52</v>
      </c>
      <c r="B70" s="469" t="s">
        <v>248</v>
      </c>
      <c r="C70" s="500"/>
      <c r="D70" s="394">
        <v>11495936</v>
      </c>
      <c r="E70" s="346">
        <v>3.0991899999999999E-3</v>
      </c>
      <c r="F70" s="346">
        <v>-0.28410000000000002</v>
      </c>
      <c r="G70" s="394">
        <v>-6565</v>
      </c>
      <c r="H70" s="395"/>
      <c r="I70" s="346"/>
    </row>
    <row r="71" spans="1:9" ht="12.75" customHeight="1" x14ac:dyDescent="0.25">
      <c r="A71" s="392"/>
      <c r="B71" s="470"/>
      <c r="C71" s="500" t="s">
        <v>243</v>
      </c>
      <c r="D71" s="394"/>
      <c r="E71" s="346"/>
      <c r="F71" s="346"/>
      <c r="G71" s="394"/>
      <c r="H71" s="395">
        <v>226.33449999999999</v>
      </c>
      <c r="I71" s="346">
        <v>0.03</v>
      </c>
    </row>
    <row r="72" spans="1:9" ht="12.75" customHeight="1" x14ac:dyDescent="0.25">
      <c r="A72" s="392"/>
      <c r="B72" s="470"/>
      <c r="C72" s="500" t="s">
        <v>244</v>
      </c>
      <c r="D72" s="394"/>
      <c r="E72" s="346"/>
      <c r="F72" s="346"/>
      <c r="G72" s="394"/>
      <c r="H72" s="395">
        <v>214.9237</v>
      </c>
      <c r="I72" s="346">
        <v>2.4899999999999999E-2</v>
      </c>
    </row>
    <row r="73" spans="1:9" ht="12.75" customHeight="1" x14ac:dyDescent="0.25">
      <c r="A73" s="392"/>
      <c r="B73" s="471"/>
      <c r="C73" s="500" t="s">
        <v>245</v>
      </c>
      <c r="D73" s="394"/>
      <c r="E73" s="346"/>
      <c r="F73" s="346"/>
      <c r="G73" s="394"/>
      <c r="H73" s="395">
        <v>0</v>
      </c>
      <c r="I73" s="346">
        <v>-1</v>
      </c>
    </row>
    <row r="74" spans="1:9" ht="12.75" customHeight="1" x14ac:dyDescent="0.25">
      <c r="A74" s="392">
        <v>53</v>
      </c>
      <c r="B74" s="469" t="s">
        <v>196</v>
      </c>
      <c r="C74" s="500"/>
      <c r="D74" s="394">
        <v>10122785</v>
      </c>
      <c r="E74" s="346">
        <v>2.7290000000000001E-3</v>
      </c>
      <c r="F74" s="346">
        <v>0.45169999999999999</v>
      </c>
      <c r="G74" s="394">
        <v>1075578</v>
      </c>
      <c r="H74" s="395"/>
      <c r="I74" s="346"/>
    </row>
    <row r="75" spans="1:9" ht="12.75" customHeight="1" x14ac:dyDescent="0.25">
      <c r="A75" s="392"/>
      <c r="B75" s="470"/>
      <c r="C75" s="500" t="s">
        <v>243</v>
      </c>
      <c r="D75" s="394"/>
      <c r="E75" s="346"/>
      <c r="F75" s="346"/>
      <c r="G75" s="394"/>
      <c r="H75" s="395">
        <v>31.208200000000001</v>
      </c>
      <c r="I75" s="346">
        <v>0.35449999999999998</v>
      </c>
    </row>
    <row r="76" spans="1:9" ht="12.75" customHeight="1" x14ac:dyDescent="0.25">
      <c r="A76" s="392"/>
      <c r="B76" s="471"/>
      <c r="C76" s="500" t="s">
        <v>244</v>
      </c>
      <c r="D76" s="394"/>
      <c r="E76" s="346"/>
      <c r="F76" s="346"/>
      <c r="G76" s="394"/>
      <c r="H76" s="395">
        <v>31.207100000000001</v>
      </c>
      <c r="I76" s="346">
        <v>0.35460000000000003</v>
      </c>
    </row>
    <row r="77" spans="1:9" ht="12.75" customHeight="1" x14ac:dyDescent="0.25">
      <c r="A77" s="392">
        <v>54</v>
      </c>
      <c r="B77" s="469" t="s">
        <v>249</v>
      </c>
      <c r="C77" s="500"/>
      <c r="D77" s="394">
        <v>1138051</v>
      </c>
      <c r="E77" s="346">
        <v>3.0681000000000003E-4</v>
      </c>
      <c r="F77" s="346">
        <v>-0.2203</v>
      </c>
      <c r="G77" s="394">
        <v>-85110</v>
      </c>
      <c r="H77" s="395"/>
      <c r="I77" s="346"/>
    </row>
    <row r="78" spans="1:9" ht="12.75" customHeight="1" x14ac:dyDescent="0.25">
      <c r="A78" s="392"/>
      <c r="B78" s="470"/>
      <c r="C78" s="500" t="s">
        <v>243</v>
      </c>
      <c r="D78" s="394"/>
      <c r="E78" s="346"/>
      <c r="F78" s="346"/>
      <c r="G78" s="394"/>
      <c r="H78" s="395">
        <v>104.0227</v>
      </c>
      <c r="I78" s="346">
        <v>-5.1000000000000004E-3</v>
      </c>
    </row>
    <row r="79" spans="1:9" ht="12.75" customHeight="1" x14ac:dyDescent="0.25">
      <c r="A79" s="392"/>
      <c r="B79" s="470"/>
      <c r="C79" s="500" t="s">
        <v>244</v>
      </c>
      <c r="D79" s="394"/>
      <c r="E79" s="346"/>
      <c r="F79" s="346"/>
      <c r="G79" s="394"/>
      <c r="H79" s="395">
        <v>0</v>
      </c>
      <c r="I79" s="346"/>
    </row>
    <row r="80" spans="1:9" ht="12.75" customHeight="1" x14ac:dyDescent="0.25">
      <c r="A80" s="392"/>
      <c r="B80" s="471"/>
      <c r="C80" s="500" t="s">
        <v>245</v>
      </c>
      <c r="D80" s="394"/>
      <c r="E80" s="346"/>
      <c r="F80" s="346"/>
      <c r="G80" s="394"/>
      <c r="H80" s="395">
        <v>0</v>
      </c>
      <c r="I80" s="346"/>
    </row>
    <row r="81" spans="1:9" ht="12.75" customHeight="1" x14ac:dyDescent="0.25">
      <c r="A81" s="392">
        <v>55</v>
      </c>
      <c r="B81" s="393" t="s">
        <v>345</v>
      </c>
      <c r="C81" s="500"/>
      <c r="D81" s="394">
        <v>838460</v>
      </c>
      <c r="E81" s="346">
        <v>2.2604E-4</v>
      </c>
      <c r="F81" s="346">
        <v>-0.86950000000000005</v>
      </c>
      <c r="G81" s="394">
        <v>-70179</v>
      </c>
      <c r="H81" s="395">
        <v>10.3415</v>
      </c>
      <c r="I81" s="346">
        <v>4.4200000000000003E-2</v>
      </c>
    </row>
    <row r="82" spans="1:9" ht="12.75" customHeight="1" x14ac:dyDescent="0.25">
      <c r="A82" s="392">
        <v>56</v>
      </c>
      <c r="B82" s="393" t="s">
        <v>250</v>
      </c>
      <c r="C82" s="500"/>
      <c r="D82" s="394">
        <v>92900578</v>
      </c>
      <c r="E82" s="346">
        <v>2.5045060000000001E-2</v>
      </c>
      <c r="F82" s="346">
        <v>1.7937000000000001</v>
      </c>
      <c r="G82" s="394">
        <v>580010</v>
      </c>
      <c r="H82" s="395">
        <v>105.2762</v>
      </c>
      <c r="I82" s="346">
        <v>2.7300000000000001E-2</v>
      </c>
    </row>
    <row r="83" spans="1:9" ht="12.75" customHeight="1" x14ac:dyDescent="0.25">
      <c r="A83" s="392">
        <v>57</v>
      </c>
      <c r="B83" s="469" t="s">
        <v>197</v>
      </c>
      <c r="C83" s="500"/>
      <c r="D83" s="394">
        <v>28323974</v>
      </c>
      <c r="E83" s="346">
        <v>7.6358600000000004E-3</v>
      </c>
      <c r="F83" s="346">
        <v>-4.53E-2</v>
      </c>
      <c r="G83" s="394">
        <v>752468</v>
      </c>
      <c r="H83" s="395"/>
      <c r="I83" s="346"/>
    </row>
    <row r="84" spans="1:9" ht="12.75" customHeight="1" x14ac:dyDescent="0.25">
      <c r="A84" s="392"/>
      <c r="B84" s="470"/>
      <c r="C84" s="500" t="s">
        <v>243</v>
      </c>
      <c r="D84" s="394"/>
      <c r="E84" s="346"/>
      <c r="F84" s="346"/>
      <c r="G84" s="394"/>
      <c r="H84" s="395">
        <v>21.128799999999998</v>
      </c>
      <c r="I84" s="346">
        <v>9.4200000000000006E-2</v>
      </c>
    </row>
    <row r="85" spans="1:9" ht="12.75" customHeight="1" x14ac:dyDescent="0.25">
      <c r="A85" s="392"/>
      <c r="B85" s="470"/>
      <c r="C85" s="500" t="s">
        <v>244</v>
      </c>
      <c r="D85" s="394"/>
      <c r="E85" s="346"/>
      <c r="F85" s="346"/>
      <c r="G85" s="394"/>
      <c r="H85" s="395">
        <v>19.802399999999999</v>
      </c>
      <c r="I85" s="346">
        <v>8.3400000000000002E-2</v>
      </c>
    </row>
    <row r="86" spans="1:9" ht="12.75" customHeight="1" x14ac:dyDescent="0.25">
      <c r="A86" s="392"/>
      <c r="B86" s="470"/>
      <c r="C86" s="500" t="s">
        <v>245</v>
      </c>
      <c r="D86" s="394"/>
      <c r="E86" s="346"/>
      <c r="F86" s="346"/>
      <c r="G86" s="394"/>
      <c r="H86" s="395">
        <v>0</v>
      </c>
      <c r="I86" s="346">
        <v>-1</v>
      </c>
    </row>
    <row r="87" spans="1:9" ht="12.75" customHeight="1" x14ac:dyDescent="0.25">
      <c r="A87" s="392"/>
      <c r="B87" s="471"/>
      <c r="C87" s="500" t="s">
        <v>246</v>
      </c>
      <c r="D87" s="394"/>
      <c r="E87" s="346"/>
      <c r="F87" s="346"/>
      <c r="G87" s="394"/>
      <c r="H87" s="395">
        <v>0</v>
      </c>
      <c r="I87" s="346">
        <v>-1</v>
      </c>
    </row>
    <row r="88" spans="1:9" ht="12.75" customHeight="1" x14ac:dyDescent="0.25">
      <c r="A88" s="392">
        <v>58</v>
      </c>
      <c r="B88" s="469" t="s">
        <v>198</v>
      </c>
      <c r="C88" s="500"/>
      <c r="D88" s="394">
        <v>15241788</v>
      </c>
      <c r="E88" s="346">
        <v>4.1090299999999996E-3</v>
      </c>
      <c r="F88" s="346">
        <v>-0.30220000000000002</v>
      </c>
      <c r="G88" s="394">
        <v>-1769109</v>
      </c>
      <c r="H88" s="395"/>
      <c r="I88" s="346"/>
    </row>
    <row r="89" spans="1:9" ht="12.75" customHeight="1" x14ac:dyDescent="0.25">
      <c r="A89" s="392"/>
      <c r="B89" s="470"/>
      <c r="C89" s="500" t="s">
        <v>243</v>
      </c>
      <c r="D89" s="394"/>
      <c r="E89" s="346"/>
      <c r="F89" s="346"/>
      <c r="G89" s="394"/>
      <c r="H89" s="395">
        <v>102.1023</v>
      </c>
      <c r="I89" s="346">
        <v>-6.7699999999999996E-2</v>
      </c>
    </row>
    <row r="90" spans="1:9" ht="12.75" customHeight="1" x14ac:dyDescent="0.25">
      <c r="A90" s="392"/>
      <c r="B90" s="470"/>
      <c r="C90" s="500" t="s">
        <v>244</v>
      </c>
      <c r="D90" s="394"/>
      <c r="E90" s="346"/>
      <c r="F90" s="346"/>
      <c r="G90" s="394"/>
      <c r="H90" s="395">
        <v>97.932500000000005</v>
      </c>
      <c r="I90" s="346">
        <v>-7.7200000000000005E-2</v>
      </c>
    </row>
    <row r="91" spans="1:9" ht="12.75" customHeight="1" x14ac:dyDescent="0.25">
      <c r="A91" s="392"/>
      <c r="B91" s="470"/>
      <c r="C91" s="500" t="s">
        <v>245</v>
      </c>
      <c r="D91" s="394"/>
      <c r="E91" s="346"/>
      <c r="F91" s="346"/>
      <c r="G91" s="394"/>
      <c r="H91" s="395">
        <v>0</v>
      </c>
      <c r="I91" s="346">
        <v>-1</v>
      </c>
    </row>
    <row r="92" spans="1:9" ht="12.75" customHeight="1" x14ac:dyDescent="0.25">
      <c r="A92" s="392"/>
      <c r="B92" s="471"/>
      <c r="C92" s="500" t="s">
        <v>246</v>
      </c>
      <c r="D92" s="394"/>
      <c r="E92" s="346"/>
      <c r="F92" s="346"/>
      <c r="G92" s="394"/>
      <c r="H92" s="395">
        <v>0</v>
      </c>
      <c r="I92" s="346">
        <v>-1</v>
      </c>
    </row>
    <row r="93" spans="1:9" ht="12.75" customHeight="1" x14ac:dyDescent="0.25">
      <c r="A93" s="392">
        <v>59</v>
      </c>
      <c r="B93" s="469" t="s">
        <v>199</v>
      </c>
      <c r="C93" s="500"/>
      <c r="D93" s="394">
        <v>14953667</v>
      </c>
      <c r="E93" s="346">
        <v>4.0313600000000003E-3</v>
      </c>
      <c r="F93" s="346">
        <v>-9.6199999999999994E-2</v>
      </c>
      <c r="G93" s="394">
        <v>370770</v>
      </c>
      <c r="H93" s="395"/>
      <c r="I93" s="346"/>
    </row>
    <row r="94" spans="1:9" ht="12.75" customHeight="1" x14ac:dyDescent="0.25">
      <c r="A94" s="392"/>
      <c r="B94" s="470"/>
      <c r="C94" s="500" t="s">
        <v>243</v>
      </c>
      <c r="D94" s="394"/>
      <c r="E94" s="346"/>
      <c r="F94" s="346"/>
      <c r="G94" s="394"/>
      <c r="H94" s="395">
        <v>243.49279999999999</v>
      </c>
      <c r="I94" s="346">
        <v>5.6899999999999999E-2</v>
      </c>
    </row>
    <row r="95" spans="1:9" ht="12.75" customHeight="1" x14ac:dyDescent="0.25">
      <c r="A95" s="392"/>
      <c r="B95" s="470"/>
      <c r="C95" s="500" t="s">
        <v>244</v>
      </c>
      <c r="D95" s="394"/>
      <c r="E95" s="346"/>
      <c r="F95" s="346"/>
      <c r="G95" s="394"/>
      <c r="H95" s="395">
        <v>233.67019999999999</v>
      </c>
      <c r="I95" s="346">
        <v>5.1999999999999998E-2</v>
      </c>
    </row>
    <row r="96" spans="1:9" ht="12.75" customHeight="1" x14ac:dyDescent="0.25">
      <c r="A96" s="392"/>
      <c r="B96" s="471"/>
      <c r="C96" s="500" t="s">
        <v>245</v>
      </c>
      <c r="D96" s="394"/>
      <c r="E96" s="346"/>
      <c r="F96" s="346"/>
      <c r="G96" s="394"/>
      <c r="H96" s="395">
        <v>0</v>
      </c>
      <c r="I96" s="346">
        <v>-1</v>
      </c>
    </row>
    <row r="97" spans="1:9" ht="12.75" customHeight="1" x14ac:dyDescent="0.25">
      <c r="A97" s="392">
        <v>60</v>
      </c>
      <c r="B97" s="393" t="s">
        <v>251</v>
      </c>
      <c r="C97" s="500"/>
      <c r="D97" s="394">
        <v>4602584</v>
      </c>
      <c r="E97" s="346">
        <v>1.24081E-3</v>
      </c>
      <c r="F97" s="346">
        <v>0.2132</v>
      </c>
      <c r="G97" s="394">
        <v>604037</v>
      </c>
      <c r="H97" s="395">
        <v>0.59830000000000005</v>
      </c>
      <c r="I97" s="346">
        <v>0.1429</v>
      </c>
    </row>
    <row r="98" spans="1:9" ht="12.75" customHeight="1" x14ac:dyDescent="0.25">
      <c r="A98" s="392">
        <v>61</v>
      </c>
      <c r="B98" s="469" t="s">
        <v>346</v>
      </c>
      <c r="C98" s="500"/>
      <c r="D98" s="394">
        <v>32913742</v>
      </c>
      <c r="E98" s="346">
        <v>8.8732099999999994E-3</v>
      </c>
      <c r="F98" s="346">
        <v>1.0706</v>
      </c>
      <c r="G98" s="394">
        <v>7428761</v>
      </c>
      <c r="H98" s="395"/>
      <c r="I98" s="346"/>
    </row>
    <row r="99" spans="1:9" ht="12.75" customHeight="1" x14ac:dyDescent="0.25">
      <c r="A99" s="392"/>
      <c r="B99" s="470"/>
      <c r="C99" s="500" t="s">
        <v>243</v>
      </c>
      <c r="D99" s="394"/>
      <c r="E99" s="346"/>
      <c r="F99" s="346"/>
      <c r="G99" s="394"/>
      <c r="H99" s="395">
        <v>45.090699999999998</v>
      </c>
      <c r="I99" s="346">
        <v>0.51849999999999996</v>
      </c>
    </row>
    <row r="100" spans="1:9" ht="12.75" customHeight="1" x14ac:dyDescent="0.25">
      <c r="A100" s="392"/>
      <c r="B100" s="470"/>
      <c r="C100" s="500" t="s">
        <v>244</v>
      </c>
      <c r="D100" s="394"/>
      <c r="E100" s="346"/>
      <c r="F100" s="346"/>
      <c r="G100" s="394"/>
      <c r="H100" s="395">
        <v>45.090899999999998</v>
      </c>
      <c r="I100" s="346">
        <v>0.51849999999999996</v>
      </c>
    </row>
    <row r="101" spans="1:9" ht="12.75" customHeight="1" x14ac:dyDescent="0.25">
      <c r="A101" s="392"/>
      <c r="B101" s="471"/>
      <c r="C101" s="500" t="s">
        <v>245</v>
      </c>
      <c r="D101" s="394"/>
      <c r="E101" s="346"/>
      <c r="F101" s="346"/>
      <c r="G101" s="394"/>
      <c r="H101" s="395">
        <v>45.090699999999998</v>
      </c>
      <c r="I101" s="346"/>
    </row>
    <row r="102" spans="1:9" ht="12.75" customHeight="1" x14ac:dyDescent="0.25">
      <c r="A102" s="392">
        <v>62</v>
      </c>
      <c r="B102" s="469" t="s">
        <v>200</v>
      </c>
      <c r="C102" s="500"/>
      <c r="D102" s="394">
        <v>68119278</v>
      </c>
      <c r="E102" s="346">
        <v>1.8364269999999999E-2</v>
      </c>
      <c r="F102" s="346">
        <v>0.1381</v>
      </c>
      <c r="G102" s="394">
        <v>13146759</v>
      </c>
      <c r="H102" s="395"/>
      <c r="I102" s="346"/>
    </row>
    <row r="103" spans="1:9" ht="12.75" customHeight="1" x14ac:dyDescent="0.25">
      <c r="A103" s="392"/>
      <c r="B103" s="470"/>
      <c r="C103" s="500" t="s">
        <v>243</v>
      </c>
      <c r="D103" s="394"/>
      <c r="E103" s="346"/>
      <c r="F103" s="346"/>
      <c r="G103" s="394"/>
      <c r="H103" s="395">
        <v>271.90260000000001</v>
      </c>
      <c r="I103" s="346">
        <v>0.26729999999999998</v>
      </c>
    </row>
    <row r="104" spans="1:9" ht="12.75" customHeight="1" x14ac:dyDescent="0.25">
      <c r="A104" s="392"/>
      <c r="B104" s="470"/>
      <c r="C104" s="500" t="s">
        <v>244</v>
      </c>
      <c r="D104" s="394"/>
      <c r="E104" s="346"/>
      <c r="F104" s="346"/>
      <c r="G104" s="394"/>
      <c r="H104" s="395">
        <v>244.30549999999999</v>
      </c>
      <c r="I104" s="346">
        <v>0.255</v>
      </c>
    </row>
    <row r="105" spans="1:9" ht="12.75" customHeight="1" x14ac:dyDescent="0.25">
      <c r="A105" s="392"/>
      <c r="B105" s="470"/>
      <c r="C105" s="500" t="s">
        <v>245</v>
      </c>
      <c r="D105" s="394"/>
      <c r="E105" s="346"/>
      <c r="F105" s="346"/>
      <c r="G105" s="394"/>
      <c r="H105" s="395">
        <v>0</v>
      </c>
      <c r="I105" s="346">
        <v>-1</v>
      </c>
    </row>
    <row r="106" spans="1:9" ht="12.75" customHeight="1" x14ac:dyDescent="0.25">
      <c r="A106" s="392"/>
      <c r="B106" s="471"/>
      <c r="C106" s="500" t="s">
        <v>246</v>
      </c>
      <c r="D106" s="394"/>
      <c r="E106" s="346"/>
      <c r="F106" s="346"/>
      <c r="G106" s="394"/>
      <c r="H106" s="395">
        <v>0</v>
      </c>
      <c r="I106" s="346">
        <v>-1</v>
      </c>
    </row>
    <row r="107" spans="1:9" ht="12.75" customHeight="1" x14ac:dyDescent="0.25">
      <c r="A107" s="392">
        <v>63</v>
      </c>
      <c r="B107" s="393" t="s">
        <v>201</v>
      </c>
      <c r="C107" s="500"/>
      <c r="D107" s="394">
        <v>38908762</v>
      </c>
      <c r="E107" s="346">
        <v>1.0489409999999999E-2</v>
      </c>
      <c r="F107" s="346">
        <v>-0.1</v>
      </c>
      <c r="G107" s="394">
        <v>452656</v>
      </c>
      <c r="H107" s="395">
        <v>139.32429999999999</v>
      </c>
      <c r="I107" s="346">
        <v>2.6700000000000002E-2</v>
      </c>
    </row>
    <row r="108" spans="1:9" ht="12.75" customHeight="1" x14ac:dyDescent="0.25">
      <c r="A108" s="392">
        <v>64</v>
      </c>
      <c r="B108" s="469" t="s">
        <v>347</v>
      </c>
      <c r="C108" s="500"/>
      <c r="D108" s="394">
        <v>3322281</v>
      </c>
      <c r="E108" s="346">
        <v>8.9565000000000001E-4</v>
      </c>
      <c r="F108" s="346">
        <v>-0.30959999999999999</v>
      </c>
      <c r="G108" s="394">
        <v>-434203</v>
      </c>
      <c r="H108" s="395"/>
      <c r="I108" s="346"/>
    </row>
    <row r="109" spans="1:9" ht="12.75" customHeight="1" x14ac:dyDescent="0.25">
      <c r="A109" s="392"/>
      <c r="B109" s="470"/>
      <c r="C109" s="500" t="s">
        <v>243</v>
      </c>
      <c r="D109" s="394"/>
      <c r="E109" s="346"/>
      <c r="F109" s="346"/>
      <c r="G109" s="394"/>
      <c r="H109" s="395">
        <v>93.839399999999998</v>
      </c>
      <c r="I109" s="346">
        <v>-4.9700000000000001E-2</v>
      </c>
    </row>
    <row r="110" spans="1:9" ht="12.75" customHeight="1" x14ac:dyDescent="0.25">
      <c r="A110" s="392"/>
      <c r="B110" s="470"/>
      <c r="C110" s="500" t="s">
        <v>244</v>
      </c>
      <c r="D110" s="394"/>
      <c r="E110" s="346"/>
      <c r="F110" s="346"/>
      <c r="G110" s="394"/>
      <c r="H110" s="395">
        <v>90.680599999999998</v>
      </c>
      <c r="I110" s="346">
        <v>-4.9700000000000001E-2</v>
      </c>
    </row>
    <row r="111" spans="1:9" ht="12.75" customHeight="1" x14ac:dyDescent="0.25">
      <c r="A111" s="392"/>
      <c r="B111" s="471"/>
      <c r="C111" s="500" t="s">
        <v>245</v>
      </c>
      <c r="D111" s="394"/>
      <c r="E111" s="346"/>
      <c r="F111" s="346"/>
      <c r="G111" s="394"/>
      <c r="H111" s="395">
        <v>0</v>
      </c>
      <c r="I111" s="346">
        <v>-1</v>
      </c>
    </row>
    <row r="112" spans="1:9" ht="12.75" customHeight="1" x14ac:dyDescent="0.25">
      <c r="A112" s="392">
        <v>65</v>
      </c>
      <c r="B112" s="393" t="s">
        <v>376</v>
      </c>
      <c r="C112" s="468"/>
      <c r="D112" s="394">
        <v>3619259</v>
      </c>
      <c r="E112" s="346">
        <v>9.7572000000000002E-4</v>
      </c>
      <c r="F112" s="346">
        <v>-0.26540000000000002</v>
      </c>
      <c r="G112" s="394">
        <v>-37983</v>
      </c>
      <c r="H112" s="395">
        <v>101.7482</v>
      </c>
      <c r="I112" s="346">
        <v>2.6800000000000001E-2</v>
      </c>
    </row>
    <row r="113" spans="1:9" ht="12.75" customHeight="1" x14ac:dyDescent="0.25">
      <c r="A113" s="392">
        <v>66</v>
      </c>
      <c r="B113" s="393" t="s">
        <v>377</v>
      </c>
      <c r="C113" s="468"/>
      <c r="D113" s="394">
        <v>58428994</v>
      </c>
      <c r="E113" s="346">
        <v>1.5751870000000001E-2</v>
      </c>
      <c r="F113" s="346">
        <v>0.23569999999999999</v>
      </c>
      <c r="G113" s="394">
        <v>6312138</v>
      </c>
      <c r="H113" s="395">
        <v>12.841699999999999</v>
      </c>
      <c r="I113" s="346">
        <v>0.29010000000000002</v>
      </c>
    </row>
    <row r="114" spans="1:9" ht="12.75" customHeight="1" x14ac:dyDescent="0.25">
      <c r="A114" s="392">
        <v>67</v>
      </c>
      <c r="B114" s="393" t="s">
        <v>378</v>
      </c>
      <c r="C114" s="468"/>
      <c r="D114" s="394">
        <v>4582045</v>
      </c>
      <c r="E114" s="346">
        <v>1.2352699999999999E-3</v>
      </c>
      <c r="F114" s="346">
        <v>0.24909999999999999</v>
      </c>
      <c r="G114" s="394">
        <v>578096</v>
      </c>
      <c r="H114" s="395">
        <v>165.6755</v>
      </c>
      <c r="I114" s="346">
        <v>0.20880000000000001</v>
      </c>
    </row>
    <row r="115" spans="1:9" ht="12.75" customHeight="1" x14ac:dyDescent="0.25">
      <c r="A115" s="392">
        <v>68</v>
      </c>
      <c r="B115" s="393" t="s">
        <v>252</v>
      </c>
      <c r="C115" s="468"/>
      <c r="D115" s="394">
        <v>15406381</v>
      </c>
      <c r="E115" s="346">
        <v>4.1533999999999998E-3</v>
      </c>
      <c r="F115" s="346">
        <v>9.4999999999999998E-3</v>
      </c>
      <c r="G115" s="394">
        <v>133534</v>
      </c>
      <c r="H115" s="395">
        <v>104.0154</v>
      </c>
      <c r="I115" s="346">
        <v>2.5600000000000001E-2</v>
      </c>
    </row>
    <row r="116" spans="1:9" ht="12.75" customHeight="1" x14ac:dyDescent="0.25">
      <c r="A116" s="392">
        <v>69</v>
      </c>
      <c r="B116" s="393" t="s">
        <v>379</v>
      </c>
      <c r="C116" s="468"/>
      <c r="D116" s="394">
        <v>20282871</v>
      </c>
      <c r="E116" s="346">
        <v>5.4680600000000003E-3</v>
      </c>
      <c r="F116" s="346">
        <v>5.7700000000000001E-2</v>
      </c>
      <c r="G116" s="394">
        <v>240114</v>
      </c>
      <c r="H116" s="395">
        <v>102.8081</v>
      </c>
      <c r="I116" s="346">
        <v>2.8400000000000002E-2</v>
      </c>
    </row>
    <row r="117" spans="1:9" ht="12.75" customHeight="1" x14ac:dyDescent="0.25">
      <c r="A117" s="392">
        <v>70</v>
      </c>
      <c r="B117" s="393" t="s">
        <v>444</v>
      </c>
      <c r="C117" s="468"/>
      <c r="D117" s="394">
        <v>18535519</v>
      </c>
      <c r="E117" s="346">
        <v>4.9969899999999998E-3</v>
      </c>
      <c r="F117" s="346" t="s">
        <v>339</v>
      </c>
      <c r="G117" s="394">
        <v>-37387</v>
      </c>
      <c r="H117" s="395">
        <v>99.790899999999993</v>
      </c>
      <c r="I117" s="346" t="s">
        <v>339</v>
      </c>
    </row>
    <row r="118" spans="1:9" ht="12.75" customHeight="1" x14ac:dyDescent="0.25">
      <c r="A118" s="392">
        <v>71</v>
      </c>
      <c r="B118" s="393" t="s">
        <v>202</v>
      </c>
      <c r="C118" s="468"/>
      <c r="D118" s="394">
        <v>14764286</v>
      </c>
      <c r="E118" s="346">
        <v>3.9803E-3</v>
      </c>
      <c r="F118" s="346">
        <v>-0.11119999999999999</v>
      </c>
      <c r="G118" s="394">
        <v>-1671028</v>
      </c>
      <c r="H118" s="395">
        <v>91.781700000000001</v>
      </c>
      <c r="I118" s="346">
        <v>-5.1499999999999997E-2</v>
      </c>
    </row>
    <row r="119" spans="1:9" ht="12.75" customHeight="1" x14ac:dyDescent="0.25">
      <c r="A119" s="392">
        <v>72</v>
      </c>
      <c r="B119" s="393" t="s">
        <v>203</v>
      </c>
      <c r="C119" s="468"/>
      <c r="D119" s="394">
        <v>51473144</v>
      </c>
      <c r="E119" s="346">
        <v>1.3876640000000001E-2</v>
      </c>
      <c r="F119" s="346">
        <v>1.06E-2</v>
      </c>
      <c r="G119" s="394">
        <v>403351</v>
      </c>
      <c r="H119" s="395">
        <v>18.132899999999999</v>
      </c>
      <c r="I119" s="346">
        <v>1.3100000000000001E-2</v>
      </c>
    </row>
    <row r="120" spans="1:9" ht="12.75" customHeight="1" x14ac:dyDescent="0.25">
      <c r="A120" s="392">
        <v>73</v>
      </c>
      <c r="B120" s="393" t="s">
        <v>380</v>
      </c>
      <c r="C120" s="468"/>
      <c r="D120" s="394">
        <v>8394597</v>
      </c>
      <c r="E120" s="346">
        <v>2.2631000000000001E-3</v>
      </c>
      <c r="F120" s="346">
        <v>1.17E-2</v>
      </c>
      <c r="G120" s="394">
        <v>196213</v>
      </c>
      <c r="H120" s="395">
        <v>16.4178</v>
      </c>
      <c r="I120" s="346">
        <v>9.0200000000000002E-2</v>
      </c>
    </row>
    <row r="121" spans="1:9" ht="12.75" customHeight="1" x14ac:dyDescent="0.25">
      <c r="A121" s="392">
        <v>74</v>
      </c>
      <c r="B121" s="393" t="s">
        <v>381</v>
      </c>
      <c r="C121" s="468"/>
      <c r="D121" s="394">
        <v>22482951</v>
      </c>
      <c r="E121" s="346">
        <v>6.0611800000000002E-3</v>
      </c>
      <c r="F121" s="346">
        <v>-8.0500000000000002E-2</v>
      </c>
      <c r="G121" s="394">
        <v>121628</v>
      </c>
      <c r="H121" s="395">
        <v>106.3068</v>
      </c>
      <c r="I121" s="346">
        <v>3.1099999999999999E-2</v>
      </c>
    </row>
    <row r="122" spans="1:9" ht="12.75" customHeight="1" x14ac:dyDescent="0.25">
      <c r="A122" s="392">
        <v>75</v>
      </c>
      <c r="B122" s="393" t="s">
        <v>204</v>
      </c>
      <c r="C122" s="468"/>
      <c r="D122" s="394">
        <v>28259530</v>
      </c>
      <c r="E122" s="346">
        <v>7.6184800000000004E-3</v>
      </c>
      <c r="F122" s="346">
        <v>7.1000000000000004E-3</v>
      </c>
      <c r="G122" s="394">
        <v>246489</v>
      </c>
      <c r="H122" s="395">
        <v>106.2743</v>
      </c>
      <c r="I122" s="346">
        <v>2.7799999999999998E-2</v>
      </c>
    </row>
    <row r="123" spans="1:9" ht="12.75" customHeight="1" x14ac:dyDescent="0.25">
      <c r="A123" s="392">
        <v>76</v>
      </c>
      <c r="B123" s="393" t="s">
        <v>382</v>
      </c>
      <c r="C123" s="468"/>
      <c r="D123" s="394">
        <v>14811394</v>
      </c>
      <c r="E123" s="346">
        <v>3.993E-3</v>
      </c>
      <c r="F123" s="346">
        <v>1.2200000000000001E-2</v>
      </c>
      <c r="G123" s="394">
        <v>231942</v>
      </c>
      <c r="H123" s="395">
        <v>104.9705</v>
      </c>
      <c r="I123" s="346">
        <v>4.4400000000000002E-2</v>
      </c>
    </row>
    <row r="124" spans="1:9" ht="12.75" customHeight="1" x14ac:dyDescent="0.25">
      <c r="A124" s="392">
        <v>77</v>
      </c>
      <c r="B124" s="393" t="s">
        <v>383</v>
      </c>
      <c r="C124" s="468"/>
      <c r="D124" s="394">
        <v>25125206</v>
      </c>
      <c r="E124" s="346">
        <v>6.7735E-3</v>
      </c>
      <c r="F124" s="346">
        <v>-8.0000000000000002E-3</v>
      </c>
      <c r="G124" s="394">
        <v>356804</v>
      </c>
      <c r="H124" s="395">
        <v>14.0746</v>
      </c>
      <c r="I124" s="346">
        <v>3.5499999999999997E-2</v>
      </c>
    </row>
    <row r="125" spans="1:9" ht="12.75" customHeight="1" x14ac:dyDescent="0.25">
      <c r="A125" s="392">
        <v>78</v>
      </c>
      <c r="B125" s="393" t="s">
        <v>384</v>
      </c>
      <c r="C125" s="468"/>
      <c r="D125" s="394">
        <v>15402635</v>
      </c>
      <c r="E125" s="346">
        <v>4.1523899999999997E-3</v>
      </c>
      <c r="F125" s="346">
        <v>2.29E-2</v>
      </c>
      <c r="G125" s="394">
        <v>213802</v>
      </c>
      <c r="H125" s="395">
        <v>109.27549999999999</v>
      </c>
      <c r="I125" s="346">
        <v>3.1300000000000001E-2</v>
      </c>
    </row>
    <row r="126" spans="1:9" ht="12.75" customHeight="1" x14ac:dyDescent="0.25">
      <c r="A126" s="392">
        <v>79</v>
      </c>
      <c r="B126" s="393" t="s">
        <v>385</v>
      </c>
      <c r="C126" s="468"/>
      <c r="D126" s="394">
        <v>11599489</v>
      </c>
      <c r="E126" s="346">
        <v>3.1271099999999998E-3</v>
      </c>
      <c r="F126" s="346">
        <v>-0.18720000000000001</v>
      </c>
      <c r="G126" s="394">
        <v>-1256614</v>
      </c>
      <c r="H126" s="395">
        <v>94.4923</v>
      </c>
      <c r="I126" s="346">
        <v>-4.5900000000000003E-2</v>
      </c>
    </row>
    <row r="127" spans="1:9" ht="12.75" customHeight="1" x14ac:dyDescent="0.25">
      <c r="A127" s="392">
        <v>80</v>
      </c>
      <c r="B127" s="393" t="s">
        <v>445</v>
      </c>
      <c r="C127" s="468"/>
      <c r="D127" s="394">
        <v>10993717</v>
      </c>
      <c r="E127" s="346">
        <v>2.9637999999999999E-3</v>
      </c>
      <c r="F127" s="346">
        <v>-3.4700000000000002E-2</v>
      </c>
      <c r="G127" s="394" t="s">
        <v>339</v>
      </c>
      <c r="H127" s="395">
        <v>128.54679999999999</v>
      </c>
      <c r="I127" s="346">
        <v>2.0899999999999998E-2</v>
      </c>
    </row>
    <row r="128" spans="1:9" ht="12.75" customHeight="1" x14ac:dyDescent="0.25">
      <c r="A128" s="392">
        <v>81</v>
      </c>
      <c r="B128" s="393" t="s">
        <v>386</v>
      </c>
      <c r="C128" s="468"/>
      <c r="D128" s="394">
        <v>116066377</v>
      </c>
      <c r="E128" s="346">
        <v>3.1290320000000003E-2</v>
      </c>
      <c r="F128" s="346">
        <v>1.2427999999999999</v>
      </c>
      <c r="G128" s="394">
        <v>635733</v>
      </c>
      <c r="H128" s="395">
        <v>102.1917</v>
      </c>
      <c r="I128" s="346">
        <v>8.6E-3</v>
      </c>
    </row>
    <row r="129" spans="1:9" ht="12.75" customHeight="1" x14ac:dyDescent="0.25">
      <c r="A129" s="392">
        <v>82</v>
      </c>
      <c r="B129" s="393" t="s">
        <v>205</v>
      </c>
      <c r="C129" s="468"/>
      <c r="D129" s="394">
        <v>4008767</v>
      </c>
      <c r="E129" s="346">
        <v>1.0807200000000001E-3</v>
      </c>
      <c r="F129" s="346">
        <v>-6.3200000000000006E-2</v>
      </c>
      <c r="G129" s="394">
        <v>-96629</v>
      </c>
      <c r="H129" s="395">
        <v>136.16499999999999</v>
      </c>
      <c r="I129" s="346">
        <v>-1.7899999999999999E-2</v>
      </c>
    </row>
    <row r="130" spans="1:9" ht="12.75" customHeight="1" x14ac:dyDescent="0.25">
      <c r="A130" s="392">
        <v>83</v>
      </c>
      <c r="B130" s="393" t="s">
        <v>206</v>
      </c>
      <c r="C130" s="468"/>
      <c r="D130" s="394">
        <v>16194777</v>
      </c>
      <c r="E130" s="346">
        <v>4.3659500000000004E-3</v>
      </c>
      <c r="F130" s="346">
        <v>-8.3900000000000002E-2</v>
      </c>
      <c r="G130" s="394">
        <v>-412213</v>
      </c>
      <c r="H130" s="395">
        <v>109.94840000000001</v>
      </c>
      <c r="I130" s="346">
        <v>1E-3</v>
      </c>
    </row>
    <row r="131" spans="1:9" ht="12.75" customHeight="1" x14ac:dyDescent="0.25">
      <c r="A131" s="392">
        <v>84</v>
      </c>
      <c r="B131" s="393" t="s">
        <v>207</v>
      </c>
      <c r="C131" s="468"/>
      <c r="D131" s="394">
        <v>6207490</v>
      </c>
      <c r="E131" s="346">
        <v>1.67348E-3</v>
      </c>
      <c r="F131" s="346">
        <v>-6.9900000000000004E-2</v>
      </c>
      <c r="G131" s="394" t="s">
        <v>339</v>
      </c>
      <c r="H131" s="395">
        <v>110.6626</v>
      </c>
      <c r="I131" s="346">
        <v>1.9699999999999999E-2</v>
      </c>
    </row>
    <row r="132" spans="1:9" ht="12.75" customHeight="1" x14ac:dyDescent="0.25">
      <c r="A132" s="392">
        <v>85</v>
      </c>
      <c r="B132" s="393" t="s">
        <v>208</v>
      </c>
      <c r="C132" s="468"/>
      <c r="D132" s="394">
        <v>5398024</v>
      </c>
      <c r="E132" s="346">
        <v>1.4552499999999999E-3</v>
      </c>
      <c r="F132" s="346">
        <v>-9.5600000000000004E-2</v>
      </c>
      <c r="G132" s="394">
        <v>-555823</v>
      </c>
      <c r="H132" s="395">
        <v>83.738100000000003</v>
      </c>
      <c r="I132" s="346">
        <v>-4.0300000000000002E-2</v>
      </c>
    </row>
    <row r="133" spans="1:9" ht="12.75" customHeight="1" x14ac:dyDescent="0.25">
      <c r="A133" s="392">
        <v>86</v>
      </c>
      <c r="B133" s="393" t="s">
        <v>209</v>
      </c>
      <c r="C133" s="468"/>
      <c r="D133" s="394">
        <v>13310845</v>
      </c>
      <c r="E133" s="346">
        <v>3.5884699999999999E-3</v>
      </c>
      <c r="F133" s="346">
        <v>-0.01</v>
      </c>
      <c r="G133" s="394" t="s">
        <v>339</v>
      </c>
      <c r="H133" s="395">
        <v>102.1507</v>
      </c>
      <c r="I133" s="346">
        <v>2.4299999999999999E-2</v>
      </c>
    </row>
    <row r="134" spans="1:9" ht="12.75" customHeight="1" x14ac:dyDescent="0.25">
      <c r="A134" s="392">
        <v>87</v>
      </c>
      <c r="B134" s="393" t="s">
        <v>253</v>
      </c>
      <c r="C134" s="468"/>
      <c r="D134" s="394">
        <v>6256573</v>
      </c>
      <c r="E134" s="346">
        <v>1.6867099999999999E-3</v>
      </c>
      <c r="F134" s="346">
        <v>-8.6599999999999996E-2</v>
      </c>
      <c r="G134" s="394">
        <v>-50429</v>
      </c>
      <c r="H134" s="395">
        <v>90.448899999999995</v>
      </c>
      <c r="I134" s="346">
        <v>-1.6199999999999999E-2</v>
      </c>
    </row>
    <row r="135" spans="1:9" ht="12.75" customHeight="1" x14ac:dyDescent="0.25">
      <c r="A135" s="392">
        <v>88</v>
      </c>
      <c r="B135" s="393" t="s">
        <v>348</v>
      </c>
      <c r="C135" s="468"/>
      <c r="D135" s="394">
        <v>50009291</v>
      </c>
      <c r="E135" s="346">
        <v>1.3481999999999999E-2</v>
      </c>
      <c r="F135" s="346">
        <v>0.35110000000000002</v>
      </c>
      <c r="G135" s="394">
        <v>7705094</v>
      </c>
      <c r="H135" s="395">
        <v>27.086300000000001</v>
      </c>
      <c r="I135" s="346">
        <v>0.20680000000000001</v>
      </c>
    </row>
    <row r="136" spans="1:9" ht="12.75" customHeight="1" x14ac:dyDescent="0.25">
      <c r="A136" s="392">
        <v>89</v>
      </c>
      <c r="B136" s="393" t="s">
        <v>210</v>
      </c>
      <c r="C136" s="468"/>
      <c r="D136" s="394">
        <v>92813555</v>
      </c>
      <c r="E136" s="346">
        <v>2.5021600000000001E-2</v>
      </c>
      <c r="F136" s="346">
        <v>-1.55E-2</v>
      </c>
      <c r="G136" s="394">
        <v>843468</v>
      </c>
      <c r="H136" s="395">
        <v>202.9144</v>
      </c>
      <c r="I136" s="346">
        <v>2.9899999999999999E-2</v>
      </c>
    </row>
    <row r="137" spans="1:9" ht="12.75" customHeight="1" x14ac:dyDescent="0.25">
      <c r="A137" s="392">
        <v>90</v>
      </c>
      <c r="B137" s="393" t="s">
        <v>349</v>
      </c>
      <c r="C137" s="468"/>
      <c r="D137" s="394">
        <v>207345621</v>
      </c>
      <c r="E137" s="346">
        <v>5.5898280000000002E-2</v>
      </c>
      <c r="F137" s="346">
        <v>4.1799999999999997E-2</v>
      </c>
      <c r="G137" s="394">
        <v>1909654</v>
      </c>
      <c r="H137" s="395">
        <v>152.51900000000001</v>
      </c>
      <c r="I137" s="346">
        <v>2.2499999999999999E-2</v>
      </c>
    </row>
    <row r="138" spans="1:9" ht="12.75" customHeight="1" x14ac:dyDescent="0.25">
      <c r="A138" s="392">
        <v>91</v>
      </c>
      <c r="B138" s="393" t="s">
        <v>350</v>
      </c>
      <c r="C138" s="468"/>
      <c r="D138" s="394">
        <v>50515171</v>
      </c>
      <c r="E138" s="346">
        <v>1.3618379999999999E-2</v>
      </c>
      <c r="F138" s="346">
        <v>6.8099999999999994E-2</v>
      </c>
      <c r="G138" s="394">
        <v>2575089</v>
      </c>
      <c r="H138" s="395">
        <v>195.05350000000001</v>
      </c>
      <c r="I138" s="346">
        <v>2.93E-2</v>
      </c>
    </row>
    <row r="139" spans="1:9" ht="12.75" customHeight="1" x14ac:dyDescent="0.25">
      <c r="A139" s="392">
        <v>92</v>
      </c>
      <c r="B139" s="393" t="s">
        <v>351</v>
      </c>
      <c r="C139" s="468"/>
      <c r="D139" s="394">
        <v>3462862</v>
      </c>
      <c r="E139" s="346">
        <v>9.3355E-4</v>
      </c>
      <c r="F139" s="346">
        <v>8.1699999999999995E-2</v>
      </c>
      <c r="G139" s="394">
        <v>20835</v>
      </c>
      <c r="H139" s="395">
        <v>132.4348</v>
      </c>
      <c r="I139" s="346">
        <v>2.8799999999999999E-2</v>
      </c>
    </row>
    <row r="140" spans="1:9" ht="12.75" customHeight="1" x14ac:dyDescent="0.25">
      <c r="A140" s="392">
        <v>93</v>
      </c>
      <c r="B140" s="393" t="s">
        <v>352</v>
      </c>
      <c r="C140" s="468"/>
      <c r="D140" s="394">
        <v>5093952</v>
      </c>
      <c r="E140" s="346">
        <v>1.3732799999999999E-3</v>
      </c>
      <c r="F140" s="346">
        <v>-0.18609999999999999</v>
      </c>
      <c r="G140" s="394">
        <v>22017</v>
      </c>
      <c r="H140" s="395">
        <v>149.42570000000001</v>
      </c>
      <c r="I140" s="346">
        <v>3.0499999999999999E-2</v>
      </c>
    </row>
    <row r="141" spans="1:9" ht="12.75" customHeight="1" x14ac:dyDescent="0.25">
      <c r="A141" s="392">
        <v>94</v>
      </c>
      <c r="B141" s="393" t="s">
        <v>353</v>
      </c>
      <c r="C141" s="468"/>
      <c r="D141" s="394">
        <v>9908484</v>
      </c>
      <c r="E141" s="346">
        <v>2.6712300000000001E-3</v>
      </c>
      <c r="F141" s="346">
        <v>0.2747</v>
      </c>
      <c r="G141" s="394">
        <v>-27783</v>
      </c>
      <c r="H141" s="395">
        <v>171.26249999999999</v>
      </c>
      <c r="I141" s="346">
        <v>4.8099999999999997E-2</v>
      </c>
    </row>
    <row r="142" spans="1:9" ht="12.75" customHeight="1" x14ac:dyDescent="0.25">
      <c r="A142" s="392">
        <v>95</v>
      </c>
      <c r="B142" s="393" t="s">
        <v>354</v>
      </c>
      <c r="C142" s="468"/>
      <c r="D142" s="394">
        <v>6453672</v>
      </c>
      <c r="E142" s="346">
        <v>1.7398400000000001E-3</v>
      </c>
      <c r="F142" s="346">
        <v>-5.5899999999999998E-2</v>
      </c>
      <c r="G142" s="394">
        <v>56191</v>
      </c>
      <c r="H142" s="395">
        <v>173.12</v>
      </c>
      <c r="I142" s="346">
        <v>5.2200000000000003E-2</v>
      </c>
    </row>
    <row r="143" spans="1:9" ht="12.75" customHeight="1" x14ac:dyDescent="0.25">
      <c r="A143" s="392">
        <v>96</v>
      </c>
      <c r="B143" s="393" t="s">
        <v>355</v>
      </c>
      <c r="C143" s="468"/>
      <c r="D143" s="394">
        <v>22051231</v>
      </c>
      <c r="E143" s="346">
        <v>5.9447900000000001E-3</v>
      </c>
      <c r="F143" s="346">
        <v>2.9000000000000001E-2</v>
      </c>
      <c r="G143" s="394">
        <v>-121019</v>
      </c>
      <c r="H143" s="395">
        <v>111.4532</v>
      </c>
      <c r="I143" s="346">
        <v>2.5499999999999998E-2</v>
      </c>
    </row>
    <row r="144" spans="1:9" ht="12.75" customHeight="1" x14ac:dyDescent="0.25">
      <c r="A144" s="392">
        <v>97</v>
      </c>
      <c r="B144" s="393" t="s">
        <v>211</v>
      </c>
      <c r="C144" s="468"/>
      <c r="D144" s="394">
        <v>6952920</v>
      </c>
      <c r="E144" s="346">
        <v>1.87444E-3</v>
      </c>
      <c r="F144" s="346">
        <v>-0.49980000000000002</v>
      </c>
      <c r="G144" s="394">
        <v>-282141</v>
      </c>
      <c r="H144" s="395">
        <v>137.2868</v>
      </c>
      <c r="I144" s="346">
        <v>3.4200000000000001E-2</v>
      </c>
    </row>
    <row r="145" spans="1:9" ht="12.75" customHeight="1" x14ac:dyDescent="0.25">
      <c r="A145" s="392">
        <v>98</v>
      </c>
      <c r="B145" s="393" t="s">
        <v>254</v>
      </c>
      <c r="C145" s="468"/>
      <c r="D145" s="394">
        <v>23867018</v>
      </c>
      <c r="E145" s="346">
        <v>6.4343100000000004E-3</v>
      </c>
      <c r="F145" s="346">
        <v>-5.7000000000000002E-3</v>
      </c>
      <c r="G145" s="394">
        <v>202501</v>
      </c>
      <c r="H145" s="395">
        <v>105.2881</v>
      </c>
      <c r="I145" s="346">
        <v>2.7E-2</v>
      </c>
    </row>
    <row r="146" spans="1:9" ht="12.75" customHeight="1" x14ac:dyDescent="0.25">
      <c r="A146" s="392">
        <v>99</v>
      </c>
      <c r="B146" s="393" t="s">
        <v>255</v>
      </c>
      <c r="C146" s="468"/>
      <c r="D146" s="394">
        <v>25968734</v>
      </c>
      <c r="E146" s="346">
        <v>7.0009099999999999E-3</v>
      </c>
      <c r="F146" s="346">
        <v>8.3999999999999995E-3</v>
      </c>
      <c r="G146" s="394">
        <v>317883</v>
      </c>
      <c r="H146" s="395">
        <v>105.9037</v>
      </c>
      <c r="I146" s="346">
        <v>3.6900000000000002E-2</v>
      </c>
    </row>
    <row r="147" spans="1:9" ht="12.75" customHeight="1" x14ac:dyDescent="0.25">
      <c r="A147" s="392">
        <v>100</v>
      </c>
      <c r="B147" s="393" t="s">
        <v>356</v>
      </c>
      <c r="C147" s="468"/>
      <c r="D147" s="394">
        <v>18656879</v>
      </c>
      <c r="E147" s="346">
        <v>5.0297099999999997E-3</v>
      </c>
      <c r="F147" s="346">
        <v>1.7299999999999999E-2</v>
      </c>
      <c r="G147" s="394">
        <v>384810</v>
      </c>
      <c r="H147" s="395">
        <v>103.2563</v>
      </c>
      <c r="I147" s="346">
        <v>2.1000000000000001E-2</v>
      </c>
    </row>
    <row r="148" spans="1:9" ht="12.75" customHeight="1" x14ac:dyDescent="0.25">
      <c r="A148" s="392">
        <v>101</v>
      </c>
      <c r="B148" s="393" t="s">
        <v>357</v>
      </c>
      <c r="C148" s="468"/>
      <c r="D148" s="394">
        <v>32236328</v>
      </c>
      <c r="E148" s="346">
        <v>8.6905899999999998E-3</v>
      </c>
      <c r="F148" s="346">
        <v>-8.9999999999999998E-4</v>
      </c>
      <c r="G148" s="394">
        <v>674951</v>
      </c>
      <c r="H148" s="395">
        <v>102.1786</v>
      </c>
      <c r="I148" s="346">
        <v>2.1100000000000001E-2</v>
      </c>
    </row>
    <row r="149" spans="1:9" ht="12.75" customHeight="1" x14ac:dyDescent="0.25">
      <c r="A149" s="392">
        <v>102</v>
      </c>
      <c r="B149" s="393" t="s">
        <v>256</v>
      </c>
      <c r="C149" s="468"/>
      <c r="D149" s="394">
        <v>4458512</v>
      </c>
      <c r="E149" s="346">
        <v>1.2019699999999999E-3</v>
      </c>
      <c r="F149" s="346">
        <v>-9.9400000000000002E-2</v>
      </c>
      <c r="G149" s="394">
        <v>-481047</v>
      </c>
      <c r="H149" s="395">
        <v>90.953000000000003</v>
      </c>
      <c r="I149" s="346">
        <v>-4.4299999999999999E-2</v>
      </c>
    </row>
    <row r="150" spans="1:9" s="465" customFormat="1" ht="12.75" customHeight="1" x14ac:dyDescent="0.2">
      <c r="A150" s="392">
        <v>103</v>
      </c>
      <c r="B150" s="393" t="s">
        <v>358</v>
      </c>
      <c r="C150" s="468"/>
      <c r="D150" s="394">
        <v>8117773</v>
      </c>
      <c r="E150" s="346">
        <v>2.1884700000000001E-3</v>
      </c>
      <c r="F150" s="346">
        <v>-0.1046</v>
      </c>
      <c r="G150" s="394">
        <v>-870643</v>
      </c>
      <c r="H150" s="395">
        <v>89.828800000000001</v>
      </c>
      <c r="I150" s="346">
        <v>-4.3499999999999997E-2</v>
      </c>
    </row>
    <row r="151" spans="1:9" ht="12.75" customHeight="1" x14ac:dyDescent="0.25">
      <c r="A151" s="392">
        <v>104</v>
      </c>
      <c r="B151" s="393" t="s">
        <v>212</v>
      </c>
      <c r="C151" s="468"/>
      <c r="D151" s="394">
        <v>25151125</v>
      </c>
      <c r="E151" s="346">
        <v>6.7804900000000001E-3</v>
      </c>
      <c r="F151" s="346">
        <v>-1.9699999999999999E-2</v>
      </c>
      <c r="G151" s="394">
        <v>404791</v>
      </c>
      <c r="H151" s="395">
        <v>108.8656</v>
      </c>
      <c r="I151" s="346">
        <v>4.4499999999999998E-2</v>
      </c>
    </row>
    <row r="152" spans="1:9" ht="12.75" customHeight="1" x14ac:dyDescent="0.25">
      <c r="A152" s="392">
        <v>105</v>
      </c>
      <c r="B152" s="393" t="s">
        <v>257</v>
      </c>
      <c r="C152" s="468"/>
      <c r="D152" s="394">
        <v>24307188</v>
      </c>
      <c r="E152" s="346">
        <v>6.55297E-3</v>
      </c>
      <c r="F152" s="346">
        <v>-1.29E-2</v>
      </c>
      <c r="G152" s="394">
        <v>414480</v>
      </c>
      <c r="H152" s="395">
        <v>109.9734</v>
      </c>
      <c r="I152" s="346">
        <v>4.48E-2</v>
      </c>
    </row>
    <row r="153" spans="1:9" ht="12.75" customHeight="1" x14ac:dyDescent="0.25">
      <c r="A153" s="392">
        <v>106</v>
      </c>
      <c r="B153" s="393" t="s">
        <v>359</v>
      </c>
      <c r="C153" s="468"/>
      <c r="D153" s="394">
        <v>24525902</v>
      </c>
      <c r="E153" s="346">
        <v>6.6119400000000002E-3</v>
      </c>
      <c r="F153" s="346">
        <v>1.4500000000000001E-2</v>
      </c>
      <c r="G153" s="394">
        <v>615290</v>
      </c>
      <c r="H153" s="395">
        <v>107.67870000000001</v>
      </c>
      <c r="I153" s="346">
        <v>5.2600000000000001E-2</v>
      </c>
    </row>
    <row r="154" spans="1:9" ht="12.75" customHeight="1" x14ac:dyDescent="0.25">
      <c r="A154" s="392">
        <v>107</v>
      </c>
      <c r="B154" s="393" t="s">
        <v>360</v>
      </c>
      <c r="C154" s="468"/>
      <c r="D154" s="394">
        <v>26696273</v>
      </c>
      <c r="E154" s="346">
        <v>7.19705E-3</v>
      </c>
      <c r="F154" s="346">
        <v>1.3899999999999999E-2</v>
      </c>
      <c r="G154" s="394">
        <v>587478</v>
      </c>
      <c r="H154" s="395">
        <v>105.70010000000001</v>
      </c>
      <c r="I154" s="346">
        <v>4.6100000000000002E-2</v>
      </c>
    </row>
    <row r="155" spans="1:9" ht="12.75" customHeight="1" x14ac:dyDescent="0.25">
      <c r="A155" s="392">
        <v>108</v>
      </c>
      <c r="B155" s="393" t="s">
        <v>361</v>
      </c>
      <c r="C155" s="468"/>
      <c r="D155" s="394">
        <v>23449312</v>
      </c>
      <c r="E155" s="346">
        <v>6.3217000000000004E-3</v>
      </c>
      <c r="F155" s="346" t="s">
        <v>339</v>
      </c>
      <c r="G155" s="394">
        <v>188333</v>
      </c>
      <c r="H155" s="395">
        <v>100.8111</v>
      </c>
      <c r="I155" s="346" t="s">
        <v>339</v>
      </c>
    </row>
    <row r="156" spans="1:9" ht="12.75" customHeight="1" x14ac:dyDescent="0.25">
      <c r="A156" s="392">
        <v>109</v>
      </c>
      <c r="B156" s="393" t="s">
        <v>258</v>
      </c>
      <c r="C156" s="468"/>
      <c r="D156" s="394">
        <v>8983771</v>
      </c>
      <c r="E156" s="346">
        <v>2.4219300000000001E-3</v>
      </c>
      <c r="F156" s="346">
        <v>1.5800000000000002E-2</v>
      </c>
      <c r="G156" s="394">
        <v>223761</v>
      </c>
      <c r="H156" s="395">
        <v>110.1602</v>
      </c>
      <c r="I156" s="346">
        <v>5.5100000000000003E-2</v>
      </c>
    </row>
    <row r="157" spans="1:9" ht="12.75" customHeight="1" x14ac:dyDescent="0.25">
      <c r="A157" s="392">
        <v>110</v>
      </c>
      <c r="B157" s="393" t="s">
        <v>362</v>
      </c>
      <c r="C157" s="468"/>
      <c r="D157" s="394">
        <v>7114603</v>
      </c>
      <c r="E157" s="346">
        <v>1.91803E-3</v>
      </c>
      <c r="F157" s="346" t="s">
        <v>339</v>
      </c>
      <c r="G157" s="394">
        <v>111211</v>
      </c>
      <c r="H157" s="395">
        <v>101.51600000000001</v>
      </c>
      <c r="I157" s="346" t="s">
        <v>339</v>
      </c>
    </row>
    <row r="158" spans="1:9" ht="12.75" customHeight="1" x14ac:dyDescent="0.25">
      <c r="A158" s="392">
        <v>111</v>
      </c>
      <c r="B158" s="393" t="s">
        <v>213</v>
      </c>
      <c r="C158" s="468"/>
      <c r="D158" s="394">
        <v>8603680</v>
      </c>
      <c r="E158" s="346">
        <v>2.3194700000000001E-3</v>
      </c>
      <c r="F158" s="346">
        <v>-0.50170000000000003</v>
      </c>
      <c r="G158" s="394">
        <v>-380023</v>
      </c>
      <c r="H158" s="395">
        <v>104.4924</v>
      </c>
      <c r="I158" s="346">
        <v>-2.69E-2</v>
      </c>
    </row>
    <row r="159" spans="1:9" ht="12.75" customHeight="1" x14ac:dyDescent="0.25">
      <c r="A159" s="392">
        <v>112</v>
      </c>
      <c r="B159" s="393" t="s">
        <v>363</v>
      </c>
      <c r="C159" s="468"/>
      <c r="D159" s="394">
        <v>4888268</v>
      </c>
      <c r="E159" s="346">
        <v>1.3178300000000001E-3</v>
      </c>
      <c r="F159" s="346">
        <v>0.4042</v>
      </c>
      <c r="G159" s="394">
        <v>41556</v>
      </c>
      <c r="H159" s="395">
        <v>103.1253</v>
      </c>
      <c r="I159" s="346">
        <v>3.3700000000000001E-2</v>
      </c>
    </row>
    <row r="160" spans="1:9" ht="12.75" customHeight="1" x14ac:dyDescent="0.25">
      <c r="A160" s="392">
        <v>113</v>
      </c>
      <c r="B160" s="393" t="s">
        <v>364</v>
      </c>
      <c r="C160" s="468"/>
      <c r="D160" s="394">
        <v>6652466</v>
      </c>
      <c r="E160" s="346">
        <v>1.7934400000000001E-3</v>
      </c>
      <c r="F160" s="346">
        <v>-0.2412</v>
      </c>
      <c r="G160" s="394">
        <v>84985</v>
      </c>
      <c r="H160" s="395">
        <v>16.763200000000001</v>
      </c>
      <c r="I160" s="346">
        <v>2.5899999999999999E-2</v>
      </c>
    </row>
    <row r="161" spans="1:9" ht="12.75" customHeight="1" x14ac:dyDescent="0.25">
      <c r="A161" s="392">
        <v>114</v>
      </c>
      <c r="B161" s="393" t="s">
        <v>365</v>
      </c>
      <c r="C161" s="468"/>
      <c r="D161" s="394">
        <v>110064402</v>
      </c>
      <c r="E161" s="346">
        <v>2.9672250000000001E-2</v>
      </c>
      <c r="F161" s="346" t="s">
        <v>339</v>
      </c>
      <c r="G161" s="394">
        <v>343846</v>
      </c>
      <c r="H161" s="395">
        <v>100.5502</v>
      </c>
      <c r="I161" s="346" t="s">
        <v>339</v>
      </c>
    </row>
    <row r="162" spans="1:9" ht="12.75" customHeight="1" x14ac:dyDescent="0.25">
      <c r="A162" s="392">
        <v>115</v>
      </c>
      <c r="B162" s="393" t="s">
        <v>366</v>
      </c>
      <c r="C162" s="468"/>
      <c r="D162" s="394">
        <v>56797774</v>
      </c>
      <c r="E162" s="346">
        <v>1.531211E-2</v>
      </c>
      <c r="F162" s="346">
        <v>-1.26E-2</v>
      </c>
      <c r="G162" s="394">
        <v>355079</v>
      </c>
      <c r="H162" s="395">
        <v>31.470300000000002</v>
      </c>
      <c r="I162" s="346">
        <v>4.4699999999999997E-2</v>
      </c>
    </row>
    <row r="163" spans="1:9" ht="12.75" customHeight="1" x14ac:dyDescent="0.25">
      <c r="A163" s="392">
        <v>116</v>
      </c>
      <c r="B163" s="393" t="s">
        <v>367</v>
      </c>
      <c r="C163" s="499"/>
      <c r="D163" s="394">
        <v>49228051</v>
      </c>
      <c r="E163" s="346">
        <v>1.3271379999999999E-2</v>
      </c>
      <c r="F163" s="346">
        <v>-0.15770000000000001</v>
      </c>
      <c r="G163" s="394">
        <v>-4720623</v>
      </c>
      <c r="H163" s="395">
        <v>344.56689999999998</v>
      </c>
      <c r="I163" s="346">
        <v>-2.2599999999999999E-2</v>
      </c>
    </row>
    <row r="164" spans="1:9" x14ac:dyDescent="0.25">
      <c r="A164" s="347"/>
      <c r="B164" s="347" t="s">
        <v>421</v>
      </c>
      <c r="C164" s="347"/>
      <c r="D164" s="348">
        <v>3709337888</v>
      </c>
      <c r="E164" s="349">
        <v>1</v>
      </c>
      <c r="F164" s="350">
        <v>0.14910000000000001</v>
      </c>
      <c r="G164" s="348">
        <v>71288842</v>
      </c>
      <c r="H164" s="348"/>
      <c r="I164" s="350"/>
    </row>
    <row r="165" spans="1:9" ht="12.75" customHeight="1" x14ac:dyDescent="0.25">
      <c r="A165" s="472"/>
      <c r="B165" s="472"/>
    </row>
    <row r="166" spans="1:9" ht="12.75" customHeight="1" x14ac:dyDescent="0.25">
      <c r="A166" s="456" t="s">
        <v>400</v>
      </c>
      <c r="B166" s="472"/>
    </row>
    <row r="167" spans="1:9" ht="12.75" customHeight="1" x14ac:dyDescent="0.25">
      <c r="A167" s="456" t="s">
        <v>401</v>
      </c>
    </row>
    <row r="168" spans="1:9" ht="12.75" customHeight="1" x14ac:dyDescent="0.25">
      <c r="A168" s="456" t="s">
        <v>402</v>
      </c>
    </row>
    <row r="169" spans="1:9" ht="12.75" customHeight="1" x14ac:dyDescent="0.25">
      <c r="A169" s="456" t="s">
        <v>403</v>
      </c>
    </row>
    <row r="170" spans="1:9" ht="12.75" customHeight="1" x14ac:dyDescent="0.25">
      <c r="A170" s="456"/>
    </row>
    <row r="171" spans="1:9" ht="12.75" customHeight="1" x14ac:dyDescent="0.25"/>
    <row r="172" spans="1:9" ht="12.75" customHeight="1" x14ac:dyDescent="0.25"/>
    <row r="173" spans="1:9" ht="12.75" customHeight="1" x14ac:dyDescent="0.25"/>
    <row r="174" spans="1:9" ht="12.75" customHeight="1" x14ac:dyDescent="0.25"/>
    <row r="175" spans="1:9" ht="12.75" customHeight="1" x14ac:dyDescent="0.25"/>
    <row r="176" spans="1:9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7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140625" style="272" customWidth="1"/>
    <col min="2" max="2" width="46.5703125" style="272" customWidth="1"/>
    <col min="3" max="3" width="11.28515625" style="273" bestFit="1" customWidth="1"/>
    <col min="4" max="4" width="9.42578125" style="273" customWidth="1"/>
    <col min="5" max="5" width="11.140625" style="273" customWidth="1"/>
    <col min="6" max="6" width="9.140625" style="273" bestFit="1" customWidth="1"/>
    <col min="7" max="7" width="9.5703125" style="272" customWidth="1"/>
    <col min="8" max="142" width="9.140625" style="272"/>
    <col min="143" max="143" width="56.5703125" style="272" customWidth="1"/>
    <col min="144" max="144" width="11" style="272" customWidth="1"/>
    <col min="145" max="147" width="14.42578125" style="272" customWidth="1"/>
    <col min="148" max="148" width="12.5703125" style="272" bestFit="1" customWidth="1"/>
    <col min="149" max="149" width="9.42578125" style="272" customWidth="1"/>
    <col min="150" max="150" width="11.140625" style="272" bestFit="1" customWidth="1"/>
    <col min="151" max="152" width="9.140625" style="272"/>
    <col min="153" max="153" width="59.140625" style="272" bestFit="1" customWidth="1"/>
    <col min="154" max="154" width="45.42578125" style="272" bestFit="1" customWidth="1"/>
    <col min="155" max="156" width="12.5703125" style="272" bestFit="1" customWidth="1"/>
    <col min="157" max="157" width="9.140625" style="272"/>
    <col min="158" max="159" width="12" style="272" bestFit="1" customWidth="1"/>
    <col min="160" max="398" width="9.140625" style="272"/>
    <col min="399" max="399" width="56.5703125" style="272" customWidth="1"/>
    <col min="400" max="400" width="11" style="272" customWidth="1"/>
    <col min="401" max="403" width="14.42578125" style="272" customWidth="1"/>
    <col min="404" max="404" width="12.5703125" style="272" bestFit="1" customWidth="1"/>
    <col min="405" max="405" width="9.42578125" style="272" customWidth="1"/>
    <col min="406" max="406" width="11.140625" style="272" bestFit="1" customWidth="1"/>
    <col min="407" max="408" width="9.140625" style="272"/>
    <col min="409" max="409" width="59.140625" style="272" bestFit="1" customWidth="1"/>
    <col min="410" max="410" width="45.42578125" style="272" bestFit="1" customWidth="1"/>
    <col min="411" max="412" width="12.5703125" style="272" bestFit="1" customWidth="1"/>
    <col min="413" max="413" width="9.140625" style="272"/>
    <col min="414" max="415" width="12" style="272" bestFit="1" customWidth="1"/>
    <col min="416" max="654" width="9.140625" style="272"/>
    <col min="655" max="655" width="56.5703125" style="272" customWidth="1"/>
    <col min="656" max="656" width="11" style="272" customWidth="1"/>
    <col min="657" max="659" width="14.42578125" style="272" customWidth="1"/>
    <col min="660" max="660" width="12.5703125" style="272" bestFit="1" customWidth="1"/>
    <col min="661" max="661" width="9.42578125" style="272" customWidth="1"/>
    <col min="662" max="662" width="11.140625" style="272" bestFit="1" customWidth="1"/>
    <col min="663" max="664" width="9.140625" style="272"/>
    <col min="665" max="665" width="59.140625" style="272" bestFit="1" customWidth="1"/>
    <col min="666" max="666" width="45.42578125" style="272" bestFit="1" customWidth="1"/>
    <col min="667" max="668" width="12.5703125" style="272" bestFit="1" customWidth="1"/>
    <col min="669" max="669" width="9.140625" style="272"/>
    <col min="670" max="671" width="12" style="272" bestFit="1" customWidth="1"/>
    <col min="672" max="910" width="9.140625" style="272"/>
    <col min="911" max="911" width="56.5703125" style="272" customWidth="1"/>
    <col min="912" max="912" width="11" style="272" customWidth="1"/>
    <col min="913" max="915" width="14.42578125" style="272" customWidth="1"/>
    <col min="916" max="916" width="12.5703125" style="272" bestFit="1" customWidth="1"/>
    <col min="917" max="917" width="9.42578125" style="272" customWidth="1"/>
    <col min="918" max="918" width="11.140625" style="272" bestFit="1" customWidth="1"/>
    <col min="919" max="920" width="9.140625" style="272"/>
    <col min="921" max="921" width="59.140625" style="272" bestFit="1" customWidth="1"/>
    <col min="922" max="922" width="45.42578125" style="272" bestFit="1" customWidth="1"/>
    <col min="923" max="924" width="12.5703125" style="272" bestFit="1" customWidth="1"/>
    <col min="925" max="925" width="9.140625" style="272"/>
    <col min="926" max="927" width="12" style="272" bestFit="1" customWidth="1"/>
    <col min="928" max="1166" width="9.140625" style="272"/>
    <col min="1167" max="1167" width="56.5703125" style="272" customWidth="1"/>
    <col min="1168" max="1168" width="11" style="272" customWidth="1"/>
    <col min="1169" max="1171" width="14.42578125" style="272" customWidth="1"/>
    <col min="1172" max="1172" width="12.5703125" style="272" bestFit="1" customWidth="1"/>
    <col min="1173" max="1173" width="9.42578125" style="272" customWidth="1"/>
    <col min="1174" max="1174" width="11.140625" style="272" bestFit="1" customWidth="1"/>
    <col min="1175" max="1176" width="9.140625" style="272"/>
    <col min="1177" max="1177" width="59.140625" style="272" bestFit="1" customWidth="1"/>
    <col min="1178" max="1178" width="45.42578125" style="272" bestFit="1" customWidth="1"/>
    <col min="1179" max="1180" width="12.5703125" style="272" bestFit="1" customWidth="1"/>
    <col min="1181" max="1181" width="9.140625" style="272"/>
    <col min="1182" max="1183" width="12" style="272" bestFit="1" customWidth="1"/>
    <col min="1184" max="1422" width="9.140625" style="272"/>
    <col min="1423" max="1423" width="56.5703125" style="272" customWidth="1"/>
    <col min="1424" max="1424" width="11" style="272" customWidth="1"/>
    <col min="1425" max="1427" width="14.42578125" style="272" customWidth="1"/>
    <col min="1428" max="1428" width="12.5703125" style="272" bestFit="1" customWidth="1"/>
    <col min="1429" max="1429" width="9.42578125" style="272" customWidth="1"/>
    <col min="1430" max="1430" width="11.140625" style="272" bestFit="1" customWidth="1"/>
    <col min="1431" max="1432" width="9.140625" style="272"/>
    <col min="1433" max="1433" width="59.140625" style="272" bestFit="1" customWidth="1"/>
    <col min="1434" max="1434" width="45.42578125" style="272" bestFit="1" customWidth="1"/>
    <col min="1435" max="1436" width="12.5703125" style="272" bestFit="1" customWidth="1"/>
    <col min="1437" max="1437" width="9.140625" style="272"/>
    <col min="1438" max="1439" width="12" style="272" bestFit="1" customWidth="1"/>
    <col min="1440" max="1678" width="9.140625" style="272"/>
    <col min="1679" max="1679" width="56.5703125" style="272" customWidth="1"/>
    <col min="1680" max="1680" width="11" style="272" customWidth="1"/>
    <col min="1681" max="1683" width="14.42578125" style="272" customWidth="1"/>
    <col min="1684" max="1684" width="12.5703125" style="272" bestFit="1" customWidth="1"/>
    <col min="1685" max="1685" width="9.42578125" style="272" customWidth="1"/>
    <col min="1686" max="1686" width="11.140625" style="272" bestFit="1" customWidth="1"/>
    <col min="1687" max="1688" width="9.140625" style="272"/>
    <col min="1689" max="1689" width="59.140625" style="272" bestFit="1" customWidth="1"/>
    <col min="1690" max="1690" width="45.42578125" style="272" bestFit="1" customWidth="1"/>
    <col min="1691" max="1692" width="12.5703125" style="272" bestFit="1" customWidth="1"/>
    <col min="1693" max="1693" width="9.140625" style="272"/>
    <col min="1694" max="1695" width="12" style="272" bestFit="1" customWidth="1"/>
    <col min="1696" max="1934" width="9.140625" style="272"/>
    <col min="1935" max="1935" width="56.5703125" style="272" customWidth="1"/>
    <col min="1936" max="1936" width="11" style="272" customWidth="1"/>
    <col min="1937" max="1939" width="14.42578125" style="272" customWidth="1"/>
    <col min="1940" max="1940" width="12.5703125" style="272" bestFit="1" customWidth="1"/>
    <col min="1941" max="1941" width="9.42578125" style="272" customWidth="1"/>
    <col min="1942" max="1942" width="11.140625" style="272" bestFit="1" customWidth="1"/>
    <col min="1943" max="1944" width="9.140625" style="272"/>
    <col min="1945" max="1945" width="59.140625" style="272" bestFit="1" customWidth="1"/>
    <col min="1946" max="1946" width="45.42578125" style="272" bestFit="1" customWidth="1"/>
    <col min="1947" max="1948" width="12.5703125" style="272" bestFit="1" customWidth="1"/>
    <col min="1949" max="1949" width="9.140625" style="272"/>
    <col min="1950" max="1951" width="12" style="272" bestFit="1" customWidth="1"/>
    <col min="1952" max="2190" width="9.140625" style="272"/>
    <col min="2191" max="2191" width="56.5703125" style="272" customWidth="1"/>
    <col min="2192" max="2192" width="11" style="272" customWidth="1"/>
    <col min="2193" max="2195" width="14.42578125" style="272" customWidth="1"/>
    <col min="2196" max="2196" width="12.5703125" style="272" bestFit="1" customWidth="1"/>
    <col min="2197" max="2197" width="9.42578125" style="272" customWidth="1"/>
    <col min="2198" max="2198" width="11.140625" style="272" bestFit="1" customWidth="1"/>
    <col min="2199" max="2200" width="9.140625" style="272"/>
    <col min="2201" max="2201" width="59.140625" style="272" bestFit="1" customWidth="1"/>
    <col min="2202" max="2202" width="45.42578125" style="272" bestFit="1" customWidth="1"/>
    <col min="2203" max="2204" width="12.5703125" style="272" bestFit="1" customWidth="1"/>
    <col min="2205" max="2205" width="9.140625" style="272"/>
    <col min="2206" max="2207" width="12" style="272" bestFit="1" customWidth="1"/>
    <col min="2208" max="2446" width="9.140625" style="272"/>
    <col min="2447" max="2447" width="56.5703125" style="272" customWidth="1"/>
    <col min="2448" max="2448" width="11" style="272" customWidth="1"/>
    <col min="2449" max="2451" width="14.42578125" style="272" customWidth="1"/>
    <col min="2452" max="2452" width="12.5703125" style="272" bestFit="1" customWidth="1"/>
    <col min="2453" max="2453" width="9.42578125" style="272" customWidth="1"/>
    <col min="2454" max="2454" width="11.140625" style="272" bestFit="1" customWidth="1"/>
    <col min="2455" max="2456" width="9.140625" style="272"/>
    <col min="2457" max="2457" width="59.140625" style="272" bestFit="1" customWidth="1"/>
    <col min="2458" max="2458" width="45.42578125" style="272" bestFit="1" customWidth="1"/>
    <col min="2459" max="2460" width="12.5703125" style="272" bestFit="1" customWidth="1"/>
    <col min="2461" max="2461" width="9.140625" style="272"/>
    <col min="2462" max="2463" width="12" style="272" bestFit="1" customWidth="1"/>
    <col min="2464" max="2702" width="9.140625" style="272"/>
    <col min="2703" max="2703" width="56.5703125" style="272" customWidth="1"/>
    <col min="2704" max="2704" width="11" style="272" customWidth="1"/>
    <col min="2705" max="2707" width="14.42578125" style="272" customWidth="1"/>
    <col min="2708" max="2708" width="12.5703125" style="272" bestFit="1" customWidth="1"/>
    <col min="2709" max="2709" width="9.42578125" style="272" customWidth="1"/>
    <col min="2710" max="2710" width="11.140625" style="272" bestFit="1" customWidth="1"/>
    <col min="2711" max="2712" width="9.140625" style="272"/>
    <col min="2713" max="2713" width="59.140625" style="272" bestFit="1" customWidth="1"/>
    <col min="2714" max="2714" width="45.42578125" style="272" bestFit="1" customWidth="1"/>
    <col min="2715" max="2716" width="12.5703125" style="272" bestFit="1" customWidth="1"/>
    <col min="2717" max="2717" width="9.140625" style="272"/>
    <col min="2718" max="2719" width="12" style="272" bestFit="1" customWidth="1"/>
    <col min="2720" max="2958" width="9.140625" style="272"/>
    <col min="2959" max="2959" width="56.5703125" style="272" customWidth="1"/>
    <col min="2960" max="2960" width="11" style="272" customWidth="1"/>
    <col min="2961" max="2963" width="14.42578125" style="272" customWidth="1"/>
    <col min="2964" max="2964" width="12.5703125" style="272" bestFit="1" customWidth="1"/>
    <col min="2965" max="2965" width="9.42578125" style="272" customWidth="1"/>
    <col min="2966" max="2966" width="11.140625" style="272" bestFit="1" customWidth="1"/>
    <col min="2967" max="2968" width="9.140625" style="272"/>
    <col min="2969" max="2969" width="59.140625" style="272" bestFit="1" customWidth="1"/>
    <col min="2970" max="2970" width="45.42578125" style="272" bestFit="1" customWidth="1"/>
    <col min="2971" max="2972" width="12.5703125" style="272" bestFit="1" customWidth="1"/>
    <col min="2973" max="2973" width="9.140625" style="272"/>
    <col min="2974" max="2975" width="12" style="272" bestFit="1" customWidth="1"/>
    <col min="2976" max="3214" width="9.140625" style="272"/>
    <col min="3215" max="3215" width="56.5703125" style="272" customWidth="1"/>
    <col min="3216" max="3216" width="11" style="272" customWidth="1"/>
    <col min="3217" max="3219" width="14.42578125" style="272" customWidth="1"/>
    <col min="3220" max="3220" width="12.5703125" style="272" bestFit="1" customWidth="1"/>
    <col min="3221" max="3221" width="9.42578125" style="272" customWidth="1"/>
    <col min="3222" max="3222" width="11.140625" style="272" bestFit="1" customWidth="1"/>
    <col min="3223" max="3224" width="9.140625" style="272"/>
    <col min="3225" max="3225" width="59.140625" style="272" bestFit="1" customWidth="1"/>
    <col min="3226" max="3226" width="45.42578125" style="272" bestFit="1" customWidth="1"/>
    <col min="3227" max="3228" width="12.5703125" style="272" bestFit="1" customWidth="1"/>
    <col min="3229" max="3229" width="9.140625" style="272"/>
    <col min="3230" max="3231" width="12" style="272" bestFit="1" customWidth="1"/>
    <col min="3232" max="3470" width="9.140625" style="272"/>
    <col min="3471" max="3471" width="56.5703125" style="272" customWidth="1"/>
    <col min="3472" max="3472" width="11" style="272" customWidth="1"/>
    <col min="3473" max="3475" width="14.42578125" style="272" customWidth="1"/>
    <col min="3476" max="3476" width="12.5703125" style="272" bestFit="1" customWidth="1"/>
    <col min="3477" max="3477" width="9.42578125" style="272" customWidth="1"/>
    <col min="3478" max="3478" width="11.140625" style="272" bestFit="1" customWidth="1"/>
    <col min="3479" max="3480" width="9.140625" style="272"/>
    <col min="3481" max="3481" width="59.140625" style="272" bestFit="1" customWidth="1"/>
    <col min="3482" max="3482" width="45.42578125" style="272" bestFit="1" customWidth="1"/>
    <col min="3483" max="3484" width="12.5703125" style="272" bestFit="1" customWidth="1"/>
    <col min="3485" max="3485" width="9.140625" style="272"/>
    <col min="3486" max="3487" width="12" style="272" bestFit="1" customWidth="1"/>
    <col min="3488" max="3726" width="9.140625" style="272"/>
    <col min="3727" max="3727" width="56.5703125" style="272" customWidth="1"/>
    <col min="3728" max="3728" width="11" style="272" customWidth="1"/>
    <col min="3729" max="3731" width="14.42578125" style="272" customWidth="1"/>
    <col min="3732" max="3732" width="12.5703125" style="272" bestFit="1" customWidth="1"/>
    <col min="3733" max="3733" width="9.42578125" style="272" customWidth="1"/>
    <col min="3734" max="3734" width="11.140625" style="272" bestFit="1" customWidth="1"/>
    <col min="3735" max="3736" width="9.140625" style="272"/>
    <col min="3737" max="3737" width="59.140625" style="272" bestFit="1" customWidth="1"/>
    <col min="3738" max="3738" width="45.42578125" style="272" bestFit="1" customWidth="1"/>
    <col min="3739" max="3740" width="12.5703125" style="272" bestFit="1" customWidth="1"/>
    <col min="3741" max="3741" width="9.140625" style="272"/>
    <col min="3742" max="3743" width="12" style="272" bestFit="1" customWidth="1"/>
    <col min="3744" max="3982" width="9.140625" style="272"/>
    <col min="3983" max="3983" width="56.5703125" style="272" customWidth="1"/>
    <col min="3984" max="3984" width="11" style="272" customWidth="1"/>
    <col min="3985" max="3987" width="14.42578125" style="272" customWidth="1"/>
    <col min="3988" max="3988" width="12.5703125" style="272" bestFit="1" customWidth="1"/>
    <col min="3989" max="3989" width="9.42578125" style="272" customWidth="1"/>
    <col min="3990" max="3990" width="11.140625" style="272" bestFit="1" customWidth="1"/>
    <col min="3991" max="3992" width="9.140625" style="272"/>
    <col min="3993" max="3993" width="59.140625" style="272" bestFit="1" customWidth="1"/>
    <col min="3994" max="3994" width="45.42578125" style="272" bestFit="1" customWidth="1"/>
    <col min="3995" max="3996" width="12.5703125" style="272" bestFit="1" customWidth="1"/>
    <col min="3997" max="3997" width="9.140625" style="272"/>
    <col min="3998" max="3999" width="12" style="272" bestFit="1" customWidth="1"/>
    <col min="4000" max="4238" width="9.140625" style="272"/>
    <col min="4239" max="4239" width="56.5703125" style="272" customWidth="1"/>
    <col min="4240" max="4240" width="11" style="272" customWidth="1"/>
    <col min="4241" max="4243" width="14.42578125" style="272" customWidth="1"/>
    <col min="4244" max="4244" width="12.5703125" style="272" bestFit="1" customWidth="1"/>
    <col min="4245" max="4245" width="9.42578125" style="272" customWidth="1"/>
    <col min="4246" max="4246" width="11.140625" style="272" bestFit="1" customWidth="1"/>
    <col min="4247" max="4248" width="9.140625" style="272"/>
    <col min="4249" max="4249" width="59.140625" style="272" bestFit="1" customWidth="1"/>
    <col min="4250" max="4250" width="45.42578125" style="272" bestFit="1" customWidth="1"/>
    <col min="4251" max="4252" width="12.5703125" style="272" bestFit="1" customWidth="1"/>
    <col min="4253" max="4253" width="9.140625" style="272"/>
    <col min="4254" max="4255" width="12" style="272" bestFit="1" customWidth="1"/>
    <col min="4256" max="4494" width="9.140625" style="272"/>
    <col min="4495" max="4495" width="56.5703125" style="272" customWidth="1"/>
    <col min="4496" max="4496" width="11" style="272" customWidth="1"/>
    <col min="4497" max="4499" width="14.42578125" style="272" customWidth="1"/>
    <col min="4500" max="4500" width="12.5703125" style="272" bestFit="1" customWidth="1"/>
    <col min="4501" max="4501" width="9.42578125" style="272" customWidth="1"/>
    <col min="4502" max="4502" width="11.140625" style="272" bestFit="1" customWidth="1"/>
    <col min="4503" max="4504" width="9.140625" style="272"/>
    <col min="4505" max="4505" width="59.140625" style="272" bestFit="1" customWidth="1"/>
    <col min="4506" max="4506" width="45.42578125" style="272" bestFit="1" customWidth="1"/>
    <col min="4507" max="4508" width="12.5703125" style="272" bestFit="1" customWidth="1"/>
    <col min="4509" max="4509" width="9.140625" style="272"/>
    <col min="4510" max="4511" width="12" style="272" bestFit="1" customWidth="1"/>
    <col min="4512" max="4750" width="9.140625" style="272"/>
    <col min="4751" max="4751" width="56.5703125" style="272" customWidth="1"/>
    <col min="4752" max="4752" width="11" style="272" customWidth="1"/>
    <col min="4753" max="4755" width="14.42578125" style="272" customWidth="1"/>
    <col min="4756" max="4756" width="12.5703125" style="272" bestFit="1" customWidth="1"/>
    <col min="4757" max="4757" width="9.42578125" style="272" customWidth="1"/>
    <col min="4758" max="4758" width="11.140625" style="272" bestFit="1" customWidth="1"/>
    <col min="4759" max="4760" width="9.140625" style="272"/>
    <col min="4761" max="4761" width="59.140625" style="272" bestFit="1" customWidth="1"/>
    <col min="4762" max="4762" width="45.42578125" style="272" bestFit="1" customWidth="1"/>
    <col min="4763" max="4764" width="12.5703125" style="272" bestFit="1" customWidth="1"/>
    <col min="4765" max="4765" width="9.140625" style="272"/>
    <col min="4766" max="4767" width="12" style="272" bestFit="1" customWidth="1"/>
    <col min="4768" max="5006" width="9.140625" style="272"/>
    <col min="5007" max="5007" width="56.5703125" style="272" customWidth="1"/>
    <col min="5008" max="5008" width="11" style="272" customWidth="1"/>
    <col min="5009" max="5011" width="14.42578125" style="272" customWidth="1"/>
    <col min="5012" max="5012" width="12.5703125" style="272" bestFit="1" customWidth="1"/>
    <col min="5013" max="5013" width="9.42578125" style="272" customWidth="1"/>
    <col min="5014" max="5014" width="11.140625" style="272" bestFit="1" customWidth="1"/>
    <col min="5015" max="5016" width="9.140625" style="272"/>
    <col min="5017" max="5017" width="59.140625" style="272" bestFit="1" customWidth="1"/>
    <col min="5018" max="5018" width="45.42578125" style="272" bestFit="1" customWidth="1"/>
    <col min="5019" max="5020" width="12.5703125" style="272" bestFit="1" customWidth="1"/>
    <col min="5021" max="5021" width="9.140625" style="272"/>
    <col min="5022" max="5023" width="12" style="272" bestFit="1" customWidth="1"/>
    <col min="5024" max="5262" width="9.140625" style="272"/>
    <col min="5263" max="5263" width="56.5703125" style="272" customWidth="1"/>
    <col min="5264" max="5264" width="11" style="272" customWidth="1"/>
    <col min="5265" max="5267" width="14.42578125" style="272" customWidth="1"/>
    <col min="5268" max="5268" width="12.5703125" style="272" bestFit="1" customWidth="1"/>
    <col min="5269" max="5269" width="9.42578125" style="272" customWidth="1"/>
    <col min="5270" max="5270" width="11.140625" style="272" bestFit="1" customWidth="1"/>
    <col min="5271" max="5272" width="9.140625" style="272"/>
    <col min="5273" max="5273" width="59.140625" style="272" bestFit="1" customWidth="1"/>
    <col min="5274" max="5274" width="45.42578125" style="272" bestFit="1" customWidth="1"/>
    <col min="5275" max="5276" width="12.5703125" style="272" bestFit="1" customWidth="1"/>
    <col min="5277" max="5277" width="9.140625" style="272"/>
    <col min="5278" max="5279" width="12" style="272" bestFit="1" customWidth="1"/>
    <col min="5280" max="5518" width="9.140625" style="272"/>
    <col min="5519" max="5519" width="56.5703125" style="272" customWidth="1"/>
    <col min="5520" max="5520" width="11" style="272" customWidth="1"/>
    <col min="5521" max="5523" width="14.42578125" style="272" customWidth="1"/>
    <col min="5524" max="5524" width="12.5703125" style="272" bestFit="1" customWidth="1"/>
    <col min="5525" max="5525" width="9.42578125" style="272" customWidth="1"/>
    <col min="5526" max="5526" width="11.140625" style="272" bestFit="1" customWidth="1"/>
    <col min="5527" max="5528" width="9.140625" style="272"/>
    <col min="5529" max="5529" width="59.140625" style="272" bestFit="1" customWidth="1"/>
    <col min="5530" max="5530" width="45.42578125" style="272" bestFit="1" customWidth="1"/>
    <col min="5531" max="5532" width="12.5703125" style="272" bestFit="1" customWidth="1"/>
    <col min="5533" max="5533" width="9.140625" style="272"/>
    <col min="5534" max="5535" width="12" style="272" bestFit="1" customWidth="1"/>
    <col min="5536" max="5774" width="9.140625" style="272"/>
    <col min="5775" max="5775" width="56.5703125" style="272" customWidth="1"/>
    <col min="5776" max="5776" width="11" style="272" customWidth="1"/>
    <col min="5777" max="5779" width="14.42578125" style="272" customWidth="1"/>
    <col min="5780" max="5780" width="12.5703125" style="272" bestFit="1" customWidth="1"/>
    <col min="5781" max="5781" width="9.42578125" style="272" customWidth="1"/>
    <col min="5782" max="5782" width="11.140625" style="272" bestFit="1" customWidth="1"/>
    <col min="5783" max="5784" width="9.140625" style="272"/>
    <col min="5785" max="5785" width="59.140625" style="272" bestFit="1" customWidth="1"/>
    <col min="5786" max="5786" width="45.42578125" style="272" bestFit="1" customWidth="1"/>
    <col min="5787" max="5788" width="12.5703125" style="272" bestFit="1" customWidth="1"/>
    <col min="5789" max="5789" width="9.140625" style="272"/>
    <col min="5790" max="5791" width="12" style="272" bestFit="1" customWidth="1"/>
    <col min="5792" max="6030" width="9.140625" style="272"/>
    <col min="6031" max="6031" width="56.5703125" style="272" customWidth="1"/>
    <col min="6032" max="6032" width="11" style="272" customWidth="1"/>
    <col min="6033" max="6035" width="14.42578125" style="272" customWidth="1"/>
    <col min="6036" max="6036" width="12.5703125" style="272" bestFit="1" customWidth="1"/>
    <col min="6037" max="6037" width="9.42578125" style="272" customWidth="1"/>
    <col min="6038" max="6038" width="11.140625" style="272" bestFit="1" customWidth="1"/>
    <col min="6039" max="6040" width="9.140625" style="272"/>
    <col min="6041" max="6041" width="59.140625" style="272" bestFit="1" customWidth="1"/>
    <col min="6042" max="6042" width="45.42578125" style="272" bestFit="1" customWidth="1"/>
    <col min="6043" max="6044" width="12.5703125" style="272" bestFit="1" customWidth="1"/>
    <col min="6045" max="6045" width="9.140625" style="272"/>
    <col min="6046" max="6047" width="12" style="272" bestFit="1" customWidth="1"/>
    <col min="6048" max="6286" width="9.140625" style="272"/>
    <col min="6287" max="6287" width="56.5703125" style="272" customWidth="1"/>
    <col min="6288" max="6288" width="11" style="272" customWidth="1"/>
    <col min="6289" max="6291" width="14.42578125" style="272" customWidth="1"/>
    <col min="6292" max="6292" width="12.5703125" style="272" bestFit="1" customWidth="1"/>
    <col min="6293" max="6293" width="9.42578125" style="272" customWidth="1"/>
    <col min="6294" max="6294" width="11.140625" style="272" bestFit="1" customWidth="1"/>
    <col min="6295" max="6296" width="9.140625" style="272"/>
    <col min="6297" max="6297" width="59.140625" style="272" bestFit="1" customWidth="1"/>
    <col min="6298" max="6298" width="45.42578125" style="272" bestFit="1" customWidth="1"/>
    <col min="6299" max="6300" width="12.5703125" style="272" bestFit="1" customWidth="1"/>
    <col min="6301" max="6301" width="9.140625" style="272"/>
    <col min="6302" max="6303" width="12" style="272" bestFit="1" customWidth="1"/>
    <col min="6304" max="6542" width="9.140625" style="272"/>
    <col min="6543" max="6543" width="56.5703125" style="272" customWidth="1"/>
    <col min="6544" max="6544" width="11" style="272" customWidth="1"/>
    <col min="6545" max="6547" width="14.42578125" style="272" customWidth="1"/>
    <col min="6548" max="6548" width="12.5703125" style="272" bestFit="1" customWidth="1"/>
    <col min="6549" max="6549" width="9.42578125" style="272" customWidth="1"/>
    <col min="6550" max="6550" width="11.140625" style="272" bestFit="1" customWidth="1"/>
    <col min="6551" max="6552" width="9.140625" style="272"/>
    <col min="6553" max="6553" width="59.140625" style="272" bestFit="1" customWidth="1"/>
    <col min="6554" max="6554" width="45.42578125" style="272" bestFit="1" customWidth="1"/>
    <col min="6555" max="6556" width="12.5703125" style="272" bestFit="1" customWidth="1"/>
    <col min="6557" max="6557" width="9.140625" style="272"/>
    <col min="6558" max="6559" width="12" style="272" bestFit="1" customWidth="1"/>
    <col min="6560" max="6798" width="9.140625" style="272"/>
    <col min="6799" max="6799" width="56.5703125" style="272" customWidth="1"/>
    <col min="6800" max="6800" width="11" style="272" customWidth="1"/>
    <col min="6801" max="6803" width="14.42578125" style="272" customWidth="1"/>
    <col min="6804" max="6804" width="12.5703125" style="272" bestFit="1" customWidth="1"/>
    <col min="6805" max="6805" width="9.42578125" style="272" customWidth="1"/>
    <col min="6806" max="6806" width="11.140625" style="272" bestFit="1" customWidth="1"/>
    <col min="6807" max="6808" width="9.140625" style="272"/>
    <col min="6809" max="6809" width="59.140625" style="272" bestFit="1" customWidth="1"/>
    <col min="6810" max="6810" width="45.42578125" style="272" bestFit="1" customWidth="1"/>
    <col min="6811" max="6812" width="12.5703125" style="272" bestFit="1" customWidth="1"/>
    <col min="6813" max="6813" width="9.140625" style="272"/>
    <col min="6814" max="6815" width="12" style="272" bestFit="1" customWidth="1"/>
    <col min="6816" max="7054" width="9.140625" style="272"/>
    <col min="7055" max="7055" width="56.5703125" style="272" customWidth="1"/>
    <col min="7056" max="7056" width="11" style="272" customWidth="1"/>
    <col min="7057" max="7059" width="14.42578125" style="272" customWidth="1"/>
    <col min="7060" max="7060" width="12.5703125" style="272" bestFit="1" customWidth="1"/>
    <col min="7061" max="7061" width="9.42578125" style="272" customWidth="1"/>
    <col min="7062" max="7062" width="11.140625" style="272" bestFit="1" customWidth="1"/>
    <col min="7063" max="7064" width="9.140625" style="272"/>
    <col min="7065" max="7065" width="59.140625" style="272" bestFit="1" customWidth="1"/>
    <col min="7066" max="7066" width="45.42578125" style="272" bestFit="1" customWidth="1"/>
    <col min="7067" max="7068" width="12.5703125" style="272" bestFit="1" customWidth="1"/>
    <col min="7069" max="7069" width="9.140625" style="272"/>
    <col min="7070" max="7071" width="12" style="272" bestFit="1" customWidth="1"/>
    <col min="7072" max="7310" width="9.140625" style="272"/>
    <col min="7311" max="7311" width="56.5703125" style="272" customWidth="1"/>
    <col min="7312" max="7312" width="11" style="272" customWidth="1"/>
    <col min="7313" max="7315" width="14.42578125" style="272" customWidth="1"/>
    <col min="7316" max="7316" width="12.5703125" style="272" bestFit="1" customWidth="1"/>
    <col min="7317" max="7317" width="9.42578125" style="272" customWidth="1"/>
    <col min="7318" max="7318" width="11.140625" style="272" bestFit="1" customWidth="1"/>
    <col min="7319" max="7320" width="9.140625" style="272"/>
    <col min="7321" max="7321" width="59.140625" style="272" bestFit="1" customWidth="1"/>
    <col min="7322" max="7322" width="45.42578125" style="272" bestFit="1" customWidth="1"/>
    <col min="7323" max="7324" width="12.5703125" style="272" bestFit="1" customWidth="1"/>
    <col min="7325" max="7325" width="9.140625" style="272"/>
    <col min="7326" max="7327" width="12" style="272" bestFit="1" customWidth="1"/>
    <col min="7328" max="7566" width="9.140625" style="272"/>
    <col min="7567" max="7567" width="56.5703125" style="272" customWidth="1"/>
    <col min="7568" max="7568" width="11" style="272" customWidth="1"/>
    <col min="7569" max="7571" width="14.42578125" style="272" customWidth="1"/>
    <col min="7572" max="7572" width="12.5703125" style="272" bestFit="1" customWidth="1"/>
    <col min="7573" max="7573" width="9.42578125" style="272" customWidth="1"/>
    <col min="7574" max="7574" width="11.140625" style="272" bestFit="1" customWidth="1"/>
    <col min="7575" max="7576" width="9.140625" style="272"/>
    <col min="7577" max="7577" width="59.140625" style="272" bestFit="1" customWidth="1"/>
    <col min="7578" max="7578" width="45.42578125" style="272" bestFit="1" customWidth="1"/>
    <col min="7579" max="7580" width="12.5703125" style="272" bestFit="1" customWidth="1"/>
    <col min="7581" max="7581" width="9.140625" style="272"/>
    <col min="7582" max="7583" width="12" style="272" bestFit="1" customWidth="1"/>
    <col min="7584" max="7822" width="9.140625" style="272"/>
    <col min="7823" max="7823" width="56.5703125" style="272" customWidth="1"/>
    <col min="7824" max="7824" width="11" style="272" customWidth="1"/>
    <col min="7825" max="7827" width="14.42578125" style="272" customWidth="1"/>
    <col min="7828" max="7828" width="12.5703125" style="272" bestFit="1" customWidth="1"/>
    <col min="7829" max="7829" width="9.42578125" style="272" customWidth="1"/>
    <col min="7830" max="7830" width="11.140625" style="272" bestFit="1" customWidth="1"/>
    <col min="7831" max="7832" width="9.140625" style="272"/>
    <col min="7833" max="7833" width="59.140625" style="272" bestFit="1" customWidth="1"/>
    <col min="7834" max="7834" width="45.42578125" style="272" bestFit="1" customWidth="1"/>
    <col min="7835" max="7836" width="12.5703125" style="272" bestFit="1" customWidth="1"/>
    <col min="7837" max="7837" width="9.140625" style="272"/>
    <col min="7838" max="7839" width="12" style="272" bestFit="1" customWidth="1"/>
    <col min="7840" max="8078" width="9.140625" style="272"/>
    <col min="8079" max="8079" width="56.5703125" style="272" customWidth="1"/>
    <col min="8080" max="8080" width="11" style="272" customWidth="1"/>
    <col min="8081" max="8083" width="14.42578125" style="272" customWidth="1"/>
    <col min="8084" max="8084" width="12.5703125" style="272" bestFit="1" customWidth="1"/>
    <col min="8085" max="8085" width="9.42578125" style="272" customWidth="1"/>
    <col min="8086" max="8086" width="11.140625" style="272" bestFit="1" customWidth="1"/>
    <col min="8087" max="8088" width="9.140625" style="272"/>
    <col min="8089" max="8089" width="59.140625" style="272" bestFit="1" customWidth="1"/>
    <col min="8090" max="8090" width="45.42578125" style="272" bestFit="1" customWidth="1"/>
    <col min="8091" max="8092" width="12.5703125" style="272" bestFit="1" customWidth="1"/>
    <col min="8093" max="8093" width="9.140625" style="272"/>
    <col min="8094" max="8095" width="12" style="272" bestFit="1" customWidth="1"/>
    <col min="8096" max="8334" width="9.140625" style="272"/>
    <col min="8335" max="8335" width="56.5703125" style="272" customWidth="1"/>
    <col min="8336" max="8336" width="11" style="272" customWidth="1"/>
    <col min="8337" max="8339" width="14.42578125" style="272" customWidth="1"/>
    <col min="8340" max="8340" width="12.5703125" style="272" bestFit="1" customWidth="1"/>
    <col min="8341" max="8341" width="9.42578125" style="272" customWidth="1"/>
    <col min="8342" max="8342" width="11.140625" style="272" bestFit="1" customWidth="1"/>
    <col min="8343" max="8344" width="9.140625" style="272"/>
    <col min="8345" max="8345" width="59.140625" style="272" bestFit="1" customWidth="1"/>
    <col min="8346" max="8346" width="45.42578125" style="272" bestFit="1" customWidth="1"/>
    <col min="8347" max="8348" width="12.5703125" style="272" bestFit="1" customWidth="1"/>
    <col min="8349" max="8349" width="9.140625" style="272"/>
    <col min="8350" max="8351" width="12" style="272" bestFit="1" customWidth="1"/>
    <col min="8352" max="8590" width="9.140625" style="272"/>
    <col min="8591" max="8591" width="56.5703125" style="272" customWidth="1"/>
    <col min="8592" max="8592" width="11" style="272" customWidth="1"/>
    <col min="8593" max="8595" width="14.42578125" style="272" customWidth="1"/>
    <col min="8596" max="8596" width="12.5703125" style="272" bestFit="1" customWidth="1"/>
    <col min="8597" max="8597" width="9.42578125" style="272" customWidth="1"/>
    <col min="8598" max="8598" width="11.140625" style="272" bestFit="1" customWidth="1"/>
    <col min="8599" max="8600" width="9.140625" style="272"/>
    <col min="8601" max="8601" width="59.140625" style="272" bestFit="1" customWidth="1"/>
    <col min="8602" max="8602" width="45.42578125" style="272" bestFit="1" customWidth="1"/>
    <col min="8603" max="8604" width="12.5703125" style="272" bestFit="1" customWidth="1"/>
    <col min="8605" max="8605" width="9.140625" style="272"/>
    <col min="8606" max="8607" width="12" style="272" bestFit="1" customWidth="1"/>
    <col min="8608" max="8846" width="9.140625" style="272"/>
    <col min="8847" max="8847" width="56.5703125" style="272" customWidth="1"/>
    <col min="8848" max="8848" width="11" style="272" customWidth="1"/>
    <col min="8849" max="8851" width="14.42578125" style="272" customWidth="1"/>
    <col min="8852" max="8852" width="12.5703125" style="272" bestFit="1" customWidth="1"/>
    <col min="8853" max="8853" width="9.42578125" style="272" customWidth="1"/>
    <col min="8854" max="8854" width="11.140625" style="272" bestFit="1" customWidth="1"/>
    <col min="8855" max="8856" width="9.140625" style="272"/>
    <col min="8857" max="8857" width="59.140625" style="272" bestFit="1" customWidth="1"/>
    <col min="8858" max="8858" width="45.42578125" style="272" bestFit="1" customWidth="1"/>
    <col min="8859" max="8860" width="12.5703125" style="272" bestFit="1" customWidth="1"/>
    <col min="8861" max="8861" width="9.140625" style="272"/>
    <col min="8862" max="8863" width="12" style="272" bestFit="1" customWidth="1"/>
    <col min="8864" max="9102" width="9.140625" style="272"/>
    <col min="9103" max="9103" width="56.5703125" style="272" customWidth="1"/>
    <col min="9104" max="9104" width="11" style="272" customWidth="1"/>
    <col min="9105" max="9107" width="14.42578125" style="272" customWidth="1"/>
    <col min="9108" max="9108" width="12.5703125" style="272" bestFit="1" customWidth="1"/>
    <col min="9109" max="9109" width="9.42578125" style="272" customWidth="1"/>
    <col min="9110" max="9110" width="11.140625" style="272" bestFit="1" customWidth="1"/>
    <col min="9111" max="9112" width="9.140625" style="272"/>
    <col min="9113" max="9113" width="59.140625" style="272" bestFit="1" customWidth="1"/>
    <col min="9114" max="9114" width="45.42578125" style="272" bestFit="1" customWidth="1"/>
    <col min="9115" max="9116" width="12.5703125" style="272" bestFit="1" customWidth="1"/>
    <col min="9117" max="9117" width="9.140625" style="272"/>
    <col min="9118" max="9119" width="12" style="272" bestFit="1" customWidth="1"/>
    <col min="9120" max="9358" width="9.140625" style="272"/>
    <col min="9359" max="9359" width="56.5703125" style="272" customWidth="1"/>
    <col min="9360" max="9360" width="11" style="272" customWidth="1"/>
    <col min="9361" max="9363" width="14.42578125" style="272" customWidth="1"/>
    <col min="9364" max="9364" width="12.5703125" style="272" bestFit="1" customWidth="1"/>
    <col min="9365" max="9365" width="9.42578125" style="272" customWidth="1"/>
    <col min="9366" max="9366" width="11.140625" style="272" bestFit="1" customWidth="1"/>
    <col min="9367" max="9368" width="9.140625" style="272"/>
    <col min="9369" max="9369" width="59.140625" style="272" bestFit="1" customWidth="1"/>
    <col min="9370" max="9370" width="45.42578125" style="272" bestFit="1" customWidth="1"/>
    <col min="9371" max="9372" width="12.5703125" style="272" bestFit="1" customWidth="1"/>
    <col min="9373" max="9373" width="9.140625" style="272"/>
    <col min="9374" max="9375" width="12" style="272" bestFit="1" customWidth="1"/>
    <col min="9376" max="9614" width="9.140625" style="272"/>
    <col min="9615" max="9615" width="56.5703125" style="272" customWidth="1"/>
    <col min="9616" max="9616" width="11" style="272" customWidth="1"/>
    <col min="9617" max="9619" width="14.42578125" style="272" customWidth="1"/>
    <col min="9620" max="9620" width="12.5703125" style="272" bestFit="1" customWidth="1"/>
    <col min="9621" max="9621" width="9.42578125" style="272" customWidth="1"/>
    <col min="9622" max="9622" width="11.140625" style="272" bestFit="1" customWidth="1"/>
    <col min="9623" max="9624" width="9.140625" style="272"/>
    <col min="9625" max="9625" width="59.140625" style="272" bestFit="1" customWidth="1"/>
    <col min="9626" max="9626" width="45.42578125" style="272" bestFit="1" customWidth="1"/>
    <col min="9627" max="9628" width="12.5703125" style="272" bestFit="1" customWidth="1"/>
    <col min="9629" max="9629" width="9.140625" style="272"/>
    <col min="9630" max="9631" width="12" style="272" bestFit="1" customWidth="1"/>
    <col min="9632" max="9870" width="9.140625" style="272"/>
    <col min="9871" max="9871" width="56.5703125" style="272" customWidth="1"/>
    <col min="9872" max="9872" width="11" style="272" customWidth="1"/>
    <col min="9873" max="9875" width="14.42578125" style="272" customWidth="1"/>
    <col min="9876" max="9876" width="12.5703125" style="272" bestFit="1" customWidth="1"/>
    <col min="9877" max="9877" width="9.42578125" style="272" customWidth="1"/>
    <col min="9878" max="9878" width="11.140625" style="272" bestFit="1" customWidth="1"/>
    <col min="9879" max="9880" width="9.140625" style="272"/>
    <col min="9881" max="9881" width="59.140625" style="272" bestFit="1" customWidth="1"/>
    <col min="9882" max="9882" width="45.42578125" style="272" bestFit="1" customWidth="1"/>
    <col min="9883" max="9884" width="12.5703125" style="272" bestFit="1" customWidth="1"/>
    <col min="9885" max="9885" width="9.140625" style="272"/>
    <col min="9886" max="9887" width="12" style="272" bestFit="1" customWidth="1"/>
    <col min="9888" max="10126" width="9.140625" style="272"/>
    <col min="10127" max="10127" width="56.5703125" style="272" customWidth="1"/>
    <col min="10128" max="10128" width="11" style="272" customWidth="1"/>
    <col min="10129" max="10131" width="14.42578125" style="272" customWidth="1"/>
    <col min="10132" max="10132" width="12.5703125" style="272" bestFit="1" customWidth="1"/>
    <col min="10133" max="10133" width="9.42578125" style="272" customWidth="1"/>
    <col min="10134" max="10134" width="11.140625" style="272" bestFit="1" customWidth="1"/>
    <col min="10135" max="10136" width="9.140625" style="272"/>
    <col min="10137" max="10137" width="59.140625" style="272" bestFit="1" customWidth="1"/>
    <col min="10138" max="10138" width="45.42578125" style="272" bestFit="1" customWidth="1"/>
    <col min="10139" max="10140" width="12.5703125" style="272" bestFit="1" customWidth="1"/>
    <col min="10141" max="10141" width="9.140625" style="272"/>
    <col min="10142" max="10143" width="12" style="272" bestFit="1" customWidth="1"/>
    <col min="10144" max="10382" width="9.140625" style="272"/>
    <col min="10383" max="10383" width="56.5703125" style="272" customWidth="1"/>
    <col min="10384" max="10384" width="11" style="272" customWidth="1"/>
    <col min="10385" max="10387" width="14.42578125" style="272" customWidth="1"/>
    <col min="10388" max="10388" width="12.5703125" style="272" bestFit="1" customWidth="1"/>
    <col min="10389" max="10389" width="9.42578125" style="272" customWidth="1"/>
    <col min="10390" max="10390" width="11.140625" style="272" bestFit="1" customWidth="1"/>
    <col min="10391" max="10392" width="9.140625" style="272"/>
    <col min="10393" max="10393" width="59.140625" style="272" bestFit="1" customWidth="1"/>
    <col min="10394" max="10394" width="45.42578125" style="272" bestFit="1" customWidth="1"/>
    <col min="10395" max="10396" width="12.5703125" style="272" bestFit="1" customWidth="1"/>
    <col min="10397" max="10397" width="9.140625" style="272"/>
    <col min="10398" max="10399" width="12" style="272" bestFit="1" customWidth="1"/>
    <col min="10400" max="10638" width="9.140625" style="272"/>
    <col min="10639" max="10639" width="56.5703125" style="272" customWidth="1"/>
    <col min="10640" max="10640" width="11" style="272" customWidth="1"/>
    <col min="10641" max="10643" width="14.42578125" style="272" customWidth="1"/>
    <col min="10644" max="10644" width="12.5703125" style="272" bestFit="1" customWidth="1"/>
    <col min="10645" max="10645" width="9.42578125" style="272" customWidth="1"/>
    <col min="10646" max="10646" width="11.140625" style="272" bestFit="1" customWidth="1"/>
    <col min="10647" max="10648" width="9.140625" style="272"/>
    <col min="10649" max="10649" width="59.140625" style="272" bestFit="1" customWidth="1"/>
    <col min="10650" max="10650" width="45.42578125" style="272" bestFit="1" customWidth="1"/>
    <col min="10651" max="10652" width="12.5703125" style="272" bestFit="1" customWidth="1"/>
    <col min="10653" max="10653" width="9.140625" style="272"/>
    <col min="10654" max="10655" width="12" style="272" bestFit="1" customWidth="1"/>
    <col min="10656" max="10894" width="9.140625" style="272"/>
    <col min="10895" max="10895" width="56.5703125" style="272" customWidth="1"/>
    <col min="10896" max="10896" width="11" style="272" customWidth="1"/>
    <col min="10897" max="10899" width="14.42578125" style="272" customWidth="1"/>
    <col min="10900" max="10900" width="12.5703125" style="272" bestFit="1" customWidth="1"/>
    <col min="10901" max="10901" width="9.42578125" style="272" customWidth="1"/>
    <col min="10902" max="10902" width="11.140625" style="272" bestFit="1" customWidth="1"/>
    <col min="10903" max="10904" width="9.140625" style="272"/>
    <col min="10905" max="10905" width="59.140625" style="272" bestFit="1" customWidth="1"/>
    <col min="10906" max="10906" width="45.42578125" style="272" bestFit="1" customWidth="1"/>
    <col min="10907" max="10908" width="12.5703125" style="272" bestFit="1" customWidth="1"/>
    <col min="10909" max="10909" width="9.140625" style="272"/>
    <col min="10910" max="10911" width="12" style="272" bestFit="1" customWidth="1"/>
    <col min="10912" max="11150" width="9.140625" style="272"/>
    <col min="11151" max="11151" width="56.5703125" style="272" customWidth="1"/>
    <col min="11152" max="11152" width="11" style="272" customWidth="1"/>
    <col min="11153" max="11155" width="14.42578125" style="272" customWidth="1"/>
    <col min="11156" max="11156" width="12.5703125" style="272" bestFit="1" customWidth="1"/>
    <col min="11157" max="11157" width="9.42578125" style="272" customWidth="1"/>
    <col min="11158" max="11158" width="11.140625" style="272" bestFit="1" customWidth="1"/>
    <col min="11159" max="11160" width="9.140625" style="272"/>
    <col min="11161" max="11161" width="59.140625" style="272" bestFit="1" customWidth="1"/>
    <col min="11162" max="11162" width="45.42578125" style="272" bestFit="1" customWidth="1"/>
    <col min="11163" max="11164" width="12.5703125" style="272" bestFit="1" customWidth="1"/>
    <col min="11165" max="11165" width="9.140625" style="272"/>
    <col min="11166" max="11167" width="12" style="272" bestFit="1" customWidth="1"/>
    <col min="11168" max="11406" width="9.140625" style="272"/>
    <col min="11407" max="11407" width="56.5703125" style="272" customWidth="1"/>
    <col min="11408" max="11408" width="11" style="272" customWidth="1"/>
    <col min="11409" max="11411" width="14.42578125" style="272" customWidth="1"/>
    <col min="11412" max="11412" width="12.5703125" style="272" bestFit="1" customWidth="1"/>
    <col min="11413" max="11413" width="9.42578125" style="272" customWidth="1"/>
    <col min="11414" max="11414" width="11.140625" style="272" bestFit="1" customWidth="1"/>
    <col min="11415" max="11416" width="9.140625" style="272"/>
    <col min="11417" max="11417" width="59.140625" style="272" bestFit="1" customWidth="1"/>
    <col min="11418" max="11418" width="45.42578125" style="272" bestFit="1" customWidth="1"/>
    <col min="11419" max="11420" width="12.5703125" style="272" bestFit="1" customWidth="1"/>
    <col min="11421" max="11421" width="9.140625" style="272"/>
    <col min="11422" max="11423" width="12" style="272" bestFit="1" customWidth="1"/>
    <col min="11424" max="11662" width="9.140625" style="272"/>
    <col min="11663" max="11663" width="56.5703125" style="272" customWidth="1"/>
    <col min="11664" max="11664" width="11" style="272" customWidth="1"/>
    <col min="11665" max="11667" width="14.42578125" style="272" customWidth="1"/>
    <col min="11668" max="11668" width="12.5703125" style="272" bestFit="1" customWidth="1"/>
    <col min="11669" max="11669" width="9.42578125" style="272" customWidth="1"/>
    <col min="11670" max="11670" width="11.140625" style="272" bestFit="1" customWidth="1"/>
    <col min="11671" max="11672" width="9.140625" style="272"/>
    <col min="11673" max="11673" width="59.140625" style="272" bestFit="1" customWidth="1"/>
    <col min="11674" max="11674" width="45.42578125" style="272" bestFit="1" customWidth="1"/>
    <col min="11675" max="11676" width="12.5703125" style="272" bestFit="1" customWidth="1"/>
    <col min="11677" max="11677" width="9.140625" style="272"/>
    <col min="11678" max="11679" width="12" style="272" bestFit="1" customWidth="1"/>
    <col min="11680" max="11918" width="9.140625" style="272"/>
    <col min="11919" max="11919" width="56.5703125" style="272" customWidth="1"/>
    <col min="11920" max="11920" width="11" style="272" customWidth="1"/>
    <col min="11921" max="11923" width="14.42578125" style="272" customWidth="1"/>
    <col min="11924" max="11924" width="12.5703125" style="272" bestFit="1" customWidth="1"/>
    <col min="11925" max="11925" width="9.42578125" style="272" customWidth="1"/>
    <col min="11926" max="11926" width="11.140625" style="272" bestFit="1" customWidth="1"/>
    <col min="11927" max="11928" width="9.140625" style="272"/>
    <col min="11929" max="11929" width="59.140625" style="272" bestFit="1" customWidth="1"/>
    <col min="11930" max="11930" width="45.42578125" style="272" bestFit="1" customWidth="1"/>
    <col min="11931" max="11932" width="12.5703125" style="272" bestFit="1" customWidth="1"/>
    <col min="11933" max="11933" width="9.140625" style="272"/>
    <col min="11934" max="11935" width="12" style="272" bestFit="1" customWidth="1"/>
    <col min="11936" max="12174" width="9.140625" style="272"/>
    <col min="12175" max="12175" width="56.5703125" style="272" customWidth="1"/>
    <col min="12176" max="12176" width="11" style="272" customWidth="1"/>
    <col min="12177" max="12179" width="14.42578125" style="272" customWidth="1"/>
    <col min="12180" max="12180" width="12.5703125" style="272" bestFit="1" customWidth="1"/>
    <col min="12181" max="12181" width="9.42578125" style="272" customWidth="1"/>
    <col min="12182" max="12182" width="11.140625" style="272" bestFit="1" customWidth="1"/>
    <col min="12183" max="12184" width="9.140625" style="272"/>
    <col min="12185" max="12185" width="59.140625" style="272" bestFit="1" customWidth="1"/>
    <col min="12186" max="12186" width="45.42578125" style="272" bestFit="1" customWidth="1"/>
    <col min="12187" max="12188" width="12.5703125" style="272" bestFit="1" customWidth="1"/>
    <col min="12189" max="12189" width="9.140625" style="272"/>
    <col min="12190" max="12191" width="12" style="272" bestFit="1" customWidth="1"/>
    <col min="12192" max="12430" width="9.140625" style="272"/>
    <col min="12431" max="12431" width="56.5703125" style="272" customWidth="1"/>
    <col min="12432" max="12432" width="11" style="272" customWidth="1"/>
    <col min="12433" max="12435" width="14.42578125" style="272" customWidth="1"/>
    <col min="12436" max="12436" width="12.5703125" style="272" bestFit="1" customWidth="1"/>
    <col min="12437" max="12437" width="9.42578125" style="272" customWidth="1"/>
    <col min="12438" max="12438" width="11.140625" style="272" bestFit="1" customWidth="1"/>
    <col min="12439" max="12440" width="9.140625" style="272"/>
    <col min="12441" max="12441" width="59.140625" style="272" bestFit="1" customWidth="1"/>
    <col min="12442" max="12442" width="45.42578125" style="272" bestFit="1" customWidth="1"/>
    <col min="12443" max="12444" width="12.5703125" style="272" bestFit="1" customWidth="1"/>
    <col min="12445" max="12445" width="9.140625" style="272"/>
    <col min="12446" max="12447" width="12" style="272" bestFit="1" customWidth="1"/>
    <col min="12448" max="12686" width="9.140625" style="272"/>
    <col min="12687" max="12687" width="56.5703125" style="272" customWidth="1"/>
    <col min="12688" max="12688" width="11" style="272" customWidth="1"/>
    <col min="12689" max="12691" width="14.42578125" style="272" customWidth="1"/>
    <col min="12692" max="12692" width="12.5703125" style="272" bestFit="1" customWidth="1"/>
    <col min="12693" max="12693" width="9.42578125" style="272" customWidth="1"/>
    <col min="12694" max="12694" width="11.140625" style="272" bestFit="1" customWidth="1"/>
    <col min="12695" max="12696" width="9.140625" style="272"/>
    <col min="12697" max="12697" width="59.140625" style="272" bestFit="1" customWidth="1"/>
    <col min="12698" max="12698" width="45.42578125" style="272" bestFit="1" customWidth="1"/>
    <col min="12699" max="12700" width="12.5703125" style="272" bestFit="1" customWidth="1"/>
    <col min="12701" max="12701" width="9.140625" style="272"/>
    <col min="12702" max="12703" width="12" style="272" bestFit="1" customWidth="1"/>
    <col min="12704" max="12942" width="9.140625" style="272"/>
    <col min="12943" max="12943" width="56.5703125" style="272" customWidth="1"/>
    <col min="12944" max="12944" width="11" style="272" customWidth="1"/>
    <col min="12945" max="12947" width="14.42578125" style="272" customWidth="1"/>
    <col min="12948" max="12948" width="12.5703125" style="272" bestFit="1" customWidth="1"/>
    <col min="12949" max="12949" width="9.42578125" style="272" customWidth="1"/>
    <col min="12950" max="12950" width="11.140625" style="272" bestFit="1" customWidth="1"/>
    <col min="12951" max="12952" width="9.140625" style="272"/>
    <col min="12953" max="12953" width="59.140625" style="272" bestFit="1" customWidth="1"/>
    <col min="12954" max="12954" width="45.42578125" style="272" bestFit="1" customWidth="1"/>
    <col min="12955" max="12956" width="12.5703125" style="272" bestFit="1" customWidth="1"/>
    <col min="12957" max="12957" width="9.140625" style="272"/>
    <col min="12958" max="12959" width="12" style="272" bestFit="1" customWidth="1"/>
    <col min="12960" max="13198" width="9.140625" style="272"/>
    <col min="13199" max="13199" width="56.5703125" style="272" customWidth="1"/>
    <col min="13200" max="13200" width="11" style="272" customWidth="1"/>
    <col min="13201" max="13203" width="14.42578125" style="272" customWidth="1"/>
    <col min="13204" max="13204" width="12.5703125" style="272" bestFit="1" customWidth="1"/>
    <col min="13205" max="13205" width="9.42578125" style="272" customWidth="1"/>
    <col min="13206" max="13206" width="11.140625" style="272" bestFit="1" customWidth="1"/>
    <col min="13207" max="13208" width="9.140625" style="272"/>
    <col min="13209" max="13209" width="59.140625" style="272" bestFit="1" customWidth="1"/>
    <col min="13210" max="13210" width="45.42578125" style="272" bestFit="1" customWidth="1"/>
    <col min="13211" max="13212" width="12.5703125" style="272" bestFit="1" customWidth="1"/>
    <col min="13213" max="13213" width="9.140625" style="272"/>
    <col min="13214" max="13215" width="12" style="272" bestFit="1" customWidth="1"/>
    <col min="13216" max="13454" width="9.140625" style="272"/>
    <col min="13455" max="13455" width="56.5703125" style="272" customWidth="1"/>
    <col min="13456" max="13456" width="11" style="272" customWidth="1"/>
    <col min="13457" max="13459" width="14.42578125" style="272" customWidth="1"/>
    <col min="13460" max="13460" width="12.5703125" style="272" bestFit="1" customWidth="1"/>
    <col min="13461" max="13461" width="9.42578125" style="272" customWidth="1"/>
    <col min="13462" max="13462" width="11.140625" style="272" bestFit="1" customWidth="1"/>
    <col min="13463" max="13464" width="9.140625" style="272"/>
    <col min="13465" max="13465" width="59.140625" style="272" bestFit="1" customWidth="1"/>
    <col min="13466" max="13466" width="45.42578125" style="272" bestFit="1" customWidth="1"/>
    <col min="13467" max="13468" width="12.5703125" style="272" bestFit="1" customWidth="1"/>
    <col min="13469" max="13469" width="9.140625" style="272"/>
    <col min="13470" max="13471" width="12" style="272" bestFit="1" customWidth="1"/>
    <col min="13472" max="13710" width="9.140625" style="272"/>
    <col min="13711" max="13711" width="56.5703125" style="272" customWidth="1"/>
    <col min="13712" max="13712" width="11" style="272" customWidth="1"/>
    <col min="13713" max="13715" width="14.42578125" style="272" customWidth="1"/>
    <col min="13716" max="13716" width="12.5703125" style="272" bestFit="1" customWidth="1"/>
    <col min="13717" max="13717" width="9.42578125" style="272" customWidth="1"/>
    <col min="13718" max="13718" width="11.140625" style="272" bestFit="1" customWidth="1"/>
    <col min="13719" max="13720" width="9.140625" style="272"/>
    <col min="13721" max="13721" width="59.140625" style="272" bestFit="1" customWidth="1"/>
    <col min="13722" max="13722" width="45.42578125" style="272" bestFit="1" customWidth="1"/>
    <col min="13723" max="13724" width="12.5703125" style="272" bestFit="1" customWidth="1"/>
    <col min="13725" max="13725" width="9.140625" style="272"/>
    <col min="13726" max="13727" width="12" style="272" bestFit="1" customWidth="1"/>
    <col min="13728" max="13966" width="9.140625" style="272"/>
    <col min="13967" max="13967" width="56.5703125" style="272" customWidth="1"/>
    <col min="13968" max="13968" width="11" style="272" customWidth="1"/>
    <col min="13969" max="13971" width="14.42578125" style="272" customWidth="1"/>
    <col min="13972" max="13972" width="12.5703125" style="272" bestFit="1" customWidth="1"/>
    <col min="13973" max="13973" width="9.42578125" style="272" customWidth="1"/>
    <col min="13974" max="13974" width="11.140625" style="272" bestFit="1" customWidth="1"/>
    <col min="13975" max="13976" width="9.140625" style="272"/>
    <col min="13977" max="13977" width="59.140625" style="272" bestFit="1" customWidth="1"/>
    <col min="13978" max="13978" width="45.42578125" style="272" bestFit="1" customWidth="1"/>
    <col min="13979" max="13980" width="12.5703125" style="272" bestFit="1" customWidth="1"/>
    <col min="13981" max="13981" width="9.140625" style="272"/>
    <col min="13982" max="13983" width="12" style="272" bestFit="1" customWidth="1"/>
    <col min="13984" max="14222" width="9.140625" style="272"/>
    <col min="14223" max="14223" width="56.5703125" style="272" customWidth="1"/>
    <col min="14224" max="14224" width="11" style="272" customWidth="1"/>
    <col min="14225" max="14227" width="14.42578125" style="272" customWidth="1"/>
    <col min="14228" max="14228" width="12.5703125" style="272" bestFit="1" customWidth="1"/>
    <col min="14229" max="14229" width="9.42578125" style="272" customWidth="1"/>
    <col min="14230" max="14230" width="11.140625" style="272" bestFit="1" customWidth="1"/>
    <col min="14231" max="14232" width="9.140625" style="272"/>
    <col min="14233" max="14233" width="59.140625" style="272" bestFit="1" customWidth="1"/>
    <col min="14234" max="14234" width="45.42578125" style="272" bestFit="1" customWidth="1"/>
    <col min="14235" max="14236" width="12.5703125" style="272" bestFit="1" customWidth="1"/>
    <col min="14237" max="14237" width="9.140625" style="272"/>
    <col min="14238" max="14239" width="12" style="272" bestFit="1" customWidth="1"/>
    <col min="14240" max="14478" width="9.140625" style="272"/>
    <col min="14479" max="14479" width="56.5703125" style="272" customWidth="1"/>
    <col min="14480" max="14480" width="11" style="272" customWidth="1"/>
    <col min="14481" max="14483" width="14.42578125" style="272" customWidth="1"/>
    <col min="14484" max="14484" width="12.5703125" style="272" bestFit="1" customWidth="1"/>
    <col min="14485" max="14485" width="9.42578125" style="272" customWidth="1"/>
    <col min="14486" max="14486" width="11.140625" style="272" bestFit="1" customWidth="1"/>
    <col min="14487" max="14488" width="9.140625" style="272"/>
    <col min="14489" max="14489" width="59.140625" style="272" bestFit="1" customWidth="1"/>
    <col min="14490" max="14490" width="45.42578125" style="272" bestFit="1" customWidth="1"/>
    <col min="14491" max="14492" width="12.5703125" style="272" bestFit="1" customWidth="1"/>
    <col min="14493" max="14493" width="9.140625" style="272"/>
    <col min="14494" max="14495" width="12" style="272" bestFit="1" customWidth="1"/>
    <col min="14496" max="14734" width="9.140625" style="272"/>
    <col min="14735" max="14735" width="56.5703125" style="272" customWidth="1"/>
    <col min="14736" max="14736" width="11" style="272" customWidth="1"/>
    <col min="14737" max="14739" width="14.42578125" style="272" customWidth="1"/>
    <col min="14740" max="14740" width="12.5703125" style="272" bestFit="1" customWidth="1"/>
    <col min="14741" max="14741" width="9.42578125" style="272" customWidth="1"/>
    <col min="14742" max="14742" width="11.140625" style="272" bestFit="1" customWidth="1"/>
    <col min="14743" max="14744" width="9.140625" style="272"/>
    <col min="14745" max="14745" width="59.140625" style="272" bestFit="1" customWidth="1"/>
    <col min="14746" max="14746" width="45.42578125" style="272" bestFit="1" customWidth="1"/>
    <col min="14747" max="14748" width="12.5703125" style="272" bestFit="1" customWidth="1"/>
    <col min="14749" max="14749" width="9.140625" style="272"/>
    <col min="14750" max="14751" width="12" style="272" bestFit="1" customWidth="1"/>
    <col min="14752" max="14990" width="9.140625" style="272"/>
    <col min="14991" max="14991" width="56.5703125" style="272" customWidth="1"/>
    <col min="14992" max="14992" width="11" style="272" customWidth="1"/>
    <col min="14993" max="14995" width="14.42578125" style="272" customWidth="1"/>
    <col min="14996" max="14996" width="12.5703125" style="272" bestFit="1" customWidth="1"/>
    <col min="14997" max="14997" width="9.42578125" style="272" customWidth="1"/>
    <col min="14998" max="14998" width="11.140625" style="272" bestFit="1" customWidth="1"/>
    <col min="14999" max="15000" width="9.140625" style="272"/>
    <col min="15001" max="15001" width="59.140625" style="272" bestFit="1" customWidth="1"/>
    <col min="15002" max="15002" width="45.42578125" style="272" bestFit="1" customWidth="1"/>
    <col min="15003" max="15004" width="12.5703125" style="272" bestFit="1" customWidth="1"/>
    <col min="15005" max="15005" width="9.140625" style="272"/>
    <col min="15006" max="15007" width="12" style="272" bestFit="1" customWidth="1"/>
    <col min="15008" max="15246" width="9.140625" style="272"/>
    <col min="15247" max="15247" width="56.5703125" style="272" customWidth="1"/>
    <col min="15248" max="15248" width="11" style="272" customWidth="1"/>
    <col min="15249" max="15251" width="14.42578125" style="272" customWidth="1"/>
    <col min="15252" max="15252" width="12.5703125" style="272" bestFit="1" customWidth="1"/>
    <col min="15253" max="15253" width="9.42578125" style="272" customWidth="1"/>
    <col min="15254" max="15254" width="11.140625" style="272" bestFit="1" customWidth="1"/>
    <col min="15255" max="15256" width="9.140625" style="272"/>
    <col min="15257" max="15257" width="59.140625" style="272" bestFit="1" customWidth="1"/>
    <col min="15258" max="15258" width="45.42578125" style="272" bestFit="1" customWidth="1"/>
    <col min="15259" max="15260" width="12.5703125" style="272" bestFit="1" customWidth="1"/>
    <col min="15261" max="15261" width="9.140625" style="272"/>
    <col min="15262" max="15263" width="12" style="272" bestFit="1" customWidth="1"/>
    <col min="15264" max="15502" width="9.140625" style="272"/>
    <col min="15503" max="15503" width="56.5703125" style="272" customWidth="1"/>
    <col min="15504" max="15504" width="11" style="272" customWidth="1"/>
    <col min="15505" max="15507" width="14.42578125" style="272" customWidth="1"/>
    <col min="15508" max="15508" width="12.5703125" style="272" bestFit="1" customWidth="1"/>
    <col min="15509" max="15509" width="9.42578125" style="272" customWidth="1"/>
    <col min="15510" max="15510" width="11.140625" style="272" bestFit="1" customWidth="1"/>
    <col min="15511" max="15512" width="9.140625" style="272"/>
    <col min="15513" max="15513" width="59.140625" style="272" bestFit="1" customWidth="1"/>
    <col min="15514" max="15514" width="45.42578125" style="272" bestFit="1" customWidth="1"/>
    <col min="15515" max="15516" width="12.5703125" style="272" bestFit="1" customWidth="1"/>
    <col min="15517" max="15517" width="9.140625" style="272"/>
    <col min="15518" max="15519" width="12" style="272" bestFit="1" customWidth="1"/>
    <col min="15520" max="15758" width="9.140625" style="272"/>
    <col min="15759" max="15759" width="56.5703125" style="272" customWidth="1"/>
    <col min="15760" max="15760" width="11" style="272" customWidth="1"/>
    <col min="15761" max="15763" width="14.42578125" style="272" customWidth="1"/>
    <col min="15764" max="15764" width="12.5703125" style="272" bestFit="1" customWidth="1"/>
    <col min="15765" max="15765" width="9.42578125" style="272" customWidth="1"/>
    <col min="15766" max="15766" width="11.140625" style="272" bestFit="1" customWidth="1"/>
    <col min="15767" max="15768" width="9.140625" style="272"/>
    <col min="15769" max="15769" width="59.140625" style="272" bestFit="1" customWidth="1"/>
    <col min="15770" max="15770" width="45.42578125" style="272" bestFit="1" customWidth="1"/>
    <col min="15771" max="15772" width="12.5703125" style="272" bestFit="1" customWidth="1"/>
    <col min="15773" max="15773" width="9.140625" style="272"/>
    <col min="15774" max="15775" width="12" style="272" bestFit="1" customWidth="1"/>
    <col min="15776" max="16014" width="9.140625" style="272"/>
    <col min="16015" max="16015" width="56.5703125" style="272" customWidth="1"/>
    <col min="16016" max="16016" width="11" style="272" customWidth="1"/>
    <col min="16017" max="16019" width="14.42578125" style="272" customWidth="1"/>
    <col min="16020" max="16020" width="12.5703125" style="272" bestFit="1" customWidth="1"/>
    <col min="16021" max="16021" width="9.42578125" style="272" customWidth="1"/>
    <col min="16022" max="16022" width="11.140625" style="272" bestFit="1" customWidth="1"/>
    <col min="16023" max="16024" width="9.140625" style="272"/>
    <col min="16025" max="16025" width="59.140625" style="272" bestFit="1" customWidth="1"/>
    <col min="16026" max="16026" width="45.42578125" style="272" bestFit="1" customWidth="1"/>
    <col min="16027" max="16028" width="12.5703125" style="272" bestFit="1" customWidth="1"/>
    <col min="16029" max="16029" width="9.140625" style="272"/>
    <col min="16030" max="16031" width="12" style="272" bestFit="1" customWidth="1"/>
    <col min="16032" max="16371" width="9.140625" style="272"/>
    <col min="16372" max="16384" width="9.140625" style="272" customWidth="1"/>
  </cols>
  <sheetData>
    <row r="1" spans="1:8" x14ac:dyDescent="0.25">
      <c r="A1" s="53" t="s">
        <v>4</v>
      </c>
      <c r="B1" s="474"/>
      <c r="C1" s="351"/>
    </row>
    <row r="2" spans="1:8" ht="12.75" customHeight="1" x14ac:dyDescent="0.25">
      <c r="A2" s="475" t="s">
        <v>273</v>
      </c>
      <c r="C2" s="275"/>
      <c r="D2" s="272"/>
      <c r="E2" s="272"/>
      <c r="F2" s="272"/>
      <c r="G2" s="275"/>
      <c r="H2" s="275"/>
    </row>
    <row r="3" spans="1:8" x14ac:dyDescent="0.25">
      <c r="A3" s="476" t="s">
        <v>162</v>
      </c>
      <c r="B3" s="475"/>
      <c r="C3" s="351"/>
    </row>
    <row r="4" spans="1:8" x14ac:dyDescent="0.25">
      <c r="A4" s="477"/>
      <c r="B4" s="475"/>
      <c r="C4" s="351"/>
    </row>
    <row r="5" spans="1:8" ht="67.5" x14ac:dyDescent="0.25">
      <c r="A5" s="3" t="s">
        <v>5</v>
      </c>
      <c r="B5" s="3" t="s">
        <v>135</v>
      </c>
      <c r="C5" s="277" t="s">
        <v>419</v>
      </c>
      <c r="D5" s="478" t="s">
        <v>105</v>
      </c>
      <c r="E5" s="478" t="s">
        <v>268</v>
      </c>
      <c r="F5" s="479" t="s">
        <v>106</v>
      </c>
      <c r="G5" s="26" t="s">
        <v>420</v>
      </c>
      <c r="H5" s="26" t="s">
        <v>274</v>
      </c>
    </row>
    <row r="6" spans="1:8" x14ac:dyDescent="0.25">
      <c r="A6" s="480">
        <v>1</v>
      </c>
      <c r="B6" s="481">
        <v>2</v>
      </c>
      <c r="C6" s="482">
        <v>3</v>
      </c>
      <c r="D6" s="480">
        <v>4</v>
      </c>
      <c r="E6" s="480">
        <v>5</v>
      </c>
      <c r="F6" s="480">
        <v>6</v>
      </c>
      <c r="G6" s="482">
        <v>7</v>
      </c>
      <c r="H6" s="482">
        <v>8</v>
      </c>
    </row>
    <row r="7" spans="1:8" x14ac:dyDescent="0.2">
      <c r="A7" s="398"/>
      <c r="B7" s="399" t="s">
        <v>140</v>
      </c>
      <c r="C7" s="400">
        <f>C8+C13</f>
        <v>29363182.896300003</v>
      </c>
      <c r="D7" s="401">
        <f>D8+D13</f>
        <v>1.8139112792366581E-2</v>
      </c>
      <c r="E7" s="401">
        <v>0.10794885667663459</v>
      </c>
      <c r="F7" s="400">
        <f>F8+F13</f>
        <v>1440088.67</v>
      </c>
      <c r="G7" s="402"/>
      <c r="H7" s="403"/>
    </row>
    <row r="8" spans="1:8" x14ac:dyDescent="0.2">
      <c r="A8" s="404"/>
      <c r="B8" s="405" t="s">
        <v>141</v>
      </c>
      <c r="C8" s="406">
        <f>C9</f>
        <v>2111120.4900000002</v>
      </c>
      <c r="D8" s="401">
        <f>D9</f>
        <v>1.3041451542098164E-3</v>
      </c>
      <c r="E8" s="407">
        <v>3.7202693750485058E-2</v>
      </c>
      <c r="F8" s="406">
        <f>F9</f>
        <v>234685.19</v>
      </c>
      <c r="G8" s="408"/>
      <c r="H8" s="409"/>
    </row>
    <row r="9" spans="1:8" x14ac:dyDescent="0.2">
      <c r="A9" s="421"/>
      <c r="B9" s="411" t="s">
        <v>214</v>
      </c>
      <c r="C9" s="412">
        <f>C10</f>
        <v>2111120.4900000002</v>
      </c>
      <c r="D9" s="413">
        <f>D10</f>
        <v>1.3041451542098164E-3</v>
      </c>
      <c r="E9" s="483">
        <v>4.1927982197198239E-2</v>
      </c>
      <c r="F9" s="412">
        <f>F10</f>
        <v>234685.19</v>
      </c>
      <c r="G9" s="422"/>
      <c r="H9" s="484"/>
    </row>
    <row r="10" spans="1:8" x14ac:dyDescent="0.2">
      <c r="A10" s="423">
        <v>1</v>
      </c>
      <c r="B10" s="424" t="s">
        <v>215</v>
      </c>
      <c r="C10" s="425">
        <v>2111120.4900000002</v>
      </c>
      <c r="D10" s="426">
        <v>1.3041451542098164E-3</v>
      </c>
      <c r="E10" s="427">
        <v>-0.31858685704338569</v>
      </c>
      <c r="F10" s="425">
        <v>234685.19</v>
      </c>
      <c r="G10" s="429" t="s">
        <v>339</v>
      </c>
      <c r="H10" s="429" t="s">
        <v>339</v>
      </c>
    </row>
    <row r="11" spans="1:8" x14ac:dyDescent="0.2">
      <c r="A11" s="423"/>
      <c r="B11" s="424" t="s">
        <v>341</v>
      </c>
      <c r="C11" s="461" t="s">
        <v>339</v>
      </c>
      <c r="D11" s="461" t="s">
        <v>339</v>
      </c>
      <c r="E11" s="461" t="s">
        <v>339</v>
      </c>
      <c r="F11" s="461" t="s">
        <v>339</v>
      </c>
      <c r="G11" s="428">
        <v>99.884399999999999</v>
      </c>
      <c r="H11" s="429">
        <v>8.8147148315069479E-2</v>
      </c>
    </row>
    <row r="12" spans="1:8" x14ac:dyDescent="0.2">
      <c r="A12" s="423"/>
      <c r="B12" s="424" t="s">
        <v>342</v>
      </c>
      <c r="C12" s="461" t="s">
        <v>339</v>
      </c>
      <c r="D12" s="461" t="s">
        <v>339</v>
      </c>
      <c r="E12" s="461" t="s">
        <v>339</v>
      </c>
      <c r="F12" s="461" t="s">
        <v>339</v>
      </c>
      <c r="G12" s="428">
        <v>97.383300000000006</v>
      </c>
      <c r="H12" s="429">
        <v>8.2768136696790784E-2</v>
      </c>
    </row>
    <row r="13" spans="1:8" x14ac:dyDescent="0.2">
      <c r="A13" s="404"/>
      <c r="B13" s="405" t="s">
        <v>142</v>
      </c>
      <c r="C13" s="406">
        <f>C14</f>
        <v>27252062.406300001</v>
      </c>
      <c r="D13" s="431">
        <f>D14</f>
        <v>1.6834967638156763E-2</v>
      </c>
      <c r="E13" s="431">
        <v>0.11930014554419077</v>
      </c>
      <c r="F13" s="406">
        <f>F14</f>
        <v>1205403.48</v>
      </c>
      <c r="G13" s="408"/>
      <c r="H13" s="409"/>
    </row>
    <row r="14" spans="1:8" x14ac:dyDescent="0.2">
      <c r="A14" s="410"/>
      <c r="B14" s="411" t="s">
        <v>143</v>
      </c>
      <c r="C14" s="412">
        <f>C15+C16</f>
        <v>27252062.406300001</v>
      </c>
      <c r="D14" s="413">
        <f>D15+D16</f>
        <v>1.6834967638156763E-2</v>
      </c>
      <c r="E14" s="413">
        <v>0.20330729063478117</v>
      </c>
      <c r="F14" s="412">
        <f>F15+F16</f>
        <v>1205403.48</v>
      </c>
      <c r="G14" s="432"/>
      <c r="H14" s="432"/>
    </row>
    <row r="15" spans="1:8" x14ac:dyDescent="0.2">
      <c r="A15" s="423">
        <v>1</v>
      </c>
      <c r="B15" s="434" t="s">
        <v>144</v>
      </c>
      <c r="C15" s="435">
        <v>9370809.2763</v>
      </c>
      <c r="D15" s="436">
        <v>5.7888195233759682E-3</v>
      </c>
      <c r="E15" s="436">
        <v>0.16135052749555986</v>
      </c>
      <c r="F15" s="435">
        <v>47921</v>
      </c>
      <c r="G15" s="437">
        <v>18.519400000000001</v>
      </c>
      <c r="H15" s="438">
        <v>0.16135303265940903</v>
      </c>
    </row>
    <row r="16" spans="1:8" x14ac:dyDescent="0.2">
      <c r="A16" s="423">
        <v>2</v>
      </c>
      <c r="B16" s="424" t="s">
        <v>259</v>
      </c>
      <c r="C16" s="425">
        <v>17881253.129999999</v>
      </c>
      <c r="D16" s="426">
        <v>1.1046148114780796E-2</v>
      </c>
      <c r="E16" s="426">
        <v>6.8357127941435267E-2</v>
      </c>
      <c r="F16" s="425">
        <v>1157482.48</v>
      </c>
      <c r="G16" s="428">
        <v>5.8777999999999997</v>
      </c>
      <c r="H16" s="433">
        <v>6.8360688514459186E-2</v>
      </c>
    </row>
    <row r="17" spans="1:8" x14ac:dyDescent="0.2">
      <c r="A17" s="439"/>
      <c r="B17" s="399" t="s">
        <v>145</v>
      </c>
      <c r="C17" s="400">
        <f>C18+C71</f>
        <v>1589414054.5800998</v>
      </c>
      <c r="D17" s="401">
        <f>D18+D71</f>
        <v>0.98186088720763343</v>
      </c>
      <c r="E17" s="401">
        <v>8.5145050319769197E-2</v>
      </c>
      <c r="F17" s="400">
        <f>F18+F71</f>
        <v>38544112.440000005</v>
      </c>
      <c r="G17" s="485"/>
      <c r="H17" s="403"/>
    </row>
    <row r="18" spans="1:8" x14ac:dyDescent="0.2">
      <c r="A18" s="404"/>
      <c r="B18" s="405" t="s">
        <v>141</v>
      </c>
      <c r="C18" s="406">
        <f>C19+C26</f>
        <v>992142600.68009984</v>
      </c>
      <c r="D18" s="431">
        <f>D19+D26</f>
        <v>0.61289631316215265</v>
      </c>
      <c r="E18" s="431">
        <v>3.0909439044149695E-2</v>
      </c>
      <c r="F18" s="406">
        <f>F19+F26</f>
        <v>35199946.790000007</v>
      </c>
      <c r="G18" s="486"/>
      <c r="H18" s="409"/>
    </row>
    <row r="19" spans="1:8" x14ac:dyDescent="0.2">
      <c r="A19" s="410"/>
      <c r="B19" s="440" t="s">
        <v>146</v>
      </c>
      <c r="C19" s="412">
        <f>SUM(C20:C25)</f>
        <v>80212341.890000015</v>
      </c>
      <c r="D19" s="413">
        <f>SUM(D20:D25)</f>
        <v>4.9551192117729181E-2</v>
      </c>
      <c r="E19" s="413">
        <v>0.18463155821716154</v>
      </c>
      <c r="F19" s="412">
        <f>SUM(F20:F25)</f>
        <v>1400273.36</v>
      </c>
      <c r="G19" s="415"/>
      <c r="H19" s="432"/>
    </row>
    <row r="20" spans="1:8" x14ac:dyDescent="0.2">
      <c r="A20" s="423">
        <v>1</v>
      </c>
      <c r="B20" s="424" t="s">
        <v>451</v>
      </c>
      <c r="C20" s="425">
        <v>1807255.66</v>
      </c>
      <c r="D20" s="426">
        <v>1.1164325876100341E-3</v>
      </c>
      <c r="E20" s="426">
        <v>-3.3363496826297197E-2</v>
      </c>
      <c r="F20" s="425">
        <v>160741.76000000001</v>
      </c>
      <c r="G20" s="428">
        <v>25.783999999999999</v>
      </c>
      <c r="H20" s="433">
        <v>9.019107095290238E-2</v>
      </c>
    </row>
    <row r="21" spans="1:8" x14ac:dyDescent="0.2">
      <c r="A21" s="423">
        <v>2</v>
      </c>
      <c r="B21" s="441" t="s">
        <v>452</v>
      </c>
      <c r="C21" s="442">
        <v>7922091.3300000001</v>
      </c>
      <c r="D21" s="443">
        <v>4.8938736884824125E-3</v>
      </c>
      <c r="E21" s="443">
        <v>3.1004173955749788E-2</v>
      </c>
      <c r="F21" s="442">
        <v>228263.52</v>
      </c>
      <c r="G21" s="420">
        <v>918.83199999999999</v>
      </c>
      <c r="H21" s="444">
        <v>3.100411343747219E-2</v>
      </c>
    </row>
    <row r="22" spans="1:8" x14ac:dyDescent="0.2">
      <c r="A22" s="423">
        <v>3</v>
      </c>
      <c r="B22" s="441" t="s">
        <v>453</v>
      </c>
      <c r="C22" s="442">
        <v>4086386.67</v>
      </c>
      <c r="D22" s="443">
        <v>2.5243662780744872E-3</v>
      </c>
      <c r="E22" s="443">
        <v>1.5668568091221809E-2</v>
      </c>
      <c r="F22" s="442">
        <v>63040.08</v>
      </c>
      <c r="G22" s="420">
        <v>98.568299999999994</v>
      </c>
      <c r="H22" s="444">
        <v>1.5668583593428667E-2</v>
      </c>
    </row>
    <row r="23" spans="1:8" x14ac:dyDescent="0.2">
      <c r="A23" s="423">
        <v>4</v>
      </c>
      <c r="B23" s="441" t="s">
        <v>454</v>
      </c>
      <c r="C23" s="442">
        <v>51672781.020000003</v>
      </c>
      <c r="D23" s="443">
        <v>3.192087201606289E-2</v>
      </c>
      <c r="E23" s="443">
        <v>0.44629510906376185</v>
      </c>
      <c r="F23" s="442">
        <v>772639.49</v>
      </c>
      <c r="G23" s="420">
        <v>31.103000000000002</v>
      </c>
      <c r="H23" s="444">
        <v>0.2525370489690722</v>
      </c>
    </row>
    <row r="24" spans="1:8" x14ac:dyDescent="0.2">
      <c r="A24" s="423">
        <v>5</v>
      </c>
      <c r="B24" s="441" t="s">
        <v>455</v>
      </c>
      <c r="C24" s="442">
        <v>13481947.67</v>
      </c>
      <c r="D24" s="443">
        <v>8.3284761842943519E-3</v>
      </c>
      <c r="E24" s="443">
        <v>0.13376363757619378</v>
      </c>
      <c r="F24" s="442">
        <v>207688.34</v>
      </c>
      <c r="G24" s="420">
        <v>108.9914</v>
      </c>
      <c r="H24" s="444">
        <v>1.741218993317226E-2</v>
      </c>
    </row>
    <row r="25" spans="1:8" x14ac:dyDescent="0.2">
      <c r="A25" s="423">
        <v>8</v>
      </c>
      <c r="B25" s="441" t="s">
        <v>217</v>
      </c>
      <c r="C25" s="442">
        <v>1241879.54</v>
      </c>
      <c r="D25" s="443">
        <v>7.6717136320500392E-4</v>
      </c>
      <c r="E25" s="443">
        <v>-3.0531190540114186E-2</v>
      </c>
      <c r="F25" s="442">
        <v>-32099.83</v>
      </c>
      <c r="G25" s="420">
        <v>23.2288</v>
      </c>
      <c r="H25" s="444">
        <v>-2.5195978043744668E-2</v>
      </c>
    </row>
    <row r="26" spans="1:8" x14ac:dyDescent="0.2">
      <c r="A26" s="410"/>
      <c r="B26" s="440" t="s">
        <v>147</v>
      </c>
      <c r="C26" s="412">
        <f>C27+C50+C54+C59+C63+C68</f>
        <v>911930258.79009986</v>
      </c>
      <c r="D26" s="413">
        <f>D27+D50+D54+D59+D63+D68</f>
        <v>0.56334512104442347</v>
      </c>
      <c r="E26" s="413">
        <v>1.8116570024750929E-2</v>
      </c>
      <c r="F26" s="412">
        <f>F27+F50+F54+F59+F63+F68</f>
        <v>33799673.430000007</v>
      </c>
      <c r="G26" s="415"/>
      <c r="H26" s="432"/>
    </row>
    <row r="27" spans="1:8" ht="14.25" customHeight="1" x14ac:dyDescent="0.2">
      <c r="A27" s="410"/>
      <c r="B27" s="411" t="s">
        <v>148</v>
      </c>
      <c r="C27" s="412">
        <f>SUM(C28:C49)</f>
        <v>307009644.03010005</v>
      </c>
      <c r="D27" s="413">
        <f>SUM(D28:D49)</f>
        <v>0.18965527616926098</v>
      </c>
      <c r="E27" s="413">
        <v>-2.307783262324547E-3</v>
      </c>
      <c r="F27" s="412">
        <f>SUM(F28:F49)</f>
        <v>13001550.209999999</v>
      </c>
      <c r="G27" s="415"/>
      <c r="H27" s="432"/>
    </row>
    <row r="28" spans="1:8" x14ac:dyDescent="0.2">
      <c r="A28" s="423">
        <v>1</v>
      </c>
      <c r="B28" s="424" t="s">
        <v>456</v>
      </c>
      <c r="C28" s="425">
        <v>571120.14</v>
      </c>
      <c r="D28" s="426">
        <v>3.5280959404293967E-4</v>
      </c>
      <c r="E28" s="446">
        <v>-4.4723031885639405E-2</v>
      </c>
      <c r="F28" s="425">
        <v>122761.96</v>
      </c>
      <c r="G28" s="428">
        <v>17.9803</v>
      </c>
      <c r="H28" s="433">
        <v>0.23643077684791056</v>
      </c>
    </row>
    <row r="29" spans="1:8" x14ac:dyDescent="0.2">
      <c r="A29" s="423">
        <v>2</v>
      </c>
      <c r="B29" s="441" t="s">
        <v>457</v>
      </c>
      <c r="C29" s="442">
        <v>33656287.138700001</v>
      </c>
      <c r="D29" s="443">
        <v>2.0791178896960909E-2</v>
      </c>
      <c r="E29" s="463">
        <v>1.8375984820361388E-2</v>
      </c>
      <c r="F29" s="442">
        <v>1122666.8500000001</v>
      </c>
      <c r="G29" s="420">
        <v>137.7123</v>
      </c>
      <c r="H29" s="444">
        <v>3.4226303350458759E-2</v>
      </c>
    </row>
    <row r="30" spans="1:8" x14ac:dyDescent="0.2">
      <c r="A30" s="423">
        <v>3</v>
      </c>
      <c r="B30" s="441" t="s">
        <v>458</v>
      </c>
      <c r="C30" s="442">
        <v>3134673.6053999998</v>
      </c>
      <c r="D30" s="443">
        <v>1.9364453198556296E-3</v>
      </c>
      <c r="E30" s="463">
        <v>2.1400090881184708</v>
      </c>
      <c r="F30" s="442">
        <v>143655.12</v>
      </c>
      <c r="G30" s="420">
        <v>134.11340000000001</v>
      </c>
      <c r="H30" s="445">
        <v>5.0014366769935231E-2</v>
      </c>
    </row>
    <row r="31" spans="1:8" x14ac:dyDescent="0.2">
      <c r="A31" s="423">
        <v>4</v>
      </c>
      <c r="B31" s="441" t="s">
        <v>459</v>
      </c>
      <c r="C31" s="442">
        <v>6234450.9548000004</v>
      </c>
      <c r="D31" s="443">
        <v>3.8513334697732877E-3</v>
      </c>
      <c r="E31" s="463">
        <v>0.12292843082287591</v>
      </c>
      <c r="F31" s="442">
        <v>-1417506.28</v>
      </c>
      <c r="G31" s="420">
        <v>160.5976</v>
      </c>
      <c r="H31" s="445">
        <v>-0.18568859272615348</v>
      </c>
    </row>
    <row r="32" spans="1:8" x14ac:dyDescent="0.2">
      <c r="A32" s="423">
        <v>5</v>
      </c>
      <c r="B32" s="441" t="s">
        <v>460</v>
      </c>
      <c r="C32" s="442">
        <v>737110.19460000005</v>
      </c>
      <c r="D32" s="443">
        <v>4.5534998734546165E-4</v>
      </c>
      <c r="E32" s="446">
        <v>-1.9677014991454314E-2</v>
      </c>
      <c r="F32" s="442">
        <v>20204.77</v>
      </c>
      <c r="G32" s="420">
        <v>22.008099999999999</v>
      </c>
      <c r="H32" s="447">
        <v>2.7129576044952995E-2</v>
      </c>
    </row>
    <row r="33" spans="1:8" ht="13.5" customHeight="1" x14ac:dyDescent="0.2">
      <c r="A33" s="423">
        <v>6</v>
      </c>
      <c r="B33" s="441" t="s">
        <v>388</v>
      </c>
      <c r="C33" s="442">
        <v>10239438.23</v>
      </c>
      <c r="D33" s="443">
        <v>6.3254152535297684E-3</v>
      </c>
      <c r="E33" s="463">
        <v>0.4217007267135936</v>
      </c>
      <c r="F33" s="462" t="s">
        <v>339</v>
      </c>
      <c r="G33" s="420">
        <v>105.68170000000001</v>
      </c>
      <c r="H33" s="445">
        <v>2.0539869267160348E-2</v>
      </c>
    </row>
    <row r="34" spans="1:8" ht="13.5" customHeight="1" x14ac:dyDescent="0.2">
      <c r="A34" s="423">
        <v>7</v>
      </c>
      <c r="B34" s="441" t="s">
        <v>461</v>
      </c>
      <c r="C34" s="442">
        <v>292968.40659999999</v>
      </c>
      <c r="D34" s="443">
        <v>1.809812986107492E-4</v>
      </c>
      <c r="E34" s="463">
        <v>0.97656581164238832</v>
      </c>
      <c r="F34" s="462" t="s">
        <v>339</v>
      </c>
      <c r="G34" s="420">
        <v>1236.3345999999999</v>
      </c>
      <c r="H34" s="445">
        <v>1.1947985872249219E-2</v>
      </c>
    </row>
    <row r="35" spans="1:8" x14ac:dyDescent="0.2">
      <c r="A35" s="423">
        <v>8</v>
      </c>
      <c r="B35" s="441" t="s">
        <v>149</v>
      </c>
      <c r="C35" s="442">
        <v>8014715.5199999996</v>
      </c>
      <c r="D35" s="443">
        <v>4.9510923025422428E-3</v>
      </c>
      <c r="E35" s="463">
        <v>-0.39687510056279457</v>
      </c>
      <c r="F35" s="442">
        <v>248962.53</v>
      </c>
      <c r="G35" s="420">
        <v>1.1361000000000001</v>
      </c>
      <c r="H35" s="444">
        <v>1.8741032998565405E-2</v>
      </c>
    </row>
    <row r="36" spans="1:8" x14ac:dyDescent="0.2">
      <c r="A36" s="423">
        <v>9</v>
      </c>
      <c r="B36" s="441" t="s">
        <v>462</v>
      </c>
      <c r="C36" s="442">
        <v>5872506.1900000004</v>
      </c>
      <c r="D36" s="443">
        <v>3.6277420104788294E-3</v>
      </c>
      <c r="E36" s="463">
        <v>-7.5608455556459064E-2</v>
      </c>
      <c r="F36" s="442">
        <v>66582.95</v>
      </c>
      <c r="G36" s="460" t="s">
        <v>339</v>
      </c>
      <c r="H36" s="447" t="s">
        <v>339</v>
      </c>
    </row>
    <row r="37" spans="1:8" x14ac:dyDescent="0.2">
      <c r="A37" s="423">
        <v>10</v>
      </c>
      <c r="B37" s="424" t="s">
        <v>341</v>
      </c>
      <c r="C37" s="461" t="s">
        <v>339</v>
      </c>
      <c r="D37" s="461" t="s">
        <v>339</v>
      </c>
      <c r="E37" s="461" t="s">
        <v>339</v>
      </c>
      <c r="F37" s="461" t="s">
        <v>339</v>
      </c>
      <c r="G37" s="420">
        <v>24.2683</v>
      </c>
      <c r="H37" s="444">
        <v>1.4548312521163989E-2</v>
      </c>
    </row>
    <row r="38" spans="1:8" x14ac:dyDescent="0.2">
      <c r="A38" s="423">
        <v>11</v>
      </c>
      <c r="B38" s="424" t="s">
        <v>342</v>
      </c>
      <c r="C38" s="461" t="s">
        <v>339</v>
      </c>
      <c r="D38" s="461" t="s">
        <v>339</v>
      </c>
      <c r="E38" s="461" t="s">
        <v>339</v>
      </c>
      <c r="F38" s="461" t="s">
        <v>339</v>
      </c>
      <c r="G38" s="420">
        <v>22.196400000000001</v>
      </c>
      <c r="H38" s="444">
        <v>9.5100353385817894E-3</v>
      </c>
    </row>
    <row r="39" spans="1:8" x14ac:dyDescent="0.2">
      <c r="A39" s="423">
        <v>12</v>
      </c>
      <c r="B39" s="441" t="s">
        <v>218</v>
      </c>
      <c r="C39" s="442">
        <v>57638415.159999996</v>
      </c>
      <c r="D39" s="443">
        <v>3.5606143838454056E-2</v>
      </c>
      <c r="E39" s="463">
        <v>0.71557705036789687</v>
      </c>
      <c r="F39" s="442">
        <v>741314.32</v>
      </c>
      <c r="G39" s="420">
        <v>117.77979999999999</v>
      </c>
      <c r="H39" s="444">
        <v>1.4522739371094691E-2</v>
      </c>
    </row>
    <row r="40" spans="1:8" x14ac:dyDescent="0.2">
      <c r="A40" s="423">
        <v>13</v>
      </c>
      <c r="B40" s="441" t="s">
        <v>219</v>
      </c>
      <c r="C40" s="442">
        <v>1162951.8799999999</v>
      </c>
      <c r="D40" s="443">
        <v>7.1841378361175187E-4</v>
      </c>
      <c r="E40" s="463">
        <v>-0.55164339902909632</v>
      </c>
      <c r="F40" s="442">
        <v>59520.12</v>
      </c>
      <c r="G40" s="420">
        <v>107.11</v>
      </c>
      <c r="H40" s="444">
        <v>3.7472406875930508E-2</v>
      </c>
    </row>
    <row r="41" spans="1:8" x14ac:dyDescent="0.2">
      <c r="A41" s="423">
        <v>14</v>
      </c>
      <c r="B41" s="441" t="s">
        <v>446</v>
      </c>
      <c r="C41" s="442">
        <v>9611427.2200000007</v>
      </c>
      <c r="D41" s="443">
        <v>5.9374613118379268E-3</v>
      </c>
      <c r="E41" s="463" t="s">
        <v>339</v>
      </c>
      <c r="F41" s="442">
        <v>-388572.81</v>
      </c>
      <c r="G41" s="420">
        <v>94.773200000000003</v>
      </c>
      <c r="H41" s="445" t="s">
        <v>339</v>
      </c>
    </row>
    <row r="42" spans="1:8" x14ac:dyDescent="0.2">
      <c r="A42" s="423">
        <v>15</v>
      </c>
      <c r="B42" s="441" t="s">
        <v>447</v>
      </c>
      <c r="C42" s="442">
        <v>512450.93</v>
      </c>
      <c r="D42" s="443">
        <v>3.1656667646185073E-4</v>
      </c>
      <c r="E42" s="463">
        <v>8.6234183101338471E-2</v>
      </c>
      <c r="F42" s="442">
        <v>-14317.44</v>
      </c>
      <c r="G42" s="420">
        <v>59.140700000000002</v>
      </c>
      <c r="H42" s="445">
        <v>-2.9458873109075419E-2</v>
      </c>
    </row>
    <row r="43" spans="1:8" x14ac:dyDescent="0.2">
      <c r="A43" s="423">
        <v>16</v>
      </c>
      <c r="B43" s="441" t="s">
        <v>448</v>
      </c>
      <c r="C43" s="442">
        <v>4912636.88</v>
      </c>
      <c r="D43" s="443">
        <v>3.0347825298424492E-3</v>
      </c>
      <c r="E43" s="463" t="s">
        <v>339</v>
      </c>
      <c r="F43" s="442">
        <v>312636.88</v>
      </c>
      <c r="G43" s="420">
        <v>106.56480000000001</v>
      </c>
      <c r="H43" s="445" t="s">
        <v>339</v>
      </c>
    </row>
    <row r="44" spans="1:8" x14ac:dyDescent="0.2">
      <c r="A44" s="423">
        <v>17</v>
      </c>
      <c r="B44" s="434" t="s">
        <v>392</v>
      </c>
      <c r="C44" s="435">
        <v>2156238.6800000002</v>
      </c>
      <c r="D44" s="436">
        <v>1.3320169261593264E-3</v>
      </c>
      <c r="E44" s="463">
        <v>0.17099062395036274</v>
      </c>
      <c r="F44" s="442">
        <v>339333.13</v>
      </c>
      <c r="G44" s="420">
        <v>168.5924</v>
      </c>
      <c r="H44" s="444">
        <v>0.18461421713566201</v>
      </c>
    </row>
    <row r="45" spans="1:8" x14ac:dyDescent="0.2">
      <c r="A45" s="423">
        <v>18</v>
      </c>
      <c r="B45" s="434" t="s">
        <v>150</v>
      </c>
      <c r="C45" s="442">
        <v>128249176.62</v>
      </c>
      <c r="D45" s="436">
        <v>7.9225957501067062E-2</v>
      </c>
      <c r="E45" s="463">
        <v>0.22340595580193398</v>
      </c>
      <c r="F45" s="442">
        <v>8367650.1900000004</v>
      </c>
      <c r="G45" s="420">
        <v>29.0139</v>
      </c>
      <c r="H45" s="444">
        <v>7.2531217885685964E-2</v>
      </c>
    </row>
    <row r="46" spans="1:8" x14ac:dyDescent="0.2">
      <c r="A46" s="423">
        <v>19</v>
      </c>
      <c r="B46" s="434" t="s">
        <v>220</v>
      </c>
      <c r="C46" s="442">
        <v>7947747.4199999999</v>
      </c>
      <c r="D46" s="443">
        <v>4.909722743810122E-3</v>
      </c>
      <c r="E46" s="463">
        <v>0.20819511407242225</v>
      </c>
      <c r="F46" s="462" t="s">
        <v>339</v>
      </c>
      <c r="G46" s="420">
        <v>178.56659999999999</v>
      </c>
      <c r="H46" s="444">
        <v>0.19973877621224168</v>
      </c>
    </row>
    <row r="47" spans="1:8" x14ac:dyDescent="0.2">
      <c r="A47" s="423">
        <v>20</v>
      </c>
      <c r="B47" s="434" t="s">
        <v>151</v>
      </c>
      <c r="C47" s="442">
        <v>23360520.079999998</v>
      </c>
      <c r="D47" s="443">
        <v>1.4430966496920841E-2</v>
      </c>
      <c r="E47" s="463">
        <v>0.95895206129642541</v>
      </c>
      <c r="F47" s="442">
        <v>3281302.3</v>
      </c>
      <c r="G47" s="420">
        <v>501.82819999999998</v>
      </c>
      <c r="H47" s="444">
        <v>0.20936941122828431</v>
      </c>
    </row>
    <row r="48" spans="1:8" x14ac:dyDescent="0.2">
      <c r="A48" s="423">
        <v>21</v>
      </c>
      <c r="B48" s="434" t="s">
        <v>389</v>
      </c>
      <c r="C48" s="442">
        <v>1059523.68</v>
      </c>
      <c r="D48" s="443">
        <v>6.5452098996137927E-4</v>
      </c>
      <c r="E48" s="463" t="s">
        <v>339</v>
      </c>
      <c r="F48" s="442">
        <v>-4644.38</v>
      </c>
      <c r="G48" s="420">
        <v>98.145300000000006</v>
      </c>
      <c r="H48" s="445" t="s">
        <v>339</v>
      </c>
    </row>
    <row r="49" spans="1:8" x14ac:dyDescent="0.2">
      <c r="A49" s="423">
        <v>22</v>
      </c>
      <c r="B49" s="434" t="s">
        <v>390</v>
      </c>
      <c r="C49" s="442">
        <v>1645285.1</v>
      </c>
      <c r="D49" s="443">
        <v>1.0163752379944043E-3</v>
      </c>
      <c r="E49" s="463" t="s">
        <v>339</v>
      </c>
      <c r="F49" s="462" t="s">
        <v>339</v>
      </c>
      <c r="G49" s="420">
        <v>102.7206</v>
      </c>
      <c r="H49" s="445" t="s">
        <v>339</v>
      </c>
    </row>
    <row r="50" spans="1:8" x14ac:dyDescent="0.2">
      <c r="A50" s="421"/>
      <c r="B50" s="411" t="s">
        <v>221</v>
      </c>
      <c r="C50" s="412">
        <f>C51+C52+C53</f>
        <v>485445626.10000002</v>
      </c>
      <c r="D50" s="413">
        <f>D51+D52+D53</f>
        <v>0.29988414394607354</v>
      </c>
      <c r="E50" s="413">
        <v>-1.0816743951419705E-2</v>
      </c>
      <c r="F50" s="412">
        <f>F51+F52+F53</f>
        <v>10911760.4</v>
      </c>
      <c r="G50" s="422"/>
      <c r="H50" s="449"/>
    </row>
    <row r="51" spans="1:8" x14ac:dyDescent="0.2">
      <c r="A51" s="416">
        <v>1</v>
      </c>
      <c r="B51" s="417" t="s">
        <v>260</v>
      </c>
      <c r="C51" s="418">
        <v>476820995.56</v>
      </c>
      <c r="D51" s="419">
        <v>0.29455627650370364</v>
      </c>
      <c r="E51" s="463">
        <v>1.8967515202991954E-2</v>
      </c>
      <c r="F51" s="418">
        <v>8875758.4000000004</v>
      </c>
      <c r="G51" s="430">
        <v>110.2418</v>
      </c>
      <c r="H51" s="450">
        <v>1.8967609670791172E-2</v>
      </c>
    </row>
    <row r="52" spans="1:8" x14ac:dyDescent="0.2">
      <c r="A52" s="416">
        <v>2</v>
      </c>
      <c r="B52" s="417" t="s">
        <v>222</v>
      </c>
      <c r="C52" s="418">
        <v>1853512.62</v>
      </c>
      <c r="D52" s="419">
        <v>1.145007834981385E-3</v>
      </c>
      <c r="E52" s="463">
        <v>0.52716253682488246</v>
      </c>
      <c r="F52" s="418">
        <v>454816</v>
      </c>
      <c r="G52" s="430">
        <v>211.37110000000001</v>
      </c>
      <c r="H52" s="451">
        <v>0.36017526394804639</v>
      </c>
    </row>
    <row r="53" spans="1:8" x14ac:dyDescent="0.2">
      <c r="A53" s="416">
        <v>3</v>
      </c>
      <c r="B53" s="417" t="s">
        <v>223</v>
      </c>
      <c r="C53" s="418">
        <v>6771117.9199999999</v>
      </c>
      <c r="D53" s="419">
        <v>4.1828596073885159E-3</v>
      </c>
      <c r="E53" s="463">
        <v>0.74769300346146883</v>
      </c>
      <c r="F53" s="418">
        <v>1581186</v>
      </c>
      <c r="G53" s="430">
        <v>216.37530000000001</v>
      </c>
      <c r="H53" s="451">
        <v>0.36263007549479714</v>
      </c>
    </row>
    <row r="54" spans="1:8" x14ac:dyDescent="0.2">
      <c r="A54" s="452"/>
      <c r="B54" s="411" t="s">
        <v>224</v>
      </c>
      <c r="C54" s="412">
        <f>C55</f>
        <v>6761635.9100000001</v>
      </c>
      <c r="D54" s="413">
        <f>D55</f>
        <v>4.1770020935932373E-3</v>
      </c>
      <c r="E54" s="413"/>
      <c r="F54" s="412">
        <f>F55</f>
        <v>474263.92</v>
      </c>
      <c r="G54" s="422"/>
      <c r="H54" s="449"/>
    </row>
    <row r="55" spans="1:8" x14ac:dyDescent="0.2">
      <c r="A55" s="416">
        <v>1</v>
      </c>
      <c r="B55" s="417" t="s">
        <v>225</v>
      </c>
      <c r="C55" s="418">
        <v>6761635.9100000001</v>
      </c>
      <c r="D55" s="419">
        <v>4.1770020935932373E-3</v>
      </c>
      <c r="E55" s="419">
        <v>7.543121069804587E-2</v>
      </c>
      <c r="F55" s="418">
        <v>474263.92</v>
      </c>
      <c r="G55" s="464" t="s">
        <v>339</v>
      </c>
      <c r="H55" s="454" t="s">
        <v>339</v>
      </c>
    </row>
    <row r="56" spans="1:8" x14ac:dyDescent="0.2">
      <c r="A56" s="416"/>
      <c r="B56" s="417" t="s">
        <v>193</v>
      </c>
      <c r="C56" s="463" t="s">
        <v>339</v>
      </c>
      <c r="D56" s="463" t="s">
        <v>339</v>
      </c>
      <c r="E56" s="463" t="s">
        <v>339</v>
      </c>
      <c r="F56" s="463" t="s">
        <v>339</v>
      </c>
      <c r="G56" s="430">
        <v>105.5681</v>
      </c>
      <c r="H56" s="451">
        <v>7.5431295746382326E-2</v>
      </c>
    </row>
    <row r="57" spans="1:8" x14ac:dyDescent="0.2">
      <c r="A57" s="416"/>
      <c r="B57" s="417" t="s">
        <v>194</v>
      </c>
      <c r="C57" s="463" t="s">
        <v>339</v>
      </c>
      <c r="D57" s="463" t="s">
        <v>339</v>
      </c>
      <c r="E57" s="463" t="s">
        <v>339</v>
      </c>
      <c r="F57" s="463" t="s">
        <v>339</v>
      </c>
      <c r="G57" s="430">
        <v>105.5681</v>
      </c>
      <c r="H57" s="451">
        <v>7.5431295746382326E-2</v>
      </c>
    </row>
    <row r="58" spans="1:8" x14ac:dyDescent="0.2">
      <c r="A58" s="416"/>
      <c r="B58" s="417" t="s">
        <v>195</v>
      </c>
      <c r="C58" s="463" t="s">
        <v>339</v>
      </c>
      <c r="D58" s="463" t="s">
        <v>339</v>
      </c>
      <c r="E58" s="463" t="s">
        <v>339</v>
      </c>
      <c r="F58" s="463" t="s">
        <v>339</v>
      </c>
      <c r="G58" s="430">
        <v>105.5681</v>
      </c>
      <c r="H58" s="451">
        <v>7.5431295746382326E-2</v>
      </c>
    </row>
    <row r="59" spans="1:8" x14ac:dyDescent="0.2">
      <c r="A59" s="410"/>
      <c r="B59" s="411" t="s">
        <v>153</v>
      </c>
      <c r="C59" s="412">
        <f>C60+C61+C62</f>
        <v>499237.3</v>
      </c>
      <c r="D59" s="413">
        <f>D60+D61+D62</f>
        <v>3.0840395357812684E-4</v>
      </c>
      <c r="E59" s="413">
        <v>-2.4469594499209463E-3</v>
      </c>
      <c r="F59" s="412">
        <f>F60+F62</f>
        <v>-71.13</v>
      </c>
      <c r="G59" s="415"/>
      <c r="H59" s="432"/>
    </row>
    <row r="60" spans="1:8" x14ac:dyDescent="0.2">
      <c r="A60" s="423">
        <v>1</v>
      </c>
      <c r="B60" s="417" t="s">
        <v>159</v>
      </c>
      <c r="C60" s="418">
        <v>785.93</v>
      </c>
      <c r="D60" s="419">
        <v>4.8550843303506604E-7</v>
      </c>
      <c r="E60" s="453">
        <v>-4.3287197653045145E-2</v>
      </c>
      <c r="F60" s="418">
        <v>-35.56</v>
      </c>
      <c r="G60" s="430">
        <v>17.503299999999999</v>
      </c>
      <c r="H60" s="454">
        <v>-4.3284577375486563E-2</v>
      </c>
    </row>
    <row r="61" spans="1:8" x14ac:dyDescent="0.2">
      <c r="A61" s="423">
        <v>2</v>
      </c>
      <c r="B61" s="417" t="s">
        <v>154</v>
      </c>
      <c r="C61" s="418">
        <v>497678.68</v>
      </c>
      <c r="D61" s="419">
        <v>3.0744111572501381E-4</v>
      </c>
      <c r="E61" s="453">
        <v>-2.3123609351890654E-3</v>
      </c>
      <c r="F61" s="463" t="s">
        <v>339</v>
      </c>
      <c r="G61" s="430">
        <v>953.16840000000002</v>
      </c>
      <c r="H61" s="454">
        <v>-2.3123841295839571E-3</v>
      </c>
    </row>
    <row r="62" spans="1:8" x14ac:dyDescent="0.2">
      <c r="A62" s="423">
        <v>3</v>
      </c>
      <c r="B62" s="417" t="s">
        <v>160</v>
      </c>
      <c r="C62" s="418">
        <v>772.69</v>
      </c>
      <c r="D62" s="419">
        <v>4.7732942007795251E-7</v>
      </c>
      <c r="E62" s="453">
        <v>-4.4008116200232518E-2</v>
      </c>
      <c r="F62" s="418">
        <v>-35.57</v>
      </c>
      <c r="G62" s="430">
        <v>17.208400000000001</v>
      </c>
      <c r="H62" s="454">
        <v>-4.4009644122973549E-2</v>
      </c>
    </row>
    <row r="63" spans="1:8" x14ac:dyDescent="0.2">
      <c r="A63" s="452"/>
      <c r="B63" s="411" t="s">
        <v>226</v>
      </c>
      <c r="C63" s="412">
        <f>C64+C65+C66+C67</f>
        <v>79453382.290000007</v>
      </c>
      <c r="D63" s="413">
        <f>D64+D65+D66+D67</f>
        <v>4.9082344655317862E-2</v>
      </c>
      <c r="E63" s="413">
        <v>12.667688521277736</v>
      </c>
      <c r="F63" s="412">
        <f>F64+F65+F66+F67</f>
        <v>9421782.6400000006</v>
      </c>
      <c r="G63" s="422"/>
      <c r="H63" s="449"/>
    </row>
    <row r="64" spans="1:8" x14ac:dyDescent="0.2">
      <c r="A64" s="416">
        <v>1</v>
      </c>
      <c r="B64" s="417" t="s">
        <v>227</v>
      </c>
      <c r="C64" s="418">
        <v>1087731.45</v>
      </c>
      <c r="D64" s="419">
        <v>6.7194634617899853E-4</v>
      </c>
      <c r="E64" s="419">
        <v>0.74104428520698051</v>
      </c>
      <c r="F64" s="418">
        <v>437973.63</v>
      </c>
      <c r="G64" s="430">
        <v>175.3801</v>
      </c>
      <c r="H64" s="451">
        <v>0.70124280478885315</v>
      </c>
    </row>
    <row r="65" spans="1:8" x14ac:dyDescent="0.2">
      <c r="A65" s="416">
        <v>2</v>
      </c>
      <c r="B65" s="417" t="s">
        <v>449</v>
      </c>
      <c r="C65" s="418">
        <v>41917173.060000002</v>
      </c>
      <c r="D65" s="419">
        <v>2.5894343019887633E-2</v>
      </c>
      <c r="E65" s="463" t="s">
        <v>339</v>
      </c>
      <c r="F65" s="418">
        <v>2278573.06</v>
      </c>
      <c r="G65" s="430">
        <v>105.69070000000001</v>
      </c>
      <c r="H65" s="463" t="s">
        <v>339</v>
      </c>
    </row>
    <row r="66" spans="1:8" x14ac:dyDescent="0.2">
      <c r="A66" s="416">
        <v>3</v>
      </c>
      <c r="B66" s="417" t="s">
        <v>393</v>
      </c>
      <c r="C66" s="418">
        <v>31931979.239999998</v>
      </c>
      <c r="D66" s="419">
        <v>1.9725987307420076E-2</v>
      </c>
      <c r="E66" s="419">
        <v>0.91070360165080655</v>
      </c>
      <c r="F66" s="418">
        <v>4779907.88</v>
      </c>
      <c r="G66" s="430">
        <v>142.83920000000001</v>
      </c>
      <c r="H66" s="451">
        <v>0.22414783099055061</v>
      </c>
    </row>
    <row r="67" spans="1:8" x14ac:dyDescent="0.2">
      <c r="A67" s="416"/>
      <c r="B67" s="417" t="s">
        <v>228</v>
      </c>
      <c r="C67" s="418">
        <v>4516498.54</v>
      </c>
      <c r="D67" s="419">
        <v>2.7900679818311605E-3</v>
      </c>
      <c r="E67" s="419">
        <v>0.2157223853685194</v>
      </c>
      <c r="F67" s="418">
        <v>1925328.07</v>
      </c>
      <c r="G67" s="430">
        <v>525.98080000000004</v>
      </c>
      <c r="H67" s="451">
        <v>0.53283400754263477</v>
      </c>
    </row>
    <row r="68" spans="1:8" x14ac:dyDescent="0.2">
      <c r="A68" s="452"/>
      <c r="B68" s="411" t="s">
        <v>261</v>
      </c>
      <c r="C68" s="412">
        <f>C69+C70</f>
        <v>32760733.159999996</v>
      </c>
      <c r="D68" s="413">
        <f>D69+D70</f>
        <v>2.0237950226599737E-2</v>
      </c>
      <c r="E68" s="414">
        <v>12.817652046012947</v>
      </c>
      <c r="F68" s="412">
        <f>F69+F70</f>
        <v>-9612.6099999999969</v>
      </c>
      <c r="G68" s="422"/>
      <c r="H68" s="449"/>
    </row>
    <row r="69" spans="1:8" x14ac:dyDescent="0.2">
      <c r="A69" s="423">
        <v>3</v>
      </c>
      <c r="B69" s="441" t="s">
        <v>391</v>
      </c>
      <c r="C69" s="442">
        <v>2342317.33</v>
      </c>
      <c r="D69" s="443">
        <v>1.4469670537569247E-3</v>
      </c>
      <c r="E69" s="448">
        <v>-1.2069550177121628E-2</v>
      </c>
      <c r="F69" s="442">
        <v>-28616.1</v>
      </c>
      <c r="G69" s="420">
        <v>218.89009999999999</v>
      </c>
      <c r="H69" s="445">
        <v>-1.206963396178903E-2</v>
      </c>
    </row>
    <row r="70" spans="1:8" x14ac:dyDescent="0.2">
      <c r="A70" s="416"/>
      <c r="B70" s="417" t="s">
        <v>450</v>
      </c>
      <c r="C70" s="418">
        <v>30418415.829999998</v>
      </c>
      <c r="D70" s="419">
        <v>1.879098317284281E-2</v>
      </c>
      <c r="E70" s="463" t="s">
        <v>339</v>
      </c>
      <c r="F70" s="418">
        <v>19003.490000000002</v>
      </c>
      <c r="G70" s="430">
        <v>100.65</v>
      </c>
      <c r="H70" s="463" t="s">
        <v>339</v>
      </c>
    </row>
    <row r="71" spans="1:8" x14ac:dyDescent="0.2">
      <c r="A71" s="404"/>
      <c r="B71" s="405" t="s">
        <v>142</v>
      </c>
      <c r="C71" s="406">
        <f>C72+C74</f>
        <v>597271453.89999998</v>
      </c>
      <c r="D71" s="431">
        <f>D72+D74</f>
        <v>0.36896457404548078</v>
      </c>
      <c r="E71" s="431">
        <v>0.20550768710961229</v>
      </c>
      <c r="F71" s="406">
        <f>F72+F74</f>
        <v>3344165.65</v>
      </c>
      <c r="G71" s="486"/>
      <c r="H71" s="409"/>
    </row>
    <row r="72" spans="1:8" x14ac:dyDescent="0.2">
      <c r="A72" s="410"/>
      <c r="B72" s="440" t="s">
        <v>146</v>
      </c>
      <c r="C72" s="412">
        <f>C73</f>
        <v>526094652.48000002</v>
      </c>
      <c r="D72" s="413">
        <f>D73</f>
        <v>0.32499508907115449</v>
      </c>
      <c r="E72" s="413">
        <f>E73</f>
        <v>0.18331703293128537</v>
      </c>
      <c r="F72" s="412">
        <f>F73</f>
        <v>-79202.06</v>
      </c>
      <c r="G72" s="422"/>
      <c r="H72" s="432"/>
    </row>
    <row r="73" spans="1:8" x14ac:dyDescent="0.2">
      <c r="A73" s="423">
        <v>1</v>
      </c>
      <c r="B73" s="441" t="s">
        <v>155</v>
      </c>
      <c r="C73" s="418">
        <v>526094652.48000002</v>
      </c>
      <c r="D73" s="419">
        <v>0.32499508907115449</v>
      </c>
      <c r="E73" s="419">
        <v>0.18331703293128537</v>
      </c>
      <c r="F73" s="418">
        <v>-79202.06</v>
      </c>
      <c r="G73" s="430">
        <v>136.80779999999999</v>
      </c>
      <c r="H73" s="451">
        <v>0.18331721645685886</v>
      </c>
    </row>
    <row r="74" spans="1:8" x14ac:dyDescent="0.2">
      <c r="A74" s="410"/>
      <c r="B74" s="440" t="s">
        <v>147</v>
      </c>
      <c r="C74" s="412">
        <f>C75</f>
        <v>71176801.420000002</v>
      </c>
      <c r="D74" s="413">
        <f>D75</f>
        <v>4.3969484974326303E-2</v>
      </c>
      <c r="E74" s="413">
        <f>E75</f>
        <v>0.31820896667279519</v>
      </c>
      <c r="F74" s="412">
        <f>F75</f>
        <v>3423367.71</v>
      </c>
      <c r="G74" s="422"/>
      <c r="H74" s="432"/>
    </row>
    <row r="75" spans="1:8" x14ac:dyDescent="0.2">
      <c r="A75" s="410"/>
      <c r="B75" s="411" t="s">
        <v>152</v>
      </c>
      <c r="C75" s="412">
        <f>C76+C77</f>
        <v>71176801.420000002</v>
      </c>
      <c r="D75" s="413">
        <f>D76+D77</f>
        <v>4.3969484974326303E-2</v>
      </c>
      <c r="E75" s="413">
        <v>0.31820896667279519</v>
      </c>
      <c r="F75" s="412">
        <f>F76+F77</f>
        <v>3423367.71</v>
      </c>
      <c r="G75" s="415"/>
      <c r="H75" s="432"/>
    </row>
    <row r="76" spans="1:8" x14ac:dyDescent="0.2">
      <c r="A76" s="423">
        <v>1</v>
      </c>
      <c r="B76" s="417" t="s">
        <v>161</v>
      </c>
      <c r="C76" s="418">
        <v>34151957.579999998</v>
      </c>
      <c r="D76" s="419">
        <v>2.1097379422780459E-2</v>
      </c>
      <c r="E76" s="419">
        <v>0.10604572937886932</v>
      </c>
      <c r="F76" s="418">
        <v>1102850.3700000001</v>
      </c>
      <c r="G76" s="430">
        <v>5.28E-2</v>
      </c>
      <c r="H76" s="451">
        <v>3.5294117647058885E-2</v>
      </c>
    </row>
    <row r="77" spans="1:8" x14ac:dyDescent="0.2">
      <c r="A77" s="423">
        <v>2</v>
      </c>
      <c r="B77" s="417" t="s">
        <v>156</v>
      </c>
      <c r="C77" s="418">
        <v>37024843.840000004</v>
      </c>
      <c r="D77" s="419">
        <v>2.287210555154584E-2</v>
      </c>
      <c r="E77" s="419">
        <v>0.60158998894177607</v>
      </c>
      <c r="F77" s="418">
        <v>2320517.34</v>
      </c>
      <c r="G77" s="430">
        <v>73.617800000000003</v>
      </c>
      <c r="H77" s="451">
        <v>8.9692902278476511E-2</v>
      </c>
    </row>
    <row r="78" spans="1:8" x14ac:dyDescent="0.2">
      <c r="A78" s="487"/>
      <c r="B78" s="399" t="s">
        <v>422</v>
      </c>
      <c r="C78" s="400">
        <f>C7+C17</f>
        <v>1618777237.4763999</v>
      </c>
      <c r="D78" s="401">
        <f>D7+D17</f>
        <v>1</v>
      </c>
      <c r="E78" s="401"/>
      <c r="F78" s="400"/>
      <c r="G78" s="485"/>
      <c r="H78" s="403"/>
    </row>
    <row r="79" spans="1:8" x14ac:dyDescent="0.2">
      <c r="A79" s="488"/>
      <c r="B79" s="489"/>
      <c r="C79" s="490"/>
      <c r="D79" s="491"/>
      <c r="E79" s="491"/>
      <c r="F79" s="492"/>
      <c r="G79" s="493"/>
      <c r="H79" s="494"/>
    </row>
    <row r="80" spans="1:8" x14ac:dyDescent="0.2">
      <c r="A80" s="473" t="s">
        <v>9</v>
      </c>
      <c r="B80" s="473"/>
      <c r="C80" s="495"/>
      <c r="D80" s="496"/>
      <c r="E80" s="496"/>
      <c r="F80" s="496"/>
      <c r="G80" s="352"/>
      <c r="H80" s="352"/>
    </row>
    <row r="81" spans="1:3" ht="15" x14ac:dyDescent="0.25">
      <c r="A81" s="455" t="s">
        <v>229</v>
      </c>
      <c r="C81" s="497"/>
    </row>
    <row r="82" spans="1:3" x14ac:dyDescent="0.25">
      <c r="A82" s="456" t="s">
        <v>394</v>
      </c>
    </row>
    <row r="83" spans="1:3" x14ac:dyDescent="0.25">
      <c r="A83" s="456" t="s">
        <v>395</v>
      </c>
    </row>
    <row r="84" spans="1:3" x14ac:dyDescent="0.25">
      <c r="A84" s="456" t="s">
        <v>396</v>
      </c>
    </row>
    <row r="85" spans="1:3" x14ac:dyDescent="0.25">
      <c r="A85" s="456" t="s">
        <v>397</v>
      </c>
    </row>
    <row r="86" spans="1:3" x14ac:dyDescent="0.25">
      <c r="A86" s="456" t="s">
        <v>398</v>
      </c>
    </row>
    <row r="87" spans="1:3" x14ac:dyDescent="0.25">
      <c r="A87" s="456" t="s">
        <v>399</v>
      </c>
    </row>
  </sheetData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T32"/>
  <sheetViews>
    <sheetView zoomScaleNormal="100" workbookViewId="0"/>
  </sheetViews>
  <sheetFormatPr defaultColWidth="11.42578125" defaultRowHeight="11.25" x14ac:dyDescent="0.2"/>
  <cols>
    <col min="1" max="1" width="7.140625" style="58" customWidth="1"/>
    <col min="2" max="2" width="37.7109375" style="58" customWidth="1"/>
    <col min="3" max="3" width="11.28515625" style="58" customWidth="1"/>
    <col min="4" max="4" width="8.85546875" style="58" customWidth="1"/>
    <col min="5" max="5" width="9" style="58" customWidth="1"/>
    <col min="6" max="7" width="10.42578125" style="58" customWidth="1"/>
    <col min="8" max="8" width="10.85546875" style="58" customWidth="1"/>
    <col min="9" max="9" width="10.28515625" style="58" customWidth="1"/>
    <col min="10" max="16384" width="11.42578125" style="58"/>
  </cols>
  <sheetData>
    <row r="1" spans="1:46" ht="12.75" x14ac:dyDescent="0.2">
      <c r="A1" s="145" t="s">
        <v>125</v>
      </c>
      <c r="B1" s="250"/>
      <c r="C1" s="129"/>
      <c r="D1" s="129"/>
      <c r="E1" s="129"/>
      <c r="F1" s="129"/>
      <c r="G1" s="129"/>
      <c r="H1" s="130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</row>
    <row r="2" spans="1:46" ht="12.75" customHeight="1" x14ac:dyDescent="0.2">
      <c r="A2" s="148" t="s">
        <v>271</v>
      </c>
      <c r="B2" s="148"/>
      <c r="C2" s="59"/>
      <c r="D2" s="59"/>
      <c r="E2" s="59"/>
      <c r="F2" s="59"/>
      <c r="G2" s="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</row>
    <row r="3" spans="1:46" ht="12.75" x14ac:dyDescent="0.2">
      <c r="A3" s="251" t="s">
        <v>162</v>
      </c>
      <c r="B3" s="252"/>
      <c r="C3" s="60"/>
      <c r="D3" s="60"/>
      <c r="E3" s="60"/>
      <c r="F3" s="133"/>
      <c r="G3" s="60"/>
      <c r="H3" s="13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</row>
    <row r="4" spans="1:46" x14ac:dyDescent="0.2">
      <c r="A4" s="104"/>
      <c r="B4" s="109"/>
      <c r="C4" s="59"/>
      <c r="D4" s="59"/>
      <c r="E4" s="59"/>
      <c r="F4" s="59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</row>
    <row r="5" spans="1:46" ht="48.75" customHeight="1" x14ac:dyDescent="0.2">
      <c r="A5" s="16" t="s">
        <v>5</v>
      </c>
      <c r="B5" s="16" t="s">
        <v>126</v>
      </c>
      <c r="C5" s="16" t="s">
        <v>14</v>
      </c>
      <c r="D5" s="16" t="s">
        <v>103</v>
      </c>
      <c r="E5" s="16" t="s">
        <v>272</v>
      </c>
      <c r="F5" s="16" t="s">
        <v>39</v>
      </c>
      <c r="G5" s="16" t="s">
        <v>40</v>
      </c>
      <c r="H5" s="16" t="s">
        <v>127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</row>
    <row r="6" spans="1:46" x14ac:dyDescent="0.2">
      <c r="A6" s="135">
        <v>1</v>
      </c>
      <c r="B6" s="135">
        <v>2</v>
      </c>
      <c r="C6" s="135">
        <v>3</v>
      </c>
      <c r="D6" s="135">
        <v>4</v>
      </c>
      <c r="E6" s="135">
        <v>5</v>
      </c>
      <c r="F6" s="135">
        <v>6</v>
      </c>
      <c r="G6" s="135">
        <v>7</v>
      </c>
      <c r="H6" s="135">
        <v>8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1:46" ht="13.5" customHeight="1" x14ac:dyDescent="0.2">
      <c r="A7" s="501" t="s">
        <v>128</v>
      </c>
      <c r="B7" s="501"/>
      <c r="C7" s="501"/>
      <c r="D7" s="501"/>
      <c r="E7" s="501"/>
      <c r="F7" s="501"/>
      <c r="G7" s="501"/>
      <c r="H7" s="501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</row>
    <row r="8" spans="1:46" ht="25.5" customHeight="1" x14ac:dyDescent="0.2">
      <c r="A8" s="136">
        <v>1</v>
      </c>
      <c r="B8" s="253" t="s">
        <v>129</v>
      </c>
      <c r="C8" s="355">
        <v>33642503</v>
      </c>
      <c r="D8" s="356">
        <v>0.31062545237017453</v>
      </c>
      <c r="E8" s="357">
        <v>2.0359819921710542E-2</v>
      </c>
      <c r="F8" s="355">
        <v>13935895</v>
      </c>
      <c r="G8" s="358">
        <v>19212944</v>
      </c>
      <c r="H8" s="358">
        <v>5404667</v>
      </c>
      <c r="I8" s="254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</row>
    <row r="9" spans="1:46" ht="25.5" customHeight="1" x14ac:dyDescent="0.2">
      <c r="A9" s="255">
        <v>2</v>
      </c>
      <c r="B9" s="256" t="s">
        <v>130</v>
      </c>
      <c r="C9" s="355">
        <v>22968823.16</v>
      </c>
      <c r="D9" s="356">
        <v>0.21207402684888044</v>
      </c>
      <c r="E9" s="359">
        <v>7.0443369331586236E-2</v>
      </c>
      <c r="F9" s="360">
        <v>10930320</v>
      </c>
      <c r="G9" s="360">
        <v>20205901.199999999</v>
      </c>
      <c r="H9" s="360">
        <v>2036004.44</v>
      </c>
      <c r="I9" s="254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</row>
    <row r="10" spans="1:46" ht="25.5" customHeight="1" x14ac:dyDescent="0.2">
      <c r="A10" s="255">
        <v>3</v>
      </c>
      <c r="B10" s="257" t="s">
        <v>131</v>
      </c>
      <c r="C10" s="355">
        <v>18875191.07</v>
      </c>
      <c r="D10" s="356">
        <v>0.17427700800657514</v>
      </c>
      <c r="E10" s="359">
        <v>-3.1528552305226998E-2</v>
      </c>
      <c r="F10" s="360">
        <v>7448000</v>
      </c>
      <c r="G10" s="360">
        <v>17551392.809999999</v>
      </c>
      <c r="H10" s="360">
        <v>1581305.94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</row>
    <row r="11" spans="1:46" ht="25.5" customHeight="1" x14ac:dyDescent="0.2">
      <c r="A11" s="258">
        <v>4</v>
      </c>
      <c r="B11" s="257" t="s">
        <v>132</v>
      </c>
      <c r="C11" s="355">
        <v>27461681.620000001</v>
      </c>
      <c r="D11" s="356">
        <v>0.25355715286874486</v>
      </c>
      <c r="E11" s="359">
        <v>-0.16234233685519428</v>
      </c>
      <c r="F11" s="360">
        <v>19038460</v>
      </c>
      <c r="G11" s="360">
        <v>24686576.890000001</v>
      </c>
      <c r="H11" s="360">
        <v>4653004.72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</row>
    <row r="12" spans="1:46" ht="25.5" customHeight="1" x14ac:dyDescent="0.2">
      <c r="A12" s="258">
        <v>5</v>
      </c>
      <c r="B12" s="259" t="s">
        <v>133</v>
      </c>
      <c r="C12" s="361">
        <v>5357488.09</v>
      </c>
      <c r="D12" s="356">
        <v>4.9466359905625097E-2</v>
      </c>
      <c r="E12" s="356">
        <v>0.12060647553894799</v>
      </c>
      <c r="F12" s="361">
        <v>1990842.13</v>
      </c>
      <c r="G12" s="361">
        <v>3178930.87</v>
      </c>
      <c r="H12" s="361">
        <v>697565.92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</row>
    <row r="13" spans="1:46" s="263" customFormat="1" ht="18.75" customHeight="1" x14ac:dyDescent="0.2">
      <c r="A13" s="501" t="s">
        <v>134</v>
      </c>
      <c r="B13" s="501"/>
      <c r="C13" s="362">
        <f>SUM(C8:C12)</f>
        <v>108305686.94</v>
      </c>
      <c r="D13" s="261">
        <f>SUM(D8:D12)</f>
        <v>1</v>
      </c>
      <c r="E13" s="363"/>
      <c r="F13" s="260">
        <f>SUM(F8:F12)</f>
        <v>53343517.130000003</v>
      </c>
      <c r="G13" s="260">
        <f>SUM(G8:G12)</f>
        <v>84835745.770000011</v>
      </c>
      <c r="H13" s="260">
        <f>SUM(H8:H12)</f>
        <v>14372548.019999998</v>
      </c>
      <c r="I13" s="262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</row>
    <row r="14" spans="1:46" ht="12" customHeight="1" x14ac:dyDescent="0.2">
      <c r="A14" s="264"/>
      <c r="B14" s="264"/>
      <c r="C14" s="147"/>
      <c r="D14" s="265"/>
      <c r="E14" s="266"/>
      <c r="F14" s="267"/>
      <c r="G14" s="267"/>
      <c r="H14" s="267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</row>
    <row r="15" spans="1:46" x14ac:dyDescent="0.2">
      <c r="A15" s="149" t="s">
        <v>17</v>
      </c>
      <c r="B15" s="150"/>
      <c r="C15" s="268"/>
      <c r="D15" s="268"/>
      <c r="E15" s="268"/>
      <c r="F15" s="269"/>
      <c r="G15" s="269"/>
      <c r="H15" s="151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</row>
    <row r="16" spans="1:46" ht="12" customHeight="1" x14ac:dyDescent="0.2">
      <c r="A16" s="270"/>
      <c r="B16" s="270" t="s">
        <v>330</v>
      </c>
      <c r="D16" s="60"/>
      <c r="E16" s="60"/>
      <c r="F16" s="60"/>
      <c r="G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</row>
    <row r="17" spans="1:46" ht="12" customHeight="1" x14ac:dyDescent="0.2">
      <c r="A17" s="270"/>
      <c r="D17" s="271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</row>
    <row r="19" spans="1:46" ht="12" customHeight="1" x14ac:dyDescent="0.2"/>
    <row r="20" spans="1:46" ht="12" customHeight="1" x14ac:dyDescent="0.2"/>
    <row r="23" spans="1:46" ht="12.75" customHeight="1" x14ac:dyDescent="0.2"/>
    <row r="24" spans="1:46" ht="12.75" customHeight="1" x14ac:dyDescent="0.2"/>
    <row r="25" spans="1:46" ht="12.75" customHeight="1" x14ac:dyDescent="0.2"/>
    <row r="26" spans="1:46" ht="12.75" customHeight="1" x14ac:dyDescent="0.2"/>
    <row r="27" spans="1:46" ht="12.75" customHeight="1" x14ac:dyDescent="0.2"/>
    <row r="28" spans="1:46" ht="12.75" customHeight="1" x14ac:dyDescent="0.2"/>
    <row r="29" spans="1:46" ht="12.75" customHeight="1" x14ac:dyDescent="0.2"/>
    <row r="30" spans="1:46" ht="12.75" customHeight="1" x14ac:dyDescent="0.2"/>
    <row r="31" spans="1:46" ht="12.75" customHeight="1" x14ac:dyDescent="0.2"/>
    <row r="32" spans="1:46" ht="12.75" customHeight="1" x14ac:dyDescent="0.2"/>
  </sheetData>
  <mergeCells count="2">
    <mergeCell ref="A7:H7"/>
    <mergeCell ref="A13:B1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82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7" style="187" customWidth="1"/>
    <col min="2" max="2" width="57.140625" style="155" customWidth="1"/>
    <col min="3" max="3" width="11.7109375" style="154" bestFit="1" customWidth="1"/>
    <col min="4" max="4" width="7.42578125" style="155" bestFit="1" customWidth="1"/>
    <col min="5" max="5" width="11.28515625" style="155" bestFit="1" customWidth="1"/>
    <col min="6" max="6" width="9.5703125" style="155" bestFit="1" customWidth="1"/>
    <col min="7" max="7" width="12" style="155" customWidth="1"/>
    <col min="8" max="8" width="9.7109375" style="155" bestFit="1" customWidth="1"/>
    <col min="9" max="16384" width="9.140625" style="155"/>
  </cols>
  <sheetData>
    <row r="1" spans="1:9" ht="12.75" x14ac:dyDescent="0.25">
      <c r="A1" s="152" t="s">
        <v>34</v>
      </c>
      <c r="B1" s="153"/>
    </row>
    <row r="2" spans="1:9" s="58" customFormat="1" ht="12.75" customHeight="1" x14ac:dyDescent="0.2">
      <c r="A2" s="148" t="s">
        <v>267</v>
      </c>
      <c r="B2" s="148"/>
      <c r="C2" s="156"/>
      <c r="D2" s="59"/>
      <c r="E2" s="59"/>
      <c r="F2" s="59"/>
      <c r="G2" s="59"/>
      <c r="I2" s="60"/>
    </row>
    <row r="3" spans="1:9" s="58" customFormat="1" ht="12.75" customHeight="1" x14ac:dyDescent="0.2">
      <c r="A3" s="504" t="s">
        <v>163</v>
      </c>
      <c r="B3" s="504"/>
      <c r="C3" s="156"/>
      <c r="D3" s="59"/>
      <c r="E3" s="59"/>
      <c r="F3" s="59"/>
      <c r="G3" s="59"/>
      <c r="I3" s="60"/>
    </row>
    <row r="4" spans="1:9" ht="12.75" customHeight="1" x14ac:dyDescent="0.25">
      <c r="A4" s="157"/>
      <c r="B4" s="158"/>
      <c r="C4" s="159"/>
      <c r="D4" s="158"/>
      <c r="E4" s="158"/>
      <c r="F4" s="158"/>
      <c r="G4" s="503"/>
      <c r="H4" s="503"/>
    </row>
    <row r="5" spans="1:9" ht="62.25" customHeight="1" x14ac:dyDescent="0.25">
      <c r="A5" s="160" t="s">
        <v>43</v>
      </c>
      <c r="B5" s="161" t="s">
        <v>44</v>
      </c>
      <c r="C5" s="162" t="s">
        <v>231</v>
      </c>
      <c r="D5" s="163" t="s">
        <v>232</v>
      </c>
      <c r="E5" s="163" t="s">
        <v>268</v>
      </c>
      <c r="F5" s="163" t="s">
        <v>45</v>
      </c>
      <c r="G5" s="163" t="s">
        <v>269</v>
      </c>
      <c r="H5" s="164" t="s">
        <v>270</v>
      </c>
    </row>
    <row r="6" spans="1:9" ht="12" customHeight="1" x14ac:dyDescent="0.25">
      <c r="A6" s="165">
        <v>1</v>
      </c>
      <c r="B6" s="165">
        <v>2</v>
      </c>
      <c r="C6" s="166">
        <v>3</v>
      </c>
      <c r="D6" s="167">
        <v>4</v>
      </c>
      <c r="E6" s="167">
        <v>5</v>
      </c>
      <c r="F6" s="167">
        <v>6</v>
      </c>
      <c r="G6" s="167">
        <v>7</v>
      </c>
      <c r="H6" s="167">
        <v>8</v>
      </c>
    </row>
    <row r="7" spans="1:9" ht="12" customHeight="1" x14ac:dyDescent="0.2">
      <c r="A7" s="505" t="s">
        <v>175</v>
      </c>
      <c r="B7" s="506"/>
      <c r="C7" s="168"/>
      <c r="D7" s="168"/>
      <c r="E7" s="168"/>
      <c r="F7" s="168"/>
      <c r="G7" s="168"/>
      <c r="H7" s="168"/>
    </row>
    <row r="8" spans="1:9" ht="12" customHeight="1" x14ac:dyDescent="0.25">
      <c r="A8" s="169">
        <v>1</v>
      </c>
      <c r="B8" s="170" t="s">
        <v>46</v>
      </c>
      <c r="C8" s="364">
        <v>231526891</v>
      </c>
      <c r="D8" s="171">
        <v>2.5652491374853582E-2</v>
      </c>
      <c r="E8" s="365">
        <v>0.23879377523157252</v>
      </c>
      <c r="F8" s="364">
        <v>15391047</v>
      </c>
      <c r="G8" s="366">
        <v>28.534099999999999</v>
      </c>
      <c r="H8" s="171">
        <v>7.600731564756677E-2</v>
      </c>
    </row>
    <row r="9" spans="1:9" ht="12" customHeight="1" x14ac:dyDescent="0.25">
      <c r="A9" s="169">
        <v>2</v>
      </c>
      <c r="B9" s="170" t="s">
        <v>47</v>
      </c>
      <c r="C9" s="364">
        <v>8104204335</v>
      </c>
      <c r="D9" s="171">
        <v>0.89792175287162856</v>
      </c>
      <c r="E9" s="365">
        <v>6.3740814194541029E-2</v>
      </c>
      <c r="F9" s="364">
        <v>256487072</v>
      </c>
      <c r="G9" s="366">
        <v>43.846600000000002</v>
      </c>
      <c r="H9" s="171">
        <v>3.7062791511745623E-2</v>
      </c>
    </row>
    <row r="10" spans="1:9" ht="12" customHeight="1" x14ac:dyDescent="0.25">
      <c r="A10" s="169">
        <v>3</v>
      </c>
      <c r="B10" s="170" t="s">
        <v>48</v>
      </c>
      <c r="C10" s="364">
        <v>689781642</v>
      </c>
      <c r="D10" s="171">
        <v>7.6425755753517802E-2</v>
      </c>
      <c r="E10" s="365">
        <v>-4.5796299829632736E-2</v>
      </c>
      <c r="F10" s="364">
        <v>6005691</v>
      </c>
      <c r="G10" s="366">
        <v>18.335599999999999</v>
      </c>
      <c r="H10" s="171">
        <v>1.1770029190555299E-2</v>
      </c>
    </row>
    <row r="11" spans="1:9" ht="12" customHeight="1" x14ac:dyDescent="0.2">
      <c r="A11" s="172"/>
      <c r="B11" s="172" t="s">
        <v>49</v>
      </c>
      <c r="C11" s="367">
        <v>9025512868</v>
      </c>
      <c r="D11" s="368">
        <v>1</v>
      </c>
      <c r="E11" s="226"/>
      <c r="F11" s="367">
        <v>277883810</v>
      </c>
      <c r="G11" s="369"/>
      <c r="H11" s="173"/>
    </row>
    <row r="12" spans="1:9" ht="12" customHeight="1" x14ac:dyDescent="0.25">
      <c r="A12" s="174">
        <v>4</v>
      </c>
      <c r="B12" s="175" t="s">
        <v>50</v>
      </c>
      <c r="C12" s="370">
        <v>197754633.49000001</v>
      </c>
      <c r="D12" s="171">
        <v>4.9343404668783411E-2</v>
      </c>
      <c r="E12" s="365">
        <v>0.26822399510797457</v>
      </c>
      <c r="F12" s="371">
        <v>10598185.83</v>
      </c>
      <c r="G12" s="366">
        <v>31.1052</v>
      </c>
      <c r="H12" s="171">
        <v>6.2571950740430815E-2</v>
      </c>
    </row>
    <row r="13" spans="1:9" ht="12" customHeight="1" x14ac:dyDescent="0.25">
      <c r="A13" s="174">
        <v>5</v>
      </c>
      <c r="B13" s="175" t="s">
        <v>51</v>
      </c>
      <c r="C13" s="370">
        <v>3603089455.8499999</v>
      </c>
      <c r="D13" s="171">
        <v>0.89903684146456941</v>
      </c>
      <c r="E13" s="365">
        <v>8.2089030877169789E-2</v>
      </c>
      <c r="F13" s="371">
        <v>165742806.84999999</v>
      </c>
      <c r="G13" s="366">
        <v>52.2134</v>
      </c>
      <c r="H13" s="171">
        <v>5.0343184981935539E-2</v>
      </c>
    </row>
    <row r="14" spans="1:9" ht="12" customHeight="1" x14ac:dyDescent="0.25">
      <c r="A14" s="174">
        <v>6</v>
      </c>
      <c r="B14" s="175" t="s">
        <v>52</v>
      </c>
      <c r="C14" s="370">
        <v>206877607.56</v>
      </c>
      <c r="D14" s="171">
        <v>5.1619753866647293E-2</v>
      </c>
      <c r="E14" s="365">
        <v>-3.9920831958676462E-2</v>
      </c>
      <c r="F14" s="371">
        <v>3027191.78</v>
      </c>
      <c r="G14" s="366">
        <v>19.790900000000001</v>
      </c>
      <c r="H14" s="171">
        <v>1.3872879749591512E-2</v>
      </c>
    </row>
    <row r="15" spans="1:9" ht="12" customHeight="1" x14ac:dyDescent="0.2">
      <c r="A15" s="172"/>
      <c r="B15" s="172" t="s">
        <v>53</v>
      </c>
      <c r="C15" s="367">
        <v>4007721696.8999996</v>
      </c>
      <c r="D15" s="226">
        <v>1.0000000000000002</v>
      </c>
      <c r="E15" s="226"/>
      <c r="F15" s="367">
        <v>179368184.46000001</v>
      </c>
      <c r="G15" s="369"/>
      <c r="H15" s="173"/>
    </row>
    <row r="16" spans="1:9" ht="12" customHeight="1" x14ac:dyDescent="0.25">
      <c r="A16" s="174">
        <v>7</v>
      </c>
      <c r="B16" s="175" t="s">
        <v>54</v>
      </c>
      <c r="C16" s="371">
        <v>345823948.94</v>
      </c>
      <c r="D16" s="171">
        <v>7.3372591757085756E-2</v>
      </c>
      <c r="E16" s="365">
        <v>0.36023568188633459</v>
      </c>
      <c r="F16" s="371">
        <v>23010192.32</v>
      </c>
      <c r="G16" s="366">
        <v>34.603200000000001</v>
      </c>
      <c r="H16" s="171">
        <v>7.8703804729024204E-2</v>
      </c>
    </row>
    <row r="17" spans="1:8" ht="12" customHeight="1" x14ac:dyDescent="0.25">
      <c r="A17" s="176">
        <v>8</v>
      </c>
      <c r="B17" s="177" t="s">
        <v>55</v>
      </c>
      <c r="C17" s="372">
        <v>4053858494.8499999</v>
      </c>
      <c r="D17" s="171">
        <v>0.86009689408534573</v>
      </c>
      <c r="E17" s="365">
        <v>7.7039568820979953E-2</v>
      </c>
      <c r="F17" s="372">
        <v>180289557.55000001</v>
      </c>
      <c r="G17" s="366">
        <v>45.811500000000002</v>
      </c>
      <c r="H17" s="171">
        <v>4.7206170107711741E-2</v>
      </c>
    </row>
    <row r="18" spans="1:8" ht="12" customHeight="1" x14ac:dyDescent="0.25">
      <c r="A18" s="176">
        <v>9</v>
      </c>
      <c r="B18" s="177" t="s">
        <v>56</v>
      </c>
      <c r="C18" s="372">
        <v>313575472.52999997</v>
      </c>
      <c r="D18" s="171">
        <v>6.6530514157568596E-2</v>
      </c>
      <c r="E18" s="365">
        <v>-4.1199161394909423E-2</v>
      </c>
      <c r="F18" s="372">
        <v>4394643.9400000004</v>
      </c>
      <c r="G18" s="366">
        <v>18.767199999999999</v>
      </c>
      <c r="H18" s="171">
        <v>1.3676136977422473E-2</v>
      </c>
    </row>
    <row r="19" spans="1:8" ht="12" customHeight="1" x14ac:dyDescent="0.2">
      <c r="A19" s="172"/>
      <c r="B19" s="172" t="s">
        <v>57</v>
      </c>
      <c r="C19" s="367">
        <v>4713257916.3199997</v>
      </c>
      <c r="D19" s="373">
        <v>1</v>
      </c>
      <c r="E19" s="226"/>
      <c r="F19" s="367">
        <v>207694393.81</v>
      </c>
      <c r="G19" s="369"/>
      <c r="H19" s="173"/>
    </row>
    <row r="20" spans="1:8" ht="12" customHeight="1" x14ac:dyDescent="0.25">
      <c r="A20" s="176">
        <v>10</v>
      </c>
      <c r="B20" s="209" t="s">
        <v>58</v>
      </c>
      <c r="C20" s="374">
        <v>170021930.43000001</v>
      </c>
      <c r="D20" s="171">
        <v>2.4661213415667155E-2</v>
      </c>
      <c r="E20" s="365">
        <v>0.21144828585123321</v>
      </c>
      <c r="F20" s="375">
        <v>4947646.51</v>
      </c>
      <c r="G20" s="366">
        <v>26</v>
      </c>
      <c r="H20" s="171">
        <v>3.3719122611015416E-2</v>
      </c>
    </row>
    <row r="21" spans="1:8" ht="12" customHeight="1" x14ac:dyDescent="0.25">
      <c r="A21" s="178">
        <v>11</v>
      </c>
      <c r="B21" s="175" t="s">
        <v>59</v>
      </c>
      <c r="C21" s="376">
        <v>6189976153.3000002</v>
      </c>
      <c r="D21" s="171">
        <v>0.89783901740411343</v>
      </c>
      <c r="E21" s="365">
        <v>4.1379369553021794E-2</v>
      </c>
      <c r="F21" s="377">
        <v>76110361.560000002</v>
      </c>
      <c r="G21" s="366">
        <v>42.997100000000003</v>
      </c>
      <c r="H21" s="171">
        <v>1.4130383508656067E-2</v>
      </c>
    </row>
    <row r="22" spans="1:8" ht="12" customHeight="1" x14ac:dyDescent="0.25">
      <c r="A22" s="178">
        <v>12</v>
      </c>
      <c r="B22" s="179" t="s">
        <v>60</v>
      </c>
      <c r="C22" s="378">
        <v>534307057.06999999</v>
      </c>
      <c r="D22" s="171">
        <v>7.7499769180219391E-2</v>
      </c>
      <c r="E22" s="365">
        <v>-4.8204463245371532E-2</v>
      </c>
      <c r="F22" s="379">
        <v>4354108.54</v>
      </c>
      <c r="G22" s="366">
        <v>19.450299999999999</v>
      </c>
      <c r="H22" s="171">
        <v>1.0384199808835117E-2</v>
      </c>
    </row>
    <row r="23" spans="1:8" ht="12" customHeight="1" x14ac:dyDescent="0.2">
      <c r="A23" s="172"/>
      <c r="B23" s="172" t="s">
        <v>61</v>
      </c>
      <c r="C23" s="367">
        <v>6894305140.8000002</v>
      </c>
      <c r="D23" s="373">
        <v>1</v>
      </c>
      <c r="E23" s="226">
        <v>6.1168202700122132E-2</v>
      </c>
      <c r="F23" s="367">
        <v>85412116.610000014</v>
      </c>
      <c r="G23" s="369"/>
      <c r="H23" s="380"/>
    </row>
    <row r="24" spans="1:8" s="184" customFormat="1" ht="12.75" customHeight="1" x14ac:dyDescent="0.2">
      <c r="A24" s="507" t="s">
        <v>176</v>
      </c>
      <c r="B24" s="508"/>
      <c r="C24" s="180">
        <v>24640797622.019997</v>
      </c>
      <c r="D24" s="181"/>
      <c r="E24" s="182"/>
      <c r="F24" s="180">
        <v>750358504.88</v>
      </c>
      <c r="G24" s="333"/>
      <c r="H24" s="183"/>
    </row>
    <row r="25" spans="1:8" ht="12" customHeight="1" x14ac:dyDescent="0.2">
      <c r="A25" s="505" t="s">
        <v>62</v>
      </c>
      <c r="B25" s="506"/>
      <c r="C25" s="381"/>
      <c r="D25" s="382"/>
      <c r="E25" s="382"/>
      <c r="F25" s="382"/>
      <c r="G25" s="369"/>
      <c r="H25" s="382"/>
    </row>
    <row r="26" spans="1:8" ht="12" customHeight="1" x14ac:dyDescent="0.25">
      <c r="A26" s="169">
        <v>1</v>
      </c>
      <c r="B26" s="170" t="s">
        <v>63</v>
      </c>
      <c r="C26" s="364">
        <v>165843392.5</v>
      </c>
      <c r="D26" s="383">
        <v>0.13170309682535974</v>
      </c>
      <c r="E26" s="365">
        <v>3.8655981846857257E-2</v>
      </c>
      <c r="F26" s="364">
        <v>1554269</v>
      </c>
      <c r="G26" s="366">
        <v>37.5794</v>
      </c>
      <c r="H26" s="171">
        <v>1.1999849193995736E-2</v>
      </c>
    </row>
    <row r="27" spans="1:8" ht="12" customHeight="1" x14ac:dyDescent="0.25">
      <c r="A27" s="174">
        <v>2</v>
      </c>
      <c r="B27" s="175" t="s">
        <v>64</v>
      </c>
      <c r="C27" s="371">
        <v>429171246.75999999</v>
      </c>
      <c r="D27" s="383">
        <v>0.34082263643209448</v>
      </c>
      <c r="E27" s="365">
        <v>5.0998787415208247E-2</v>
      </c>
      <c r="F27" s="371">
        <v>13040433</v>
      </c>
      <c r="G27" s="366">
        <v>45.773600000000002</v>
      </c>
      <c r="H27" s="171">
        <v>3.1761881684680367E-2</v>
      </c>
    </row>
    <row r="28" spans="1:8" ht="12" customHeight="1" x14ac:dyDescent="0.25">
      <c r="A28" s="174">
        <v>3</v>
      </c>
      <c r="B28" s="175" t="s">
        <v>117</v>
      </c>
      <c r="C28" s="370">
        <v>15896781.050000001</v>
      </c>
      <c r="D28" s="383">
        <v>1.2624291280339638E-2</v>
      </c>
      <c r="E28" s="365">
        <v>0.14558946133576778</v>
      </c>
      <c r="F28" s="371">
        <v>414299.53</v>
      </c>
      <c r="G28" s="366">
        <v>208.96170000000001</v>
      </c>
      <c r="H28" s="171">
        <v>2.840695173032895E-2</v>
      </c>
    </row>
    <row r="29" spans="1:8" ht="12" customHeight="1" x14ac:dyDescent="0.25">
      <c r="A29" s="169">
        <v>4</v>
      </c>
      <c r="B29" s="175" t="s">
        <v>118</v>
      </c>
      <c r="C29" s="370">
        <v>7094715.4199999999</v>
      </c>
      <c r="D29" s="383">
        <v>5.6342069335601225E-3</v>
      </c>
      <c r="E29" s="365">
        <v>6.8551372900502727E-2</v>
      </c>
      <c r="F29" s="371">
        <v>56792</v>
      </c>
      <c r="G29" s="366">
        <v>155.51439999999999</v>
      </c>
      <c r="H29" s="171">
        <v>9.4666874383340024E-3</v>
      </c>
    </row>
    <row r="30" spans="1:8" ht="12" customHeight="1" x14ac:dyDescent="0.25">
      <c r="A30" s="174">
        <v>5</v>
      </c>
      <c r="B30" s="175" t="s">
        <v>119</v>
      </c>
      <c r="C30" s="370">
        <v>87368885.180000007</v>
      </c>
      <c r="D30" s="383">
        <v>6.9383245065885155E-2</v>
      </c>
      <c r="E30" s="365">
        <v>3.7611833664543681E-2</v>
      </c>
      <c r="F30" s="371">
        <v>1769021.87</v>
      </c>
      <c r="G30" s="366">
        <v>28.231400000000001</v>
      </c>
      <c r="H30" s="171">
        <v>2.1466743372373615E-2</v>
      </c>
    </row>
    <row r="31" spans="1:8" ht="12" customHeight="1" x14ac:dyDescent="0.25">
      <c r="A31" s="174">
        <v>6</v>
      </c>
      <c r="B31" s="175" t="s">
        <v>65</v>
      </c>
      <c r="C31" s="371">
        <v>101545526.31999999</v>
      </c>
      <c r="D31" s="383">
        <v>8.0641502103287452E-2</v>
      </c>
      <c r="E31" s="365">
        <v>0.1141365694332912</v>
      </c>
      <c r="F31" s="371">
        <v>4865882.9400000004</v>
      </c>
      <c r="G31" s="366">
        <v>42.905999999999999</v>
      </c>
      <c r="H31" s="171">
        <v>5.3233637885579291E-2</v>
      </c>
    </row>
    <row r="32" spans="1:8" ht="12" customHeight="1" x14ac:dyDescent="0.25">
      <c r="A32" s="169">
        <v>7</v>
      </c>
      <c r="B32" s="175" t="s">
        <v>66</v>
      </c>
      <c r="C32" s="371">
        <v>83648534.030000001</v>
      </c>
      <c r="D32" s="383">
        <v>6.6428760353853047E-2</v>
      </c>
      <c r="E32" s="365">
        <v>6.5190208272285499E-2</v>
      </c>
      <c r="F32" s="371">
        <v>592180.30000000005</v>
      </c>
      <c r="G32" s="366">
        <v>30.7637</v>
      </c>
      <c r="H32" s="171">
        <v>9.5064645271378829E-3</v>
      </c>
    </row>
    <row r="33" spans="1:8" ht="12" customHeight="1" x14ac:dyDescent="0.25">
      <c r="A33" s="174">
        <v>8</v>
      </c>
      <c r="B33" s="177" t="s">
        <v>67</v>
      </c>
      <c r="C33" s="372">
        <v>368652580.93000001</v>
      </c>
      <c r="D33" s="383">
        <v>0.29276226100562047</v>
      </c>
      <c r="E33" s="365">
        <v>3.2500326227768328E-2</v>
      </c>
      <c r="F33" s="372">
        <v>6207120.0800000001</v>
      </c>
      <c r="G33" s="366">
        <v>39.883600000000001</v>
      </c>
      <c r="H33" s="171">
        <v>1.8010107713512788E-2</v>
      </c>
    </row>
    <row r="34" spans="1:8" s="184" customFormat="1" ht="12" customHeight="1" x14ac:dyDescent="0.2">
      <c r="A34" s="507" t="s">
        <v>68</v>
      </c>
      <c r="B34" s="508"/>
      <c r="C34" s="180">
        <v>1259221662.1899998</v>
      </c>
      <c r="D34" s="181">
        <v>1.0000000000000002</v>
      </c>
      <c r="E34" s="226">
        <v>4.9827657969835126E-2</v>
      </c>
      <c r="F34" s="180">
        <v>28499998.719999999</v>
      </c>
      <c r="G34" s="333"/>
      <c r="H34" s="183"/>
    </row>
    <row r="35" spans="1:8" ht="12" customHeight="1" x14ac:dyDescent="0.2">
      <c r="A35" s="505" t="s">
        <v>69</v>
      </c>
      <c r="B35" s="506"/>
      <c r="C35" s="353"/>
      <c r="D35" s="382"/>
      <c r="E35" s="382"/>
      <c r="F35" s="382"/>
      <c r="G35" s="369"/>
      <c r="H35" s="382"/>
    </row>
    <row r="36" spans="1:8" ht="12" customHeight="1" x14ac:dyDescent="0.25">
      <c r="A36" s="169">
        <v>1</v>
      </c>
      <c r="B36" s="170" t="s">
        <v>177</v>
      </c>
      <c r="C36" s="364">
        <v>831724.16</v>
      </c>
      <c r="D36" s="383">
        <v>3.2308852285415587E-3</v>
      </c>
      <c r="E36" s="365">
        <v>-3.7975208585886433E-3</v>
      </c>
      <c r="F36" s="364">
        <v>46624.77</v>
      </c>
      <c r="G36" s="366">
        <v>17.0916</v>
      </c>
      <c r="H36" s="336">
        <v>6.1834086094319833E-2</v>
      </c>
    </row>
    <row r="37" spans="1:8" ht="12" customHeight="1" x14ac:dyDescent="0.25">
      <c r="A37" s="169">
        <v>2</v>
      </c>
      <c r="B37" s="170" t="s">
        <v>70</v>
      </c>
      <c r="C37" s="364">
        <v>5129770.53</v>
      </c>
      <c r="D37" s="383">
        <v>1.9926918837111576E-2</v>
      </c>
      <c r="E37" s="365">
        <v>5.0397406150149537E-2</v>
      </c>
      <c r="F37" s="364">
        <v>148648</v>
      </c>
      <c r="G37" s="366">
        <v>27.789000000000001</v>
      </c>
      <c r="H37" s="171">
        <v>3.0783668594278078E-2</v>
      </c>
    </row>
    <row r="38" spans="1:8" ht="12" customHeight="1" x14ac:dyDescent="0.25">
      <c r="A38" s="169">
        <v>3</v>
      </c>
      <c r="B38" s="170" t="s">
        <v>137</v>
      </c>
      <c r="C38" s="364">
        <v>4885976.42</v>
      </c>
      <c r="D38" s="383">
        <v>1.8979885160941297E-2</v>
      </c>
      <c r="E38" s="365">
        <v>5.5350716594370741E-2</v>
      </c>
      <c r="F38" s="364">
        <v>146744</v>
      </c>
      <c r="G38" s="366">
        <v>48.850499999999997</v>
      </c>
      <c r="H38" s="171">
        <v>3.224327305460585E-2</v>
      </c>
    </row>
    <row r="39" spans="1:8" ht="12" customHeight="1" x14ac:dyDescent="0.25">
      <c r="A39" s="169">
        <v>4</v>
      </c>
      <c r="B39" s="170" t="s">
        <v>71</v>
      </c>
      <c r="C39" s="364">
        <v>4393502.6399999997</v>
      </c>
      <c r="D39" s="383">
        <v>1.7066839541049691E-2</v>
      </c>
      <c r="E39" s="365">
        <v>2.9782716305565282E-2</v>
      </c>
      <c r="F39" s="364">
        <v>133318</v>
      </c>
      <c r="G39" s="366">
        <v>46.972499999999997</v>
      </c>
      <c r="H39" s="171">
        <v>3.2448863861157522E-2</v>
      </c>
    </row>
    <row r="40" spans="1:8" ht="12" customHeight="1" x14ac:dyDescent="0.25">
      <c r="A40" s="169">
        <v>5</v>
      </c>
      <c r="B40" s="175" t="s">
        <v>120</v>
      </c>
      <c r="C40" s="371">
        <v>17515116.489999998</v>
      </c>
      <c r="D40" s="383">
        <v>6.8038580415561892E-2</v>
      </c>
      <c r="E40" s="365">
        <v>3.6838295222053175E-2</v>
      </c>
      <c r="F40" s="371">
        <v>557565</v>
      </c>
      <c r="G40" s="366">
        <v>45.498399999999997</v>
      </c>
      <c r="H40" s="171">
        <v>3.3023869366699946E-2</v>
      </c>
    </row>
    <row r="41" spans="1:8" ht="12" customHeight="1" x14ac:dyDescent="0.25">
      <c r="A41" s="169">
        <v>6</v>
      </c>
      <c r="B41" s="175" t="s">
        <v>107</v>
      </c>
      <c r="C41" s="371">
        <v>1378457.83</v>
      </c>
      <c r="D41" s="383">
        <v>5.3547068310657838E-3</v>
      </c>
      <c r="E41" s="365">
        <v>5.1855458444871827E-2</v>
      </c>
      <c r="F41" s="371">
        <v>15252</v>
      </c>
      <c r="G41" s="366">
        <v>15.669700000000001</v>
      </c>
      <c r="H41" s="171">
        <v>1.3478814847393236E-2</v>
      </c>
    </row>
    <row r="42" spans="1:8" ht="12" customHeight="1" x14ac:dyDescent="0.25">
      <c r="A42" s="169">
        <v>7</v>
      </c>
      <c r="B42" s="175" t="s">
        <v>72</v>
      </c>
      <c r="C42" s="371">
        <v>32486949.100000001</v>
      </c>
      <c r="D42" s="383">
        <v>0.12619761336206886</v>
      </c>
      <c r="E42" s="365">
        <v>4.3992772285990966E-2</v>
      </c>
      <c r="F42" s="371">
        <v>954195</v>
      </c>
      <c r="G42" s="366">
        <v>24.514199999999999</v>
      </c>
      <c r="H42" s="171">
        <v>3.0905030846156097E-2</v>
      </c>
    </row>
    <row r="43" spans="1:8" ht="12" customHeight="1" x14ac:dyDescent="0.25">
      <c r="A43" s="169">
        <v>8</v>
      </c>
      <c r="B43" s="175" t="s">
        <v>73</v>
      </c>
      <c r="C43" s="371">
        <v>17446479.620000001</v>
      </c>
      <c r="D43" s="383">
        <v>6.7771956142658338E-2</v>
      </c>
      <c r="E43" s="365">
        <v>4.1844333186804139E-2</v>
      </c>
      <c r="F43" s="371">
        <v>545135</v>
      </c>
      <c r="G43" s="366">
        <v>36.192599999999999</v>
      </c>
      <c r="H43" s="171">
        <v>3.3073680064166305E-2</v>
      </c>
    </row>
    <row r="44" spans="1:8" ht="12" customHeight="1" x14ac:dyDescent="0.25">
      <c r="A44" s="169">
        <v>9</v>
      </c>
      <c r="B44" s="185" t="s">
        <v>74</v>
      </c>
      <c r="C44" s="371">
        <v>14338893.699999999</v>
      </c>
      <c r="D44" s="383">
        <v>5.5700341624027865E-2</v>
      </c>
      <c r="E44" s="365">
        <v>3.225895640428833E-2</v>
      </c>
      <c r="F44" s="371">
        <v>322127.59999999998</v>
      </c>
      <c r="G44" s="366">
        <v>25.973800000000001</v>
      </c>
      <c r="H44" s="171">
        <v>2.3686782696430785E-2</v>
      </c>
    </row>
    <row r="45" spans="1:8" ht="12" customHeight="1" x14ac:dyDescent="0.25">
      <c r="A45" s="169">
        <v>10</v>
      </c>
      <c r="B45" s="185" t="s">
        <v>84</v>
      </c>
      <c r="C45" s="371">
        <v>13850661.609999999</v>
      </c>
      <c r="D45" s="383">
        <v>5.3803773117852727E-2</v>
      </c>
      <c r="E45" s="365">
        <v>9.2877564916947097E-2</v>
      </c>
      <c r="F45" s="371">
        <v>848241.58</v>
      </c>
      <c r="G45" s="366">
        <v>25.8203</v>
      </c>
      <c r="H45" s="171">
        <v>6.7934220648694185E-2</v>
      </c>
    </row>
    <row r="46" spans="1:8" ht="12" customHeight="1" x14ac:dyDescent="0.25">
      <c r="A46" s="169">
        <v>11</v>
      </c>
      <c r="B46" s="185" t="s">
        <v>121</v>
      </c>
      <c r="C46" s="371">
        <v>750715.09</v>
      </c>
      <c r="D46" s="383">
        <v>2.916200360374582E-3</v>
      </c>
      <c r="E46" s="365">
        <v>0.11616407261245487</v>
      </c>
      <c r="F46" s="371">
        <v>53190.85</v>
      </c>
      <c r="G46" s="366">
        <v>22.398700000000002</v>
      </c>
      <c r="H46" s="171">
        <v>7.9387797391006876E-2</v>
      </c>
    </row>
    <row r="47" spans="1:8" ht="12" customHeight="1" x14ac:dyDescent="0.25">
      <c r="A47" s="169">
        <v>12</v>
      </c>
      <c r="B47" s="175" t="s">
        <v>122</v>
      </c>
      <c r="C47" s="371">
        <v>581752.98</v>
      </c>
      <c r="D47" s="383">
        <v>2.259856332347052E-3</v>
      </c>
      <c r="E47" s="365">
        <v>0.11598266407743374</v>
      </c>
      <c r="F47" s="371">
        <v>18470.689999999999</v>
      </c>
      <c r="G47" s="366">
        <v>16.666799999999999</v>
      </c>
      <c r="H47" s="171">
        <v>4.0043431866259818E-2</v>
      </c>
    </row>
    <row r="48" spans="1:8" ht="12" customHeight="1" x14ac:dyDescent="0.25">
      <c r="A48" s="169">
        <v>13</v>
      </c>
      <c r="B48" s="175" t="s">
        <v>123</v>
      </c>
      <c r="C48" s="371">
        <v>9525974.1600000001</v>
      </c>
      <c r="D48" s="383">
        <v>3.7004250545051597E-2</v>
      </c>
      <c r="E48" s="365">
        <v>5.3735037657898221E-3</v>
      </c>
      <c r="F48" s="371">
        <v>402077.84</v>
      </c>
      <c r="G48" s="366">
        <v>17.3811</v>
      </c>
      <c r="H48" s="171">
        <v>4.8601852131157322E-2</v>
      </c>
    </row>
    <row r="49" spans="1:8" ht="12" customHeight="1" x14ac:dyDescent="0.25">
      <c r="A49" s="169">
        <v>14</v>
      </c>
      <c r="B49" s="175" t="s">
        <v>85</v>
      </c>
      <c r="C49" s="371">
        <v>8744905.0099999998</v>
      </c>
      <c r="D49" s="383">
        <v>3.3970137914243193E-2</v>
      </c>
      <c r="E49" s="365">
        <v>8.0077949003933169E-2</v>
      </c>
      <c r="F49" s="371">
        <v>249507.44</v>
      </c>
      <c r="G49" s="366">
        <v>21.690799999999999</v>
      </c>
      <c r="H49" s="171">
        <v>3.0951158767276912E-2</v>
      </c>
    </row>
    <row r="50" spans="1:8" ht="12" customHeight="1" x14ac:dyDescent="0.25">
      <c r="A50" s="169">
        <v>15</v>
      </c>
      <c r="B50" s="175" t="s">
        <v>75</v>
      </c>
      <c r="C50" s="371">
        <v>6120552.4299999997</v>
      </c>
      <c r="D50" s="383">
        <v>2.3775673940505879E-2</v>
      </c>
      <c r="E50" s="365">
        <v>9.517015668010087E-2</v>
      </c>
      <c r="F50" s="371">
        <v>356217.43</v>
      </c>
      <c r="G50" s="366">
        <v>39.978499999999997</v>
      </c>
      <c r="H50" s="171">
        <v>6.555913302131193E-2</v>
      </c>
    </row>
    <row r="51" spans="1:8" ht="12" customHeight="1" x14ac:dyDescent="0.25">
      <c r="A51" s="169">
        <v>16</v>
      </c>
      <c r="B51" s="175" t="s">
        <v>76</v>
      </c>
      <c r="C51" s="371">
        <v>11095753.140000001</v>
      </c>
      <c r="D51" s="383">
        <v>4.3102156512526482E-2</v>
      </c>
      <c r="E51" s="365">
        <v>8.0594913573910354E-2</v>
      </c>
      <c r="F51" s="371">
        <v>329596.77</v>
      </c>
      <c r="G51" s="366">
        <v>45.558399999999999</v>
      </c>
      <c r="H51" s="171">
        <v>3.3049212147597803E-2</v>
      </c>
    </row>
    <row r="52" spans="1:8" ht="12" customHeight="1" x14ac:dyDescent="0.25">
      <c r="A52" s="169">
        <v>17</v>
      </c>
      <c r="B52" s="175" t="s">
        <v>138</v>
      </c>
      <c r="C52" s="371">
        <v>12405136.199999999</v>
      </c>
      <c r="D52" s="383">
        <v>4.8188538020377043E-2</v>
      </c>
      <c r="E52" s="365">
        <v>3.6566711556740294E-2</v>
      </c>
      <c r="F52" s="371">
        <v>299959.28999999998</v>
      </c>
      <c r="G52" s="366">
        <v>18.4876</v>
      </c>
      <c r="H52" s="171">
        <v>2.5789555451983061E-2</v>
      </c>
    </row>
    <row r="53" spans="1:8" ht="12" customHeight="1" x14ac:dyDescent="0.25">
      <c r="A53" s="169">
        <v>18</v>
      </c>
      <c r="B53" s="175" t="s">
        <v>77</v>
      </c>
      <c r="C53" s="371">
        <v>44656834.090000004</v>
      </c>
      <c r="D53" s="383">
        <v>0.17347230314292197</v>
      </c>
      <c r="E53" s="365">
        <v>2.0887989727871537E-2</v>
      </c>
      <c r="F53" s="371">
        <v>1181161.01</v>
      </c>
      <c r="G53" s="366">
        <v>29.5989</v>
      </c>
      <c r="H53" s="171">
        <v>2.7600429108558276E-2</v>
      </c>
    </row>
    <row r="54" spans="1:8" ht="12" customHeight="1" x14ac:dyDescent="0.25">
      <c r="A54" s="169">
        <v>19</v>
      </c>
      <c r="B54" s="175" t="s">
        <v>78</v>
      </c>
      <c r="C54" s="371">
        <v>35130333.130000003</v>
      </c>
      <c r="D54" s="383">
        <v>0.1364660062098727</v>
      </c>
      <c r="E54" s="365">
        <v>3.360755117082137E-2</v>
      </c>
      <c r="F54" s="371">
        <v>848138.85</v>
      </c>
      <c r="G54" s="366">
        <v>30.957699999999999</v>
      </c>
      <c r="H54" s="171">
        <v>2.571434251331936E-2</v>
      </c>
    </row>
    <row r="55" spans="1:8" s="184" customFormat="1" ht="12" customHeight="1" x14ac:dyDescent="0.25">
      <c r="A55" s="169">
        <v>20</v>
      </c>
      <c r="B55" s="175" t="s">
        <v>79</v>
      </c>
      <c r="C55" s="371">
        <v>6579640.3799999999</v>
      </c>
      <c r="D55" s="383">
        <v>2.5559030187192792E-2</v>
      </c>
      <c r="E55" s="365">
        <v>3.2807630945495658E-2</v>
      </c>
      <c r="F55" s="371">
        <v>204954.99</v>
      </c>
      <c r="G55" s="366">
        <v>47.174500000000002</v>
      </c>
      <c r="H55" s="171">
        <v>3.4061367014024339E-2</v>
      </c>
    </row>
    <row r="56" spans="1:8" s="184" customFormat="1" ht="12.75" customHeight="1" x14ac:dyDescent="0.25">
      <c r="A56" s="169">
        <v>21</v>
      </c>
      <c r="B56" s="175" t="s">
        <v>80</v>
      </c>
      <c r="C56" s="371">
        <v>9580059.0099999998</v>
      </c>
      <c r="D56" s="383">
        <v>3.721434657370716E-2</v>
      </c>
      <c r="E56" s="365">
        <v>5.6071659201821999E-2</v>
      </c>
      <c r="F56" s="371">
        <v>348498.93</v>
      </c>
      <c r="G56" s="366">
        <v>40.122999999999998</v>
      </c>
      <c r="H56" s="171">
        <v>3.8105883022597542E-2</v>
      </c>
    </row>
    <row r="57" spans="1:8" s="184" customFormat="1" x14ac:dyDescent="0.2">
      <c r="A57" s="507" t="s">
        <v>81</v>
      </c>
      <c r="B57" s="508"/>
      <c r="C57" s="180">
        <v>257429187.72</v>
      </c>
      <c r="D57" s="384">
        <v>0.99999999999999989</v>
      </c>
      <c r="E57" s="226">
        <v>4.2184410697336805E-2</v>
      </c>
      <c r="F57" s="180">
        <v>8009625.04</v>
      </c>
      <c r="G57" s="333"/>
      <c r="H57" s="183"/>
    </row>
    <row r="58" spans="1:8" s="151" customFormat="1" ht="11.25" customHeight="1" x14ac:dyDescent="0.2">
      <c r="A58" s="507" t="s">
        <v>178</v>
      </c>
      <c r="B58" s="508"/>
      <c r="C58" s="180">
        <v>1516650849.9099998</v>
      </c>
      <c r="D58" s="181"/>
      <c r="E58" s="182">
        <v>4.8522439411563978E-2</v>
      </c>
      <c r="F58" s="180">
        <v>36509623.759999998</v>
      </c>
      <c r="G58" s="333"/>
      <c r="H58" s="183"/>
    </row>
    <row r="59" spans="1:8" s="151" customFormat="1" ht="11.25" customHeight="1" x14ac:dyDescent="0.2">
      <c r="A59" s="187"/>
      <c r="B59" s="155"/>
      <c r="C59" s="154"/>
      <c r="D59" s="155"/>
      <c r="E59" s="155"/>
      <c r="F59" s="155"/>
      <c r="G59" s="155"/>
      <c r="H59" s="155"/>
    </row>
    <row r="60" spans="1:8" s="184" customFormat="1" ht="12" customHeight="1" x14ac:dyDescent="0.2">
      <c r="A60" s="150" t="s">
        <v>17</v>
      </c>
      <c r="B60" s="186"/>
      <c r="C60" s="210"/>
      <c r="D60" s="155"/>
      <c r="E60" s="155"/>
      <c r="G60" s="155"/>
    </row>
    <row r="61" spans="1:8" ht="11.25" customHeight="1" x14ac:dyDescent="0.25">
      <c r="A61" s="502" t="s">
        <v>331</v>
      </c>
      <c r="B61" s="502"/>
      <c r="C61" s="502"/>
    </row>
    <row r="62" spans="1:8" ht="11.25" customHeight="1" x14ac:dyDescent="0.25">
      <c r="A62" s="155"/>
      <c r="B62" s="227"/>
    </row>
    <row r="63" spans="1:8" ht="11.25" customHeight="1" x14ac:dyDescent="0.25"/>
    <row r="64" spans="1:8" ht="11.25" customHeight="1" x14ac:dyDescent="0.25"/>
    <row r="66" ht="11.25" customHeight="1" x14ac:dyDescent="0.25"/>
    <row r="67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1" ht="11.25" customHeight="1" x14ac:dyDescent="0.25"/>
    <row r="82" ht="11.25" customHeight="1" x14ac:dyDescent="0.25"/>
  </sheetData>
  <mergeCells count="10">
    <mergeCell ref="A61:C61"/>
    <mergeCell ref="G4:H4"/>
    <mergeCell ref="A3:B3"/>
    <mergeCell ref="A7:B7"/>
    <mergeCell ref="A24:B24"/>
    <mergeCell ref="A25:B25"/>
    <mergeCell ref="A34:B34"/>
    <mergeCell ref="A35:B35"/>
    <mergeCell ref="A57:B57"/>
    <mergeCell ref="A58:B58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workbookViewId="0"/>
  </sheetViews>
  <sheetFormatPr defaultRowHeight="12.75" customHeight="1" x14ac:dyDescent="0.25"/>
  <cols>
    <col min="1" max="1" width="7" style="66" customWidth="1"/>
    <col min="2" max="2" width="33.7109375" style="66" customWidth="1"/>
    <col min="3" max="3" width="10.85546875" style="66" bestFit="1" customWidth="1"/>
    <col min="4" max="4" width="9.7109375" style="66" customWidth="1"/>
    <col min="5" max="5" width="13.7109375" style="66" customWidth="1"/>
    <col min="6" max="6" width="10.85546875" style="66" bestFit="1" customWidth="1"/>
    <col min="7" max="7" width="12.85546875" style="66" bestFit="1" customWidth="1"/>
    <col min="8" max="186" width="9.140625" style="66"/>
    <col min="187" max="187" width="7.5703125" style="66" customWidth="1"/>
    <col min="188" max="188" width="30.5703125" style="66" customWidth="1"/>
    <col min="189" max="197" width="13.7109375" style="66" customWidth="1"/>
    <col min="198" max="442" width="9.140625" style="66"/>
    <col min="443" max="443" width="7.5703125" style="66" customWidth="1"/>
    <col min="444" max="444" width="30.5703125" style="66" customWidth="1"/>
    <col min="445" max="453" width="13.7109375" style="66" customWidth="1"/>
    <col min="454" max="698" width="9.140625" style="66"/>
    <col min="699" max="699" width="7.5703125" style="66" customWidth="1"/>
    <col min="700" max="700" width="30.5703125" style="66" customWidth="1"/>
    <col min="701" max="709" width="13.7109375" style="66" customWidth="1"/>
    <col min="710" max="954" width="9.140625" style="66"/>
    <col min="955" max="955" width="7.5703125" style="66" customWidth="1"/>
    <col min="956" max="956" width="30.5703125" style="66" customWidth="1"/>
    <col min="957" max="965" width="13.7109375" style="66" customWidth="1"/>
    <col min="966" max="1210" width="9.140625" style="66"/>
    <col min="1211" max="1211" width="7.5703125" style="66" customWidth="1"/>
    <col min="1212" max="1212" width="30.5703125" style="66" customWidth="1"/>
    <col min="1213" max="1221" width="13.7109375" style="66" customWidth="1"/>
    <col min="1222" max="1466" width="9.140625" style="66"/>
    <col min="1467" max="1467" width="7.5703125" style="66" customWidth="1"/>
    <col min="1468" max="1468" width="30.5703125" style="66" customWidth="1"/>
    <col min="1469" max="1477" width="13.7109375" style="66" customWidth="1"/>
    <col min="1478" max="1722" width="9.140625" style="66"/>
    <col min="1723" max="1723" width="7.5703125" style="66" customWidth="1"/>
    <col min="1724" max="1724" width="30.5703125" style="66" customWidth="1"/>
    <col min="1725" max="1733" width="13.7109375" style="66" customWidth="1"/>
    <col min="1734" max="1978" width="9.140625" style="66"/>
    <col min="1979" max="1979" width="7.5703125" style="66" customWidth="1"/>
    <col min="1980" max="1980" width="30.5703125" style="66" customWidth="1"/>
    <col min="1981" max="1989" width="13.7109375" style="66" customWidth="1"/>
    <col min="1990" max="2234" width="9.140625" style="66"/>
    <col min="2235" max="2235" width="7.5703125" style="66" customWidth="1"/>
    <col min="2236" max="2236" width="30.5703125" style="66" customWidth="1"/>
    <col min="2237" max="2245" width="13.7109375" style="66" customWidth="1"/>
    <col min="2246" max="2490" width="9.140625" style="66"/>
    <col min="2491" max="2491" width="7.5703125" style="66" customWidth="1"/>
    <col min="2492" max="2492" width="30.5703125" style="66" customWidth="1"/>
    <col min="2493" max="2501" width="13.7109375" style="66" customWidth="1"/>
    <col min="2502" max="2746" width="9.140625" style="66"/>
    <col min="2747" max="2747" width="7.5703125" style="66" customWidth="1"/>
    <col min="2748" max="2748" width="30.5703125" style="66" customWidth="1"/>
    <col min="2749" max="2757" width="13.7109375" style="66" customWidth="1"/>
    <col min="2758" max="3002" width="9.140625" style="66"/>
    <col min="3003" max="3003" width="7.5703125" style="66" customWidth="1"/>
    <col min="3004" max="3004" width="30.5703125" style="66" customWidth="1"/>
    <col min="3005" max="3013" width="13.7109375" style="66" customWidth="1"/>
    <col min="3014" max="3258" width="9.140625" style="66"/>
    <col min="3259" max="3259" width="7.5703125" style="66" customWidth="1"/>
    <col min="3260" max="3260" width="30.5703125" style="66" customWidth="1"/>
    <col min="3261" max="3269" width="13.7109375" style="66" customWidth="1"/>
    <col min="3270" max="3514" width="9.140625" style="66"/>
    <col min="3515" max="3515" width="7.5703125" style="66" customWidth="1"/>
    <col min="3516" max="3516" width="30.5703125" style="66" customWidth="1"/>
    <col min="3517" max="3525" width="13.7109375" style="66" customWidth="1"/>
    <col min="3526" max="3770" width="9.140625" style="66"/>
    <col min="3771" max="3771" width="7.5703125" style="66" customWidth="1"/>
    <col min="3772" max="3772" width="30.5703125" style="66" customWidth="1"/>
    <col min="3773" max="3781" width="13.7109375" style="66" customWidth="1"/>
    <col min="3782" max="4026" width="9.140625" style="66"/>
    <col min="4027" max="4027" width="7.5703125" style="66" customWidth="1"/>
    <col min="4028" max="4028" width="30.5703125" style="66" customWidth="1"/>
    <col min="4029" max="4037" width="13.7109375" style="66" customWidth="1"/>
    <col min="4038" max="4282" width="9.140625" style="66"/>
    <col min="4283" max="4283" width="7.5703125" style="66" customWidth="1"/>
    <col min="4284" max="4284" width="30.5703125" style="66" customWidth="1"/>
    <col min="4285" max="4293" width="13.7109375" style="66" customWidth="1"/>
    <col min="4294" max="4538" width="9.140625" style="66"/>
    <col min="4539" max="4539" width="7.5703125" style="66" customWidth="1"/>
    <col min="4540" max="4540" width="30.5703125" style="66" customWidth="1"/>
    <col min="4541" max="4549" width="13.7109375" style="66" customWidth="1"/>
    <col min="4550" max="4794" width="9.140625" style="66"/>
    <col min="4795" max="4795" width="7.5703125" style="66" customWidth="1"/>
    <col min="4796" max="4796" width="30.5703125" style="66" customWidth="1"/>
    <col min="4797" max="4805" width="13.7109375" style="66" customWidth="1"/>
    <col min="4806" max="5050" width="9.140625" style="66"/>
    <col min="5051" max="5051" width="7.5703125" style="66" customWidth="1"/>
    <col min="5052" max="5052" width="30.5703125" style="66" customWidth="1"/>
    <col min="5053" max="5061" width="13.7109375" style="66" customWidth="1"/>
    <col min="5062" max="5306" width="9.140625" style="66"/>
    <col min="5307" max="5307" width="7.5703125" style="66" customWidth="1"/>
    <col min="5308" max="5308" width="30.5703125" style="66" customWidth="1"/>
    <col min="5309" max="5317" width="13.7109375" style="66" customWidth="1"/>
    <col min="5318" max="5562" width="9.140625" style="66"/>
    <col min="5563" max="5563" width="7.5703125" style="66" customWidth="1"/>
    <col min="5564" max="5564" width="30.5703125" style="66" customWidth="1"/>
    <col min="5565" max="5573" width="13.7109375" style="66" customWidth="1"/>
    <col min="5574" max="5818" width="9.140625" style="66"/>
    <col min="5819" max="5819" width="7.5703125" style="66" customWidth="1"/>
    <col min="5820" max="5820" width="30.5703125" style="66" customWidth="1"/>
    <col min="5821" max="5829" width="13.7109375" style="66" customWidth="1"/>
    <col min="5830" max="6074" width="9.140625" style="66"/>
    <col min="6075" max="6075" width="7.5703125" style="66" customWidth="1"/>
    <col min="6076" max="6076" width="30.5703125" style="66" customWidth="1"/>
    <col min="6077" max="6085" width="13.7109375" style="66" customWidth="1"/>
    <col min="6086" max="6330" width="9.140625" style="66"/>
    <col min="6331" max="6331" width="7.5703125" style="66" customWidth="1"/>
    <col min="6332" max="6332" width="30.5703125" style="66" customWidth="1"/>
    <col min="6333" max="6341" width="13.7109375" style="66" customWidth="1"/>
    <col min="6342" max="6586" width="9.140625" style="66"/>
    <col min="6587" max="6587" width="7.5703125" style="66" customWidth="1"/>
    <col min="6588" max="6588" width="30.5703125" style="66" customWidth="1"/>
    <col min="6589" max="6597" width="13.7109375" style="66" customWidth="1"/>
    <col min="6598" max="6842" width="9.140625" style="66"/>
    <col min="6843" max="6843" width="7.5703125" style="66" customWidth="1"/>
    <col min="6844" max="6844" width="30.5703125" style="66" customWidth="1"/>
    <col min="6845" max="6853" width="13.7109375" style="66" customWidth="1"/>
    <col min="6854" max="7098" width="9.140625" style="66"/>
    <col min="7099" max="7099" width="7.5703125" style="66" customWidth="1"/>
    <col min="7100" max="7100" width="30.5703125" style="66" customWidth="1"/>
    <col min="7101" max="7109" width="13.7109375" style="66" customWidth="1"/>
    <col min="7110" max="7354" width="9.140625" style="66"/>
    <col min="7355" max="7355" width="7.5703125" style="66" customWidth="1"/>
    <col min="7356" max="7356" width="30.5703125" style="66" customWidth="1"/>
    <col min="7357" max="7365" width="13.7109375" style="66" customWidth="1"/>
    <col min="7366" max="7610" width="9.140625" style="66"/>
    <col min="7611" max="7611" width="7.5703125" style="66" customWidth="1"/>
    <col min="7612" max="7612" width="30.5703125" style="66" customWidth="1"/>
    <col min="7613" max="7621" width="13.7109375" style="66" customWidth="1"/>
    <col min="7622" max="7866" width="9.140625" style="66"/>
    <col min="7867" max="7867" width="7.5703125" style="66" customWidth="1"/>
    <col min="7868" max="7868" width="30.5703125" style="66" customWidth="1"/>
    <col min="7869" max="7877" width="13.7109375" style="66" customWidth="1"/>
    <col min="7878" max="8122" width="9.140625" style="66"/>
    <col min="8123" max="8123" width="7.5703125" style="66" customWidth="1"/>
    <col min="8124" max="8124" width="30.5703125" style="66" customWidth="1"/>
    <col min="8125" max="8133" width="13.7109375" style="66" customWidth="1"/>
    <col min="8134" max="8378" width="9.140625" style="66"/>
    <col min="8379" max="8379" width="7.5703125" style="66" customWidth="1"/>
    <col min="8380" max="8380" width="30.5703125" style="66" customWidth="1"/>
    <col min="8381" max="8389" width="13.7109375" style="66" customWidth="1"/>
    <col min="8390" max="8634" width="9.140625" style="66"/>
    <col min="8635" max="8635" width="7.5703125" style="66" customWidth="1"/>
    <col min="8636" max="8636" width="30.5703125" style="66" customWidth="1"/>
    <col min="8637" max="8645" width="13.7109375" style="66" customWidth="1"/>
    <col min="8646" max="8890" width="9.140625" style="66"/>
    <col min="8891" max="8891" width="7.5703125" style="66" customWidth="1"/>
    <col min="8892" max="8892" width="30.5703125" style="66" customWidth="1"/>
    <col min="8893" max="8901" width="13.7109375" style="66" customWidth="1"/>
    <col min="8902" max="9146" width="9.140625" style="66"/>
    <col min="9147" max="9147" width="7.5703125" style="66" customWidth="1"/>
    <col min="9148" max="9148" width="30.5703125" style="66" customWidth="1"/>
    <col min="9149" max="9157" width="13.7109375" style="66" customWidth="1"/>
    <col min="9158" max="9402" width="9.140625" style="66"/>
    <col min="9403" max="9403" width="7.5703125" style="66" customWidth="1"/>
    <col min="9404" max="9404" width="30.5703125" style="66" customWidth="1"/>
    <col min="9405" max="9413" width="13.7109375" style="66" customWidth="1"/>
    <col min="9414" max="9658" width="9.140625" style="66"/>
    <col min="9659" max="9659" width="7.5703125" style="66" customWidth="1"/>
    <col min="9660" max="9660" width="30.5703125" style="66" customWidth="1"/>
    <col min="9661" max="9669" width="13.7109375" style="66" customWidth="1"/>
    <col min="9670" max="9914" width="9.140625" style="66"/>
    <col min="9915" max="9915" width="7.5703125" style="66" customWidth="1"/>
    <col min="9916" max="9916" width="30.5703125" style="66" customWidth="1"/>
    <col min="9917" max="9925" width="13.7109375" style="66" customWidth="1"/>
    <col min="9926" max="10170" width="9.140625" style="66"/>
    <col min="10171" max="10171" width="7.5703125" style="66" customWidth="1"/>
    <col min="10172" max="10172" width="30.5703125" style="66" customWidth="1"/>
    <col min="10173" max="10181" width="13.7109375" style="66" customWidth="1"/>
    <col min="10182" max="10426" width="9.140625" style="66"/>
    <col min="10427" max="10427" width="7.5703125" style="66" customWidth="1"/>
    <col min="10428" max="10428" width="30.5703125" style="66" customWidth="1"/>
    <col min="10429" max="10437" width="13.7109375" style="66" customWidth="1"/>
    <col min="10438" max="10682" width="9.140625" style="66"/>
    <col min="10683" max="10683" width="7.5703125" style="66" customWidth="1"/>
    <col min="10684" max="10684" width="30.5703125" style="66" customWidth="1"/>
    <col min="10685" max="10693" width="13.7109375" style="66" customWidth="1"/>
    <col min="10694" max="10938" width="9.140625" style="66"/>
    <col min="10939" max="10939" width="7.5703125" style="66" customWidth="1"/>
    <col min="10940" max="10940" width="30.5703125" style="66" customWidth="1"/>
    <col min="10941" max="10949" width="13.7109375" style="66" customWidth="1"/>
    <col min="10950" max="11194" width="9.140625" style="66"/>
    <col min="11195" max="11195" width="7.5703125" style="66" customWidth="1"/>
    <col min="11196" max="11196" width="30.5703125" style="66" customWidth="1"/>
    <col min="11197" max="11205" width="13.7109375" style="66" customWidth="1"/>
    <col min="11206" max="11450" width="9.140625" style="66"/>
    <col min="11451" max="11451" width="7.5703125" style="66" customWidth="1"/>
    <col min="11452" max="11452" width="30.5703125" style="66" customWidth="1"/>
    <col min="11453" max="11461" width="13.7109375" style="66" customWidth="1"/>
    <col min="11462" max="11706" width="9.140625" style="66"/>
    <col min="11707" max="11707" width="7.5703125" style="66" customWidth="1"/>
    <col min="11708" max="11708" width="30.5703125" style="66" customWidth="1"/>
    <col min="11709" max="11717" width="13.7109375" style="66" customWidth="1"/>
    <col min="11718" max="11962" width="9.140625" style="66"/>
    <col min="11963" max="11963" width="7.5703125" style="66" customWidth="1"/>
    <col min="11964" max="11964" width="30.5703125" style="66" customWidth="1"/>
    <col min="11965" max="11973" width="13.7109375" style="66" customWidth="1"/>
    <col min="11974" max="12218" width="9.140625" style="66"/>
    <col min="12219" max="12219" width="7.5703125" style="66" customWidth="1"/>
    <col min="12220" max="12220" width="30.5703125" style="66" customWidth="1"/>
    <col min="12221" max="12229" width="13.7109375" style="66" customWidth="1"/>
    <col min="12230" max="12474" width="9.140625" style="66"/>
    <col min="12475" max="12475" width="7.5703125" style="66" customWidth="1"/>
    <col min="12476" max="12476" width="30.5703125" style="66" customWidth="1"/>
    <col min="12477" max="12485" width="13.7109375" style="66" customWidth="1"/>
    <col min="12486" max="12730" width="9.140625" style="66"/>
    <col min="12731" max="12731" width="7.5703125" style="66" customWidth="1"/>
    <col min="12732" max="12732" width="30.5703125" style="66" customWidth="1"/>
    <col min="12733" max="12741" width="13.7109375" style="66" customWidth="1"/>
    <col min="12742" max="12986" width="9.140625" style="66"/>
    <col min="12987" max="12987" width="7.5703125" style="66" customWidth="1"/>
    <col min="12988" max="12988" width="30.5703125" style="66" customWidth="1"/>
    <col min="12989" max="12997" width="13.7109375" style="66" customWidth="1"/>
    <col min="12998" max="13242" width="9.140625" style="66"/>
    <col min="13243" max="13243" width="7.5703125" style="66" customWidth="1"/>
    <col min="13244" max="13244" width="30.5703125" style="66" customWidth="1"/>
    <col min="13245" max="13253" width="13.7109375" style="66" customWidth="1"/>
    <col min="13254" max="13498" width="9.140625" style="66"/>
    <col min="13499" max="13499" width="7.5703125" style="66" customWidth="1"/>
    <col min="13500" max="13500" width="30.5703125" style="66" customWidth="1"/>
    <col min="13501" max="13509" width="13.7109375" style="66" customWidth="1"/>
    <col min="13510" max="13754" width="9.140625" style="66"/>
    <col min="13755" max="13755" width="7.5703125" style="66" customWidth="1"/>
    <col min="13756" max="13756" width="30.5703125" style="66" customWidth="1"/>
    <col min="13757" max="13765" width="13.7109375" style="66" customWidth="1"/>
    <col min="13766" max="14010" width="9.140625" style="66"/>
    <col min="14011" max="14011" width="7.5703125" style="66" customWidth="1"/>
    <col min="14012" max="14012" width="30.5703125" style="66" customWidth="1"/>
    <col min="14013" max="14021" width="13.7109375" style="66" customWidth="1"/>
    <col min="14022" max="14266" width="9.140625" style="66"/>
    <col min="14267" max="14267" width="7.5703125" style="66" customWidth="1"/>
    <col min="14268" max="14268" width="30.5703125" style="66" customWidth="1"/>
    <col min="14269" max="14277" width="13.7109375" style="66" customWidth="1"/>
    <col min="14278" max="14522" width="9.140625" style="66"/>
    <col min="14523" max="14523" width="7.5703125" style="66" customWidth="1"/>
    <col min="14524" max="14524" width="30.5703125" style="66" customWidth="1"/>
    <col min="14525" max="14533" width="13.7109375" style="66" customWidth="1"/>
    <col min="14534" max="14778" width="9.140625" style="66"/>
    <col min="14779" max="14779" width="7.5703125" style="66" customWidth="1"/>
    <col min="14780" max="14780" width="30.5703125" style="66" customWidth="1"/>
    <col min="14781" max="14789" width="13.7109375" style="66" customWidth="1"/>
    <col min="14790" max="15034" width="9.140625" style="66"/>
    <col min="15035" max="15035" width="7.5703125" style="66" customWidth="1"/>
    <col min="15036" max="15036" width="30.5703125" style="66" customWidth="1"/>
    <col min="15037" max="15045" width="13.7109375" style="66" customWidth="1"/>
    <col min="15046" max="15290" width="9.140625" style="66"/>
    <col min="15291" max="15291" width="7.5703125" style="66" customWidth="1"/>
    <col min="15292" max="15292" width="30.5703125" style="66" customWidth="1"/>
    <col min="15293" max="15301" width="13.7109375" style="66" customWidth="1"/>
    <col min="15302" max="15546" width="9.140625" style="66"/>
    <col min="15547" max="15547" width="7.5703125" style="66" customWidth="1"/>
    <col min="15548" max="15548" width="30.5703125" style="66" customWidth="1"/>
    <col min="15549" max="15557" width="13.7109375" style="66" customWidth="1"/>
    <col min="15558" max="15802" width="9.140625" style="66"/>
    <col min="15803" max="15803" width="7.5703125" style="66" customWidth="1"/>
    <col min="15804" max="15804" width="30.5703125" style="66" customWidth="1"/>
    <col min="15805" max="15813" width="13.7109375" style="66" customWidth="1"/>
    <col min="15814" max="16058" width="9.140625" style="66"/>
    <col min="16059" max="16059" width="7.5703125" style="66" customWidth="1"/>
    <col min="16060" max="16060" width="30.5703125" style="66" customWidth="1"/>
    <col min="16061" max="16069" width="13.7109375" style="66" customWidth="1"/>
    <col min="16070" max="16314" width="9.140625" style="66"/>
    <col min="16315" max="16349" width="9.140625" style="66" customWidth="1"/>
    <col min="16350" max="16354" width="9.140625" style="66"/>
    <col min="16355" max="16373" width="9.140625" style="66" customWidth="1"/>
    <col min="16374" max="16384" width="9.140625" style="66"/>
  </cols>
  <sheetData>
    <row r="1" spans="1:8" ht="12.75" customHeight="1" x14ac:dyDescent="0.25">
      <c r="A1" s="118" t="s">
        <v>35</v>
      </c>
    </row>
    <row r="2" spans="1:8" ht="12.75" customHeight="1" x14ac:dyDescent="0.25">
      <c r="A2" s="119" t="s">
        <v>266</v>
      </c>
    </row>
    <row r="3" spans="1:8" ht="12.75" customHeight="1" x14ac:dyDescent="0.25">
      <c r="A3" s="67" t="s">
        <v>162</v>
      </c>
    </row>
    <row r="4" spans="1:8" ht="12.75" customHeight="1" x14ac:dyDescent="0.25">
      <c r="A4" s="67"/>
      <c r="C4" s="123"/>
      <c r="D4" s="123"/>
      <c r="E4" s="123"/>
      <c r="F4" s="123"/>
      <c r="G4" s="123"/>
    </row>
    <row r="5" spans="1:8" s="28" customFormat="1" ht="33.75" x14ac:dyDescent="0.25">
      <c r="A5" s="25" t="s">
        <v>5</v>
      </c>
      <c r="B5" s="26" t="s">
        <v>13</v>
      </c>
      <c r="C5" s="26" t="s">
        <v>14</v>
      </c>
      <c r="D5" s="26" t="s">
        <v>15</v>
      </c>
      <c r="E5" s="26" t="s">
        <v>233</v>
      </c>
      <c r="F5" s="26" t="s">
        <v>234</v>
      </c>
      <c r="G5" s="26" t="s">
        <v>16</v>
      </c>
      <c r="H5" s="27"/>
    </row>
    <row r="6" spans="1:8" s="120" customFormat="1" ht="12.75" customHeight="1" x14ac:dyDescent="0.25">
      <c r="A6" s="68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</row>
    <row r="7" spans="1:8" s="67" customFormat="1" ht="12.75" customHeight="1" x14ac:dyDescent="0.25">
      <c r="A7" s="70">
        <v>1</v>
      </c>
      <c r="B7" s="71" t="s">
        <v>293</v>
      </c>
      <c r="C7" s="72">
        <v>285225045.66000003</v>
      </c>
      <c r="D7" s="73">
        <v>0.10161800494132221</v>
      </c>
      <c r="E7" s="72">
        <v>21543426.510000002</v>
      </c>
      <c r="F7" s="73">
        <v>0.12607555876845045</v>
      </c>
      <c r="G7" s="72">
        <v>2885322.8</v>
      </c>
    </row>
    <row r="8" spans="1:8" s="67" customFormat="1" ht="12.75" customHeight="1" x14ac:dyDescent="0.25">
      <c r="A8" s="74">
        <v>2</v>
      </c>
      <c r="B8" s="75" t="s">
        <v>294</v>
      </c>
      <c r="C8" s="76">
        <v>488391603.39999998</v>
      </c>
      <c r="D8" s="73">
        <v>0.17400077981497367</v>
      </c>
      <c r="E8" s="76">
        <v>29657898.620000001</v>
      </c>
      <c r="F8" s="73">
        <v>0.17356274029476823</v>
      </c>
      <c r="G8" s="76">
        <v>4070660.86</v>
      </c>
    </row>
    <row r="9" spans="1:8" s="67" customFormat="1" ht="12.75" customHeight="1" x14ac:dyDescent="0.25">
      <c r="A9" s="74">
        <v>3</v>
      </c>
      <c r="B9" s="75" t="s">
        <v>295</v>
      </c>
      <c r="C9" s="76">
        <v>359792118.85000002</v>
      </c>
      <c r="D9" s="73">
        <v>0.12818424562452602</v>
      </c>
      <c r="E9" s="76">
        <v>16071613.609999999</v>
      </c>
      <c r="F9" s="73">
        <v>9.4053639296926436E-2</v>
      </c>
      <c r="G9" s="76">
        <v>5970819.4500000002</v>
      </c>
    </row>
    <row r="10" spans="1:8" s="67" customFormat="1" ht="12.75" customHeight="1" x14ac:dyDescent="0.25">
      <c r="A10" s="74">
        <v>4</v>
      </c>
      <c r="B10" s="75" t="s">
        <v>296</v>
      </c>
      <c r="C10" s="76">
        <v>248427730.97</v>
      </c>
      <c r="D10" s="73">
        <v>8.8508112374407963E-2</v>
      </c>
      <c r="E10" s="76">
        <v>20068728.120000001</v>
      </c>
      <c r="F10" s="73">
        <v>0.11744538921543701</v>
      </c>
      <c r="G10" s="76">
        <v>1062272.6499999999</v>
      </c>
    </row>
    <row r="11" spans="1:8" s="67" customFormat="1" ht="12.75" customHeight="1" x14ac:dyDescent="0.25">
      <c r="A11" s="74">
        <v>5</v>
      </c>
      <c r="B11" s="75" t="s">
        <v>297</v>
      </c>
      <c r="C11" s="76">
        <v>351760811.52999997</v>
      </c>
      <c r="D11" s="73">
        <v>0.12532290704522783</v>
      </c>
      <c r="E11" s="76">
        <v>18175189.370000001</v>
      </c>
      <c r="F11" s="73">
        <v>0.10636409925234083</v>
      </c>
      <c r="G11" s="76">
        <v>1834126.15</v>
      </c>
    </row>
    <row r="12" spans="1:8" s="67" customFormat="1" ht="12.75" customHeight="1" x14ac:dyDescent="0.25">
      <c r="A12" s="74">
        <v>6</v>
      </c>
      <c r="B12" s="75" t="s">
        <v>298</v>
      </c>
      <c r="C12" s="76">
        <v>31652111.780000001</v>
      </c>
      <c r="D12" s="73">
        <v>1.1276795289209746E-2</v>
      </c>
      <c r="E12" s="76">
        <v>5080666</v>
      </c>
      <c r="F12" s="73">
        <v>2.9732865594455891E-2</v>
      </c>
      <c r="G12" s="76">
        <v>3060090.7</v>
      </c>
    </row>
    <row r="13" spans="1:8" s="67" customFormat="1" ht="12.75" customHeight="1" x14ac:dyDescent="0.25">
      <c r="A13" s="74">
        <v>7</v>
      </c>
      <c r="B13" s="75" t="s">
        <v>299</v>
      </c>
      <c r="C13" s="76">
        <v>325679580.29000002</v>
      </c>
      <c r="D13" s="73">
        <v>0.11603086651320045</v>
      </c>
      <c r="E13" s="76">
        <v>15633533.5</v>
      </c>
      <c r="F13" s="73">
        <v>9.1489924809448911E-2</v>
      </c>
      <c r="G13" s="76">
        <v>1713807.19</v>
      </c>
    </row>
    <row r="14" spans="1:8" s="67" customFormat="1" ht="12.75" customHeight="1" x14ac:dyDescent="0.25">
      <c r="A14" s="74">
        <v>8</v>
      </c>
      <c r="B14" s="75" t="s">
        <v>300</v>
      </c>
      <c r="C14" s="76">
        <v>95396687.290000007</v>
      </c>
      <c r="D14" s="73">
        <v>3.3987271412261114E-2</v>
      </c>
      <c r="E14" s="76">
        <v>4206656.3499999996</v>
      </c>
      <c r="F14" s="73">
        <v>2.4618022097223944E-2</v>
      </c>
      <c r="G14" s="76">
        <v>485666.37</v>
      </c>
    </row>
    <row r="15" spans="1:8" s="67" customFormat="1" ht="12.75" customHeight="1" x14ac:dyDescent="0.25">
      <c r="A15" s="74">
        <v>9</v>
      </c>
      <c r="B15" s="75" t="s">
        <v>301</v>
      </c>
      <c r="C15" s="76">
        <v>255257144.19999999</v>
      </c>
      <c r="D15" s="73">
        <v>9.0941248446826148E-2</v>
      </c>
      <c r="E15" s="76">
        <v>12242376.93</v>
      </c>
      <c r="F15" s="73">
        <v>7.1644337143271675E-2</v>
      </c>
      <c r="G15" s="76">
        <v>2703821.14</v>
      </c>
    </row>
    <row r="16" spans="1:8" s="67" customFormat="1" ht="12.75" customHeight="1" x14ac:dyDescent="0.25">
      <c r="A16" s="74">
        <v>10</v>
      </c>
      <c r="B16" s="75" t="s">
        <v>302</v>
      </c>
      <c r="C16" s="76">
        <v>365252882.05000001</v>
      </c>
      <c r="D16" s="73">
        <v>0.13012976853804487</v>
      </c>
      <c r="E16" s="76">
        <v>28197016.120000001</v>
      </c>
      <c r="F16" s="73">
        <v>0.16501342352767653</v>
      </c>
      <c r="G16" s="76">
        <v>2194452.89</v>
      </c>
    </row>
    <row r="17" spans="1:7" s="301" customFormat="1" ht="15" customHeight="1" x14ac:dyDescent="0.25">
      <c r="A17" s="229"/>
      <c r="B17" s="233" t="s">
        <v>8</v>
      </c>
      <c r="C17" s="230">
        <v>2806835716.02</v>
      </c>
      <c r="D17" s="231">
        <v>1</v>
      </c>
      <c r="E17" s="230">
        <v>170877105.13000003</v>
      </c>
      <c r="F17" s="231">
        <v>1</v>
      </c>
      <c r="G17" s="230">
        <v>25981040.200000003</v>
      </c>
    </row>
    <row r="18" spans="1:7" s="67" customFormat="1" ht="12.75" customHeight="1" x14ac:dyDescent="0.25">
      <c r="A18" s="302"/>
      <c r="B18" s="303"/>
      <c r="C18" s="304"/>
      <c r="D18" s="305"/>
      <c r="E18" s="304"/>
      <c r="F18" s="305"/>
      <c r="G18" s="304"/>
    </row>
    <row r="19" spans="1:7" s="67" customFormat="1" ht="12.75" customHeight="1" x14ac:dyDescent="0.25">
      <c r="A19" s="306" t="s">
        <v>17</v>
      </c>
      <c r="B19" s="306"/>
      <c r="C19" s="306"/>
      <c r="D19" s="306"/>
      <c r="E19" s="306"/>
      <c r="F19" s="306"/>
      <c r="G19" s="306"/>
    </row>
    <row r="20" spans="1:7" s="67" customFormat="1" ht="12.75" customHeight="1" x14ac:dyDescent="0.25">
      <c r="A20" s="77"/>
      <c r="B20" s="78" t="s">
        <v>235</v>
      </c>
      <c r="C20" s="79"/>
      <c r="D20" s="79"/>
      <c r="E20" s="79"/>
      <c r="F20" s="79"/>
      <c r="G20" s="79"/>
    </row>
    <row r="21" spans="1:7" s="67" customFormat="1" ht="57" customHeight="1" x14ac:dyDescent="0.25">
      <c r="A21" s="77"/>
      <c r="B21" s="509" t="s">
        <v>86</v>
      </c>
      <c r="C21" s="509"/>
      <c r="D21" s="509"/>
      <c r="E21" s="509"/>
      <c r="F21" s="509"/>
      <c r="G21" s="509"/>
    </row>
    <row r="22" spans="1:7" s="67" customFormat="1" ht="11.25" x14ac:dyDescent="0.25">
      <c r="A22" s="77"/>
      <c r="B22" s="94"/>
      <c r="C22" s="80"/>
      <c r="D22" s="80"/>
      <c r="E22" s="80"/>
      <c r="F22" s="80"/>
      <c r="G22" s="80"/>
    </row>
    <row r="23" spans="1:7" s="67" customFormat="1" ht="11.25" x14ac:dyDescent="0.25">
      <c r="A23" s="77"/>
      <c r="B23" s="121"/>
      <c r="C23" s="122"/>
      <c r="D23" s="122"/>
      <c r="E23" s="122"/>
      <c r="F23" s="122"/>
      <c r="G23" s="122"/>
    </row>
    <row r="24" spans="1:7" s="67" customFormat="1" ht="11.25" customHeight="1" x14ac:dyDescent="0.25">
      <c r="A24" s="77"/>
      <c r="B24" s="307"/>
      <c r="C24" s="308"/>
      <c r="D24" s="308"/>
      <c r="E24" s="308"/>
      <c r="F24" s="308"/>
      <c r="G24" s="308"/>
    </row>
    <row r="25" spans="1:7" s="67" customFormat="1" ht="11.25" x14ac:dyDescent="0.25">
      <c r="A25" s="77"/>
      <c r="B25" s="309"/>
      <c r="C25" s="306"/>
      <c r="D25" s="306"/>
      <c r="E25" s="306"/>
      <c r="F25" s="306"/>
      <c r="G25" s="306"/>
    </row>
    <row r="26" spans="1:7" s="67" customFormat="1" ht="11.25" customHeight="1" x14ac:dyDescent="0.25">
      <c r="A26" s="77"/>
      <c r="B26" s="309"/>
      <c r="C26" s="306"/>
      <c r="D26" s="306"/>
      <c r="E26" s="306"/>
      <c r="F26" s="306"/>
      <c r="G26" s="306"/>
    </row>
    <row r="27" spans="1:7" s="67" customFormat="1" ht="11.25" customHeight="1" x14ac:dyDescent="0.25">
      <c r="A27" s="77"/>
      <c r="B27" s="309"/>
      <c r="C27" s="306"/>
      <c r="D27" s="306"/>
      <c r="E27" s="306"/>
      <c r="F27" s="306"/>
      <c r="G27" s="306"/>
    </row>
    <row r="28" spans="1:7" s="67" customFormat="1" ht="11.25" customHeight="1" x14ac:dyDescent="0.25">
      <c r="B28" s="306"/>
      <c r="C28" s="306"/>
      <c r="D28" s="306"/>
      <c r="E28" s="306"/>
      <c r="F28" s="306"/>
      <c r="G28" s="306"/>
    </row>
    <row r="29" spans="1:7" s="67" customFormat="1" ht="11.25" customHeight="1" x14ac:dyDescent="0.25">
      <c r="B29" s="306"/>
      <c r="C29" s="306"/>
      <c r="D29" s="306"/>
      <c r="E29" s="306"/>
      <c r="F29" s="306"/>
      <c r="G29" s="306"/>
    </row>
    <row r="30" spans="1:7" s="67" customFormat="1" ht="11.25" customHeight="1" x14ac:dyDescent="0.25">
      <c r="B30" s="306"/>
      <c r="C30" s="306"/>
      <c r="D30" s="306"/>
      <c r="E30" s="306"/>
      <c r="F30" s="306"/>
      <c r="G30" s="306"/>
    </row>
    <row r="31" spans="1:7" s="67" customFormat="1" ht="11.25" x14ac:dyDescent="0.25">
      <c r="B31" s="80"/>
      <c r="C31" s="80"/>
      <c r="D31" s="80"/>
      <c r="E31" s="80"/>
      <c r="F31" s="80"/>
      <c r="G31" s="80"/>
    </row>
    <row r="32" spans="1:7" s="1" customFormat="1" ht="15" x14ac:dyDescent="0.25">
      <c r="B32" s="310"/>
      <c r="C32" s="310"/>
      <c r="D32" s="310"/>
      <c r="E32" s="310"/>
      <c r="F32" s="310"/>
      <c r="G32" s="310"/>
    </row>
    <row r="33" spans="2:7" ht="12.75" customHeight="1" x14ac:dyDescent="0.25">
      <c r="B33" s="311"/>
    </row>
    <row r="34" spans="2:7" ht="12.75" customHeight="1" x14ac:dyDescent="0.25">
      <c r="B34" s="121"/>
      <c r="C34" s="122"/>
      <c r="D34" s="122"/>
      <c r="E34" s="122"/>
      <c r="F34" s="122"/>
      <c r="G34" s="122"/>
    </row>
    <row r="35" spans="2:7" ht="12.75" customHeight="1" x14ac:dyDescent="0.25">
      <c r="B35" s="96"/>
      <c r="C35" s="123"/>
    </row>
    <row r="36" spans="2:7" ht="12.75" customHeight="1" x14ac:dyDescent="0.25">
      <c r="B36" s="96"/>
    </row>
  </sheetData>
  <mergeCells count="1">
    <mergeCell ref="B21:G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E237A59BB3D4624CB54DD4C00E1CDD2D" ma:contentTypeVersion="34" ma:contentTypeDescription="Dokument koji je samo za potrebe ljudi iz sektora I ne ide na kolegij" ma:contentTypeScope="" ma:versionID="85fb8efb7198a1fc6b3816b4d87a046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5c037690260eb6b50a0422de9274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7B19A-7308-4702-A2E4-DB0242CFD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2AA954-5D27-4303-9EE8-A44C4EA5F51A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'UCITS '!data4a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2025-10-28T13:38:17Z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0x0101004BF733CA9C8EBE498FD71D38BA2DB8B700E237A59BB3D4624CB54DD4C00E1CDD2D</vt:lpwstr>
  </property>
</Properties>
</file>