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45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62913"/>
</workbook>
</file>

<file path=xl/calcChain.xml><?xml version="1.0" encoding="utf-8"?>
<calcChain xmlns="http://schemas.openxmlformats.org/spreadsheetml/2006/main">
  <c r="C49" i="13" l="1"/>
  <c r="C46" i="13"/>
  <c r="C42" i="13"/>
  <c r="C34" i="13"/>
  <c r="C19" i="13"/>
  <c r="C50" i="13" s="1"/>
  <c r="C131" i="12"/>
  <c r="D127" i="12" s="1"/>
  <c r="D130" i="12"/>
  <c r="D129" i="12"/>
  <c r="D128" i="12"/>
  <c r="D125" i="12"/>
  <c r="D123" i="12"/>
  <c r="D122" i="12"/>
  <c r="D117" i="12"/>
  <c r="D116" i="12"/>
  <c r="D115" i="12"/>
  <c r="D111" i="12"/>
  <c r="D110" i="12"/>
  <c r="D109" i="12"/>
  <c r="D108" i="12"/>
  <c r="D105" i="12"/>
  <c r="D103" i="12"/>
  <c r="D102" i="12"/>
  <c r="D99" i="12"/>
  <c r="D98" i="12"/>
  <c r="D97" i="12"/>
  <c r="D93" i="12"/>
  <c r="D90" i="12"/>
  <c r="D89" i="12"/>
  <c r="D88" i="12"/>
  <c r="D85" i="12"/>
  <c r="D83" i="12"/>
  <c r="D82" i="12"/>
  <c r="D73" i="12"/>
  <c r="D72" i="12"/>
  <c r="D71" i="12"/>
  <c r="D67" i="12"/>
  <c r="D66" i="12"/>
  <c r="D65" i="12"/>
  <c r="D64" i="12"/>
  <c r="D61" i="12"/>
  <c r="D55" i="12"/>
  <c r="D52" i="12"/>
  <c r="D43" i="12"/>
  <c r="D40" i="12"/>
  <c r="D37" i="12"/>
  <c r="D31" i="12"/>
  <c r="D30" i="12"/>
  <c r="D29" i="12"/>
  <c r="D28" i="12"/>
  <c r="D25" i="12"/>
  <c r="D23" i="12"/>
  <c r="D22" i="12"/>
  <c r="D19" i="12"/>
  <c r="D18" i="12"/>
  <c r="D17" i="12"/>
  <c r="D13" i="12"/>
  <c r="D12" i="12"/>
  <c r="D11" i="12"/>
  <c r="D10" i="12"/>
  <c r="D7" i="12"/>
  <c r="D16" i="12" l="1"/>
  <c r="D24" i="12"/>
  <c r="D34" i="12"/>
  <c r="D60" i="12"/>
  <c r="D70" i="12"/>
  <c r="D84" i="12"/>
  <c r="D96" i="12"/>
  <c r="D104" i="12"/>
  <c r="D114" i="12"/>
  <c r="D124" i="12"/>
  <c r="D8" i="12"/>
  <c r="D14" i="12"/>
  <c r="D20" i="12"/>
  <c r="D26" i="12"/>
  <c r="D32" i="12"/>
  <c r="D44" i="12"/>
  <c r="D62" i="12"/>
  <c r="D68" i="12"/>
  <c r="D77" i="12"/>
  <c r="D86" i="12"/>
  <c r="D94" i="12"/>
  <c r="D100" i="12"/>
  <c r="D106" i="12"/>
  <c r="D112" i="12"/>
  <c r="D120" i="12"/>
  <c r="D126" i="12"/>
  <c r="D9" i="12"/>
  <c r="D15" i="12"/>
  <c r="D21" i="12"/>
  <c r="D27" i="12"/>
  <c r="D33" i="12"/>
  <c r="D47" i="12"/>
  <c r="D63" i="12"/>
  <c r="D69" i="12"/>
  <c r="D81" i="12"/>
  <c r="D87" i="12"/>
  <c r="D95" i="12"/>
  <c r="D101" i="12"/>
  <c r="D107" i="12"/>
  <c r="D113" i="12"/>
  <c r="D121" i="12"/>
  <c r="D131" i="12" l="1"/>
  <c r="C57" i="6"/>
  <c r="E31" i="7" l="1"/>
  <c r="C56" i="6" l="1"/>
  <c r="C34" i="6"/>
  <c r="C23" i="6"/>
  <c r="C19" i="6"/>
  <c r="C15" i="6"/>
  <c r="C11" i="6"/>
  <c r="C13" i="5"/>
  <c r="C24" i="6" l="1"/>
  <c r="F14" i="2"/>
  <c r="C14" i="2"/>
</calcChain>
</file>

<file path=xl/sharedStrings.xml><?xml version="1.0" encoding="utf-8"?>
<sst xmlns="http://schemas.openxmlformats.org/spreadsheetml/2006/main" count="554" uniqueCount="404">
  <si>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</si>
  <si>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</si>
  <si>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</si>
  <si>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</si>
  <si>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</si>
  <si>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</si>
  <si>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</si>
  <si>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</si>
  <si>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</si>
  <si>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</si>
  <si>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</si>
  <si>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</si>
  <si>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</si>
  <si>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</si>
  <si>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</si>
  <si>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</si>
  <si>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</si>
  <si>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</si>
  <si>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</si>
  <si>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</si>
  <si>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</si>
  <si>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</si>
  <si>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</si>
  <si>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</si>
  <si>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</si>
  <si>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</si>
  <si>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</si>
  <si>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</si>
  <si>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</si>
  <si>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</si>
  <si>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</si>
  <si>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</si>
  <si>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</si>
  <si>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</si>
  <si>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</si>
  <si>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</si>
  <si>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</si>
  <si>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</si>
  <si>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</si>
  <si>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</si>
  <si>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</si>
  <si>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</si>
  <si>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</si>
  <si>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</si>
  <si>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 xml:space="preserve">UKUPNO </t>
  </si>
  <si>
    <t>UCITS fond</t>
  </si>
  <si>
    <t>Udio u ukupnoj neto imovini</t>
  </si>
  <si>
    <t>Dobit ili gubitak</t>
  </si>
  <si>
    <t>Fond</t>
  </si>
  <si>
    <t>Osnovni AIF s privatnom ponudom</t>
  </si>
  <si>
    <t>Ukupno osnovni AIF-ovi s privatnom ponudom</t>
  </si>
  <si>
    <t xml:space="preserve">Posebni alternativni investicijski fondovi s privatnom ponudom </t>
  </si>
  <si>
    <t>Ukupno posebni AIF-ovi s privatnom ponudom</t>
  </si>
  <si>
    <t>AIF rizičnog kapitala</t>
  </si>
  <si>
    <t>Ukupno AIF-ovi rizičnog kapitala</t>
  </si>
  <si>
    <t>Zatvoreni AIF s javnom ponudom</t>
  </si>
  <si>
    <t>Ukupno zatvoreni AIF-ovi s javnom ponudom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</si>
  <si>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</si>
  <si>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</si>
  <si>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</si>
  <si>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</si>
  <si>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</si>
  <si>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</si>
  <si>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</si>
  <si>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</si>
  <si>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</si>
  <si>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</si>
  <si>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</si>
  <si>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</si>
  <si>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</si>
  <si>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</si>
  <si>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</si>
  <si>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</si>
  <si>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</si>
  <si>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</si>
  <si>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</si>
  <si>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</si>
  <si>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</si>
  <si>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</si>
  <si>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</si>
  <si>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</si>
  <si>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</si>
  <si>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</si>
  <si>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</si>
  <si>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</si>
  <si>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</si>
  <si>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</si>
  <si>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</si>
  <si>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</si>
  <si>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</si>
  <si>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</si>
  <si>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</si>
  <si>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</si>
  <si>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</si>
  <si>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</si>
  <si>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</si>
  <si>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</si>
  <si>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</si>
  <si>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</si>
  <si>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</si>
  <si>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</si>
  <si>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</si>
  <si>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</si>
  <si>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Zatvoreni AIF s privatnom ponudom</t>
  </si>
  <si>
    <t>Ukupno zatvoreni AIF s privatnom ponudom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</si>
  <si>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</si>
  <si>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</si>
  <si>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</si>
  <si>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</si>
  <si>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</si>
  <si>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</si>
  <si>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</si>
  <si>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Dobit ili gubitak nakon oporezivanja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</si>
  <si>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</si>
  <si>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</si>
  <si>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</si>
  <si>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</si>
  <si>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</si>
  <si>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</si>
  <si>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</si>
  <si>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</si>
  <si>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</si>
  <si>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</si>
  <si>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</si>
  <si>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</si>
  <si>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</si>
  <si>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</si>
  <si>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</si>
  <si>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</si>
  <si>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Neto imovina fonda
31.12.2018.</t>
  </si>
  <si>
    <t>POLICIJSKI ZATVORENI DOBROVOLJNI MIROVINSKI FOND</t>
  </si>
  <si>
    <t>POŠTA ZATVORENI DOBROVOLJNI MIROVINSKI FOND</t>
  </si>
  <si>
    <t>REVIDIRANI PODACI NA DAN 31. PROSINCA 2019. GODINE</t>
  </si>
  <si>
    <t xml:space="preserve">REVIDIRANI PODACI ZA INVESTICIJSKA DRUŠTVA, na dan 31.prosinca 2019. </t>
  </si>
  <si>
    <t>REVIDIRANI PODACI ZA DRUŠTVA ZA UPRAVLJANJE INVESTICIJSKIM FONDOVIMA, na dan 31.prosinca 2019.</t>
  </si>
  <si>
    <t>REVIDIRANI PODACI ZA UCITS FONDOVE, na dan 31.prosinca 2019.</t>
  </si>
  <si>
    <t>REVIDIRANI PODACI ZA ALTERNATIVNE INVESTICIJSKE FONDOVE, na dan 31.prosinca 2019.</t>
  </si>
  <si>
    <t>REVIDIRANI PODACI ZA DRUŠTVA ZA UPRAVLJANJE MIROVINSKIM FONDOVIMA, na dan 31.prosinca 2019.</t>
  </si>
  <si>
    <t>REVIDIRANI PODACI ZA MIROVINSKE FONDOVE, na dan 31.prosinca 2019.</t>
  </si>
  <si>
    <t xml:space="preserve">REVIDIRANI PODACI ZA TRŽIŠTE OSIGURANJA - ŽIVOTNA osiguranja, na dan 31. prosinca 2019. </t>
  </si>
  <si>
    <t xml:space="preserve">REVIDIRANI PODACI ZA TRŽIŠTE OSIGURANJA - NEŽIVOTNA osiguranja, na dan 31. prosinca 2019. </t>
  </si>
  <si>
    <t xml:space="preserve">REVIDIRANI PODACI ZA TRŽIŠTE OSIGURANJA - ukupno, na dan 31. prosinca 2019. </t>
  </si>
  <si>
    <t xml:space="preserve">REVIDIRANI PODACI ZA LEASING DRUŠTVA, na dan 31.prosinca 2019.  </t>
  </si>
  <si>
    <t xml:space="preserve">REVIDIRANI PODACI ZA FAKTORING DRUŠTVA, na dan 31.prosinca 2019.  </t>
  </si>
  <si>
    <t>Aktiva na dan 31.12.2019.</t>
  </si>
  <si>
    <t>REVIDIRANI PODACI ZA INVESTICIJSKA DRUŠTVA, na dan 31. prosinca 2019.</t>
  </si>
  <si>
    <t>Ukupna
aktiva 31.12.2019.</t>
  </si>
  <si>
    <t>Promjena aktive u odnosu na 31.12.2018.</t>
  </si>
  <si>
    <t>REVIDIRANI PODACI ZA DRUŠTVA ZA UPRAVLJANJE INVESTICIJSKIM FONDOVIMA, na dan 31. prosinca 2019.</t>
  </si>
  <si>
    <t>REVIDIRANI PODACI ZA UCITS FONDOVE, na dan 31. prosinca 2019.</t>
  </si>
  <si>
    <t>Neto imovina fonda na dan 31.12.2019.</t>
  </si>
  <si>
    <t>Promjena neto imovine u odnosu na 31.12.2018.</t>
  </si>
  <si>
    <t>Cijena udjela na dan 31.12.2019.</t>
  </si>
  <si>
    <t>Promjena cijene udjela u odnosu na 31.12.2018.</t>
  </si>
  <si>
    <t>REVIDIRANI PODACI ZA ALTERNATIVNE INVESTICIJSKE FONDOVE, na dan 31. prosinca 2019.</t>
  </si>
  <si>
    <t>REVIDIRANI PODACI ZA DRUŠTVA ZA UPRAVLJANJE MIROVINSKIM FONDOVIMA, na dan 31. prosinca 2019.</t>
  </si>
  <si>
    <t>Ukupna aktiva 31.12.2019.</t>
  </si>
  <si>
    <t>Udio u ukupnoj aktivi 31.12.2019.</t>
  </si>
  <si>
    <t>Promjena u odnosu na 31.12.2018.</t>
  </si>
  <si>
    <t>REVIDIRANI PODACI ZA MIROVINSKE FONDOVE, na dan 31. prosinca 2019.</t>
  </si>
  <si>
    <t>Udio u ukupnoj neto imovini 
31.12.2019.</t>
  </si>
  <si>
    <t>Vrijednost obračunske jedinice fonda na dan 31.12.2019.</t>
  </si>
  <si>
    <t>Prinos u razdoblju 31.12.2018.-31.12.2019.</t>
  </si>
  <si>
    <t>REVIDIRANI PODACI ZA TRŽIŠTE OSIGURANJA - ŽIVOTNA osiguranja, na dan 31. prosinca 2019.</t>
  </si>
  <si>
    <t>REVIDIRANI PODACI ZA TRŽIŠTE OSIGURANJA - NEŽIVOTNA osiguranja, na dan 31. prosinac 2019.</t>
  </si>
  <si>
    <t>REVIDIRANI PODACI ZA TRŽIŠTE OSIGURANJA - ukupno, na dan 31. prosinac 2019.</t>
  </si>
  <si>
    <t>REVIDIRANI PODACI ZA LEASING DRUŠTVA, na dan 31. prosinca 2019.</t>
  </si>
  <si>
    <t>REVIDIRANI PODACI ZA FAKTORING DRUŠTVA, na dan 31. prosinca 2019.</t>
  </si>
  <si>
    <t>-Dobit/gubitak nakon oporezivanja odnosi se na razdoblje od 01.01.2019. do 31.12.2019. godine</t>
  </si>
  <si>
    <t>CROATIA OSIGURANJE dobrovoljni mirovinski fond</t>
  </si>
  <si>
    <t>AZ A1 zatvoreni dobrovoljni mirovinski fond</t>
  </si>
  <si>
    <t>AZ HKZP  zatvoreni dobrovoljni mirovinski fond</t>
  </si>
  <si>
    <t>Zatvoreni dobrovoljni mirovinski fond FINE*</t>
  </si>
  <si>
    <t>-Dobit od poslovanja odnosi se na razdoblje od 01.01.-31.12.2019. godine</t>
  </si>
  <si>
    <t>- *Zatvoreni dobrovoljni mirovinski fond FINE započeo je sa radom 18.01.2019.</t>
  </si>
  <si>
    <t>- Raiffeisen dobrovoljnom mirovinskom fondu pripojeni su Zatvoreni dobrovoljni mirovinski fond Novinar (10. srpnja 2019.) i Zatvoreni dobrovoljni mirovinski fond Sindikata hrvatskih željezničara (11. rujna 2019.)</t>
  </si>
  <si>
    <t>Ukupno dobrovoljni mirovinski fondovi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</si>
  <si>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</si>
  <si>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</si>
  <si>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</si>
  <si>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</si>
  <si>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</si>
  <si>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</si>
  <si>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</si>
  <si>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</si>
  <si>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</si>
  <si>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</si>
  <si>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</si>
  <si>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</si>
  <si>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</si>
  <si>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</si>
  <si>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</si>
  <si>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</si>
  <si>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</si>
  <si>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</si>
  <si>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</si>
  <si>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 xml:space="preserve">IZVOR OSIGURANJE d.d. </t>
  </si>
  <si>
    <t>- podaci u tablici su 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</si>
  <si>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</si>
  <si>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</si>
  <si>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Allianz Hrvatska d.d.</t>
  </si>
  <si>
    <t xml:space="preserve">EUROHERC osiguranje d.d. </t>
  </si>
  <si>
    <t>GRAWE Hrvatska d.d.</t>
  </si>
  <si>
    <t>HOK - OSIGURANJE d.d.</t>
  </si>
  <si>
    <t>AGRAM LEASING d.o.o.</t>
  </si>
  <si>
    <t xml:space="preserve">ALD Automotive d.o.o. </t>
  </si>
  <si>
    <t xml:space="preserve">BKS - leasing Croatia d.o.o. </t>
  </si>
  <si>
    <t xml:space="preserve">Erste &amp; Steiermärkische S-Leasing d.o.o. </t>
  </si>
  <si>
    <t xml:space="preserve">HETA Asset Resolution Hrvatska d.o.o. </t>
  </si>
  <si>
    <t>i4next leasing Croatia d.o.o.</t>
  </si>
  <si>
    <t xml:space="preserve">IMPULS-LEASING d.o.o. </t>
  </si>
  <si>
    <t xml:space="preserve">Mercedes-Benz Leasing Hrvatska d.o.o. </t>
  </si>
  <si>
    <t>OTP Leasing d.d.</t>
  </si>
  <si>
    <t xml:space="preserve">PBZ-LEASING d.o.o. </t>
  </si>
  <si>
    <t>PORSCHE LEASING d.o.o.</t>
  </si>
  <si>
    <t xml:space="preserve">Raiffeisen Leasing d.o.o. </t>
  </si>
  <si>
    <t>SCANIA CREDIT HRVATSKA d.o.o.</t>
  </si>
  <si>
    <t xml:space="preserve">UniCredit Leasing Croatia d.o.o.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</si>
  <si>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</si>
  <si>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</si>
  <si>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</si>
  <si>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</si>
  <si>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Dobit (gubitak)
nakon oporezivanja</t>
  </si>
  <si>
    <t>ADRIATIC ZAGREB FACTORING d.o.o.</t>
  </si>
  <si>
    <t xml:space="preserve">CENTAR FAKTOR d.o.o. </t>
  </si>
  <si>
    <t>ERSTE FACTORING d.o.o.</t>
  </si>
  <si>
    <t xml:space="preserve">ESC Factoring d.o.o. </t>
  </si>
  <si>
    <t xml:space="preserve">PLUS A-FAKTOR d.o.o. za faktoring u likvidaciji </t>
  </si>
  <si>
    <t>UXOR GRUPA d.o.o.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</si>
  <si>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</si>
  <si>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</si>
  <si>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</si>
  <si>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</si>
  <si>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</si>
  <si>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</si>
  <si>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</si>
  <si>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-</t>
  </si>
  <si>
    <t>-Podaci o promjeni aktive izračunati su u odnosu na isto razdoblje prethodne godine</t>
  </si>
  <si>
    <t>-Podaci o regulatornom kapitalu odnose se na 31.12.2019. godine</t>
  </si>
  <si>
    <t>-Podaci o dobiti (gubitku) odnose se na razdoblje od siječnja do prosinca 2019. godine</t>
  </si>
  <si>
    <t>-Minimalni iznos regulatornog kapitala - regulatorni kapital investicijskog društva niti u jednom trenutku ne smije biti manji od minimalnog iznosa temeljnog kapitala Zakonom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</si>
  <si>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</si>
  <si>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</si>
  <si>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ukupnog kapitala je omjer redovnog ukupnog kapitala investicijskog društva i ukupnog iznosa izloženosti riziku (mora biti jednaka ili veća od 8%)</t>
  </si>
  <si>
    <t xml:space="preserve">ALLIANZ INVEST D.O.O. </t>
  </si>
  <si>
    <t xml:space="preserve">ALTERNATIVE INVEST D.O.O. </t>
  </si>
  <si>
    <t>AUCTOR INVEST D.O.O.</t>
  </si>
  <si>
    <t>ERSTE ASSET MANAGEMENT DRUŠTVO D.O.O.</t>
  </si>
  <si>
    <t xml:space="preserve">INTERCAPITAL ASSET MANAGEMENT D.O.O. </t>
  </si>
  <si>
    <t xml:space="preserve">OTP INVEST D.O.O. </t>
  </si>
  <si>
    <t xml:space="preserve">PBZ INVEST D.O.O. </t>
  </si>
  <si>
    <t xml:space="preserve">PLATINUM INVEST D.O.O. </t>
  </si>
  <si>
    <t xml:space="preserve">ZB INVEST D.O.O. </t>
  </si>
  <si>
    <t xml:space="preserve">HRVATSKO MIROVINSKO INVESTICIJSKO DRUŠTVO D.O.O. </t>
  </si>
  <si>
    <t>PROSPERUS - INVEST D.O.O.</t>
  </si>
  <si>
    <t xml:space="preserve">QUAESTUS PRIVATE EQUITY D.O.O. 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</si>
  <si>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</si>
  <si>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</si>
  <si>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</si>
  <si>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 xml:space="preserve">Allianz Short Term Bond </t>
  </si>
  <si>
    <t xml:space="preserve">Auctor Plus otvoreni investicijski fond s javnom ponudom  </t>
  </si>
  <si>
    <t xml:space="preserve">CAPITAL BREEDER otvoreni investicijski fond s javnom ponudom </t>
  </si>
  <si>
    <t xml:space="preserve">Erste Adriatic Bond otvoreni investicijski fond s javnom ponudom </t>
  </si>
  <si>
    <t>Erste Adriatic Equity - otvoreni investicijski fond s javnom ponudom</t>
  </si>
  <si>
    <t xml:space="preserve">Erste Adriatic Multi Asset, otvoreni investicijski fond s javnom ponudom </t>
  </si>
  <si>
    <t xml:space="preserve">Erste Conservative otvoreni investicijski fond s javnom ponudom </t>
  </si>
  <si>
    <t xml:space="preserve">Erste E-Conservative otvoreni investicijski fond s javnom ponudom  </t>
  </si>
  <si>
    <t xml:space="preserve">FWR Multi-Asset Strategy I, otvoreni investicijski fond s javnom ponudom </t>
  </si>
  <si>
    <t>Generali Balanced, otvoreni investicijski fond s javnom ponudom</t>
  </si>
  <si>
    <t xml:space="preserve">Generali BRIC, otvoreni investicijski fond s javnom ponudom  </t>
  </si>
  <si>
    <t xml:space="preserve">Generali Energija - otvoreni investicijski fond s javnom ponudom  </t>
  </si>
  <si>
    <t xml:space="preserve">Generali Europa otvoreni investicijski fond s javnom ponudom   </t>
  </si>
  <si>
    <t xml:space="preserve">Generali Flow, otvoreni investicijski fond s javnom ponudom </t>
  </si>
  <si>
    <t xml:space="preserve">Generali Nova Europa - otvoreni investicijski fond s javnom ponudom  </t>
  </si>
  <si>
    <t xml:space="preserve">Generali Plus, otvoreni investicijski fond s javnom ponudom </t>
  </si>
  <si>
    <t xml:space="preserve">Generali Prvi izbor - otvoreni investicijski fond s javnom ponudom  </t>
  </si>
  <si>
    <t xml:space="preserve">Generali Victoria - otvoreni investicijski fond s javnom ponudom </t>
  </si>
  <si>
    <t>HPB Bond Plus fond, otvoreni investicijski fond s javnom ponudom</t>
  </si>
  <si>
    <t>HPB Dionički - otvoreni investicijski fond s javnom ponudom</t>
  </si>
  <si>
    <t>HPB Global - otvoreni investicijski fond s javnom ponudom</t>
  </si>
  <si>
    <t>HPB Kratkoročni obveznički eurski fond</t>
  </si>
  <si>
    <t xml:space="preserve">HPB Kratkoročni obveznički kunski fond </t>
  </si>
  <si>
    <t xml:space="preserve">HPB Obveznički - otvoreni investicijski fond s javnom ponudom </t>
  </si>
  <si>
    <t xml:space="preserve">InterCapital Balanced </t>
  </si>
  <si>
    <t>Klasa A</t>
  </si>
  <si>
    <t>Klasa B</t>
  </si>
  <si>
    <t>InterCapital Bond</t>
  </si>
  <si>
    <t>InterCapital Dollar Bond</t>
  </si>
  <si>
    <t xml:space="preserve">InterCapital Euro Area Bond, otvoreni investicijski fond s javnom ponudom </t>
  </si>
  <si>
    <t>InterCapital Global Bond</t>
  </si>
  <si>
    <t xml:space="preserve">InterCapital Global Equity </t>
  </si>
  <si>
    <t>Klasa C</t>
  </si>
  <si>
    <t>Klasa D</t>
  </si>
  <si>
    <t xml:space="preserve">InterCapital Income Plus </t>
  </si>
  <si>
    <t xml:space="preserve">InterCapital SEE Equity  </t>
  </si>
  <si>
    <t xml:space="preserve">InterCapital Short Term Bond </t>
  </si>
  <si>
    <t xml:space="preserve">OTP ABSOLUTE otvoreni investicijski fond s javnom ponudom </t>
  </si>
  <si>
    <t>OTP e-start fond otvoreni investicijski fond s javnom ponudom</t>
  </si>
  <si>
    <t>OTP INDEKSNI FOND - otvoreni investicijski fond s javnom ponudom</t>
  </si>
  <si>
    <t>OTP MERIDIAN 20 - otvoreni investicijski fond s javnom ponudom</t>
  </si>
  <si>
    <t>OTP MULTI 2 otvoreni investicijski fond s javnom ponudom</t>
  </si>
  <si>
    <t xml:space="preserve">OTP MULTI USD otvoreni investicijski fond s javnom ponudom </t>
  </si>
  <si>
    <t>OTP SHORT-TERM BOND otvoreni investicijski fond s javnom ponudom</t>
  </si>
  <si>
    <t xml:space="preserve">OTP start fond otvoreni investicijski fond s javnom ponudom </t>
  </si>
  <si>
    <t>OTP uravnoteženi - otvoreni investicijski fond s javnom ponudom</t>
  </si>
  <si>
    <t xml:space="preserve">PBZ Bond fond </t>
  </si>
  <si>
    <t xml:space="preserve">PBZ Conservative 10 fond </t>
  </si>
  <si>
    <t xml:space="preserve">PBZ Dollar Bond fond </t>
  </si>
  <si>
    <t xml:space="preserve">PBZ Dollar Bond fond 2 </t>
  </si>
  <si>
    <t xml:space="preserve">PBZ D-START fond </t>
  </si>
  <si>
    <t>PBZ Equity fond</t>
  </si>
  <si>
    <t>PBZ Euro Short Term Bond, otvoreni investicijski fond s javnom ponudom</t>
  </si>
  <si>
    <t xml:space="preserve">PBZ Flexible 30 fond </t>
  </si>
  <si>
    <t xml:space="preserve">PBZ Global fond </t>
  </si>
  <si>
    <t xml:space="preserve">PBZ International Multi Asset fond </t>
  </si>
  <si>
    <t>PBZ Short term bond fond</t>
  </si>
  <si>
    <t xml:space="preserve">PBZ START fond </t>
  </si>
  <si>
    <t>Platinum Blue Chip - otvoreni investicijski fond s javnom ponudom</t>
  </si>
  <si>
    <t xml:space="preserve">Platinum Corporate Bond </t>
  </si>
  <si>
    <t>Klasa 1</t>
  </si>
  <si>
    <t>Klasa 2</t>
  </si>
  <si>
    <t>Platinum Global Opportunity - otvoreni investicijski fond s javnom ponudom</t>
  </si>
  <si>
    <t xml:space="preserve">Raiffeisen Classic, otvoreni investicijski fond s javnom ponudom </t>
  </si>
  <si>
    <t xml:space="preserve">Raiffeisen Dynamic, otvoreni investicijski fond s javnom ponudom  </t>
  </si>
  <si>
    <t>Raiffeisen Eurski Val 2025 Bond, otvoreni investicijski fond s javnom ponudom</t>
  </si>
  <si>
    <t xml:space="preserve">Raiffeisen Flexi Euro kratkoročni obveznički, otvoreni investicijski fond s javnom ponudom </t>
  </si>
  <si>
    <t xml:space="preserve">Raiffeisen Flexi Kuna kratkoročni obveznički, otvoreni investicijski fond s javnom ponudom </t>
  </si>
  <si>
    <t xml:space="preserve">Raiffeisen Flexi USD kratkoročni obveznički, otvoreni investicijski fond s javnom ponudom </t>
  </si>
  <si>
    <t xml:space="preserve">Raiffeisen Fund Conservative, napajajući otvoreni investicijski fond s javnom ponudom </t>
  </si>
  <si>
    <t>Raiffeisen Global Equities, napajajući otvoreni investicijski fond s javnom ponudom</t>
  </si>
  <si>
    <t xml:space="preserve">Raiffeisen Harmonic, otvoreni investicijski fond s javnom ponudom </t>
  </si>
  <si>
    <t>Raiffeisen USD 2021 Bond otvoreni investicijski fond s javnom ponudom</t>
  </si>
  <si>
    <t>Triglav Emerging Bond</t>
  </si>
  <si>
    <t>Triglav Multicash</t>
  </si>
  <si>
    <t xml:space="preserve">Triglav Special Opportunity </t>
  </si>
  <si>
    <t xml:space="preserve">USA BLUE CHIP otvoreni investicijski fond s javnom ponudom </t>
  </si>
  <si>
    <t xml:space="preserve">YOU INVEST Active - otvoreni investicijski fond s javnom ponudom </t>
  </si>
  <si>
    <t xml:space="preserve">YOU INVEST Balanced - otvoreni investicijski fond s javnom ponudom </t>
  </si>
  <si>
    <t xml:space="preserve">YOU INVEST Solid - otvoreni investicijski fond s javnom ponudom </t>
  </si>
  <si>
    <t xml:space="preserve">ZB aktiv UCITS fond  </t>
  </si>
  <si>
    <t xml:space="preserve">ZB bond 2024 USD </t>
  </si>
  <si>
    <t xml:space="preserve">ZB bond UCITS fond  </t>
  </si>
  <si>
    <t>ZB BRIC+ UCITS fond</t>
  </si>
  <si>
    <t xml:space="preserve">ZB COUL 2023 UCITS fond </t>
  </si>
  <si>
    <t xml:space="preserve">ZB COUL 2024 UCITS fond </t>
  </si>
  <si>
    <t>ZB eplus</t>
  </si>
  <si>
    <t xml:space="preserve">ZB euroaktiv UCITS fond  </t>
  </si>
  <si>
    <t xml:space="preserve">ZB Future 2025 UCITS fond </t>
  </si>
  <si>
    <t xml:space="preserve">ZB Future 2030 UCITS fond </t>
  </si>
  <si>
    <t xml:space="preserve">ZB Future 2040 UCITS fond </t>
  </si>
  <si>
    <t xml:space="preserve">ZB Future 2055 UCITS fond  </t>
  </si>
  <si>
    <t xml:space="preserve">ZB global 20 </t>
  </si>
  <si>
    <t xml:space="preserve">ZB global UCITS fond  </t>
  </si>
  <si>
    <t>ZB Invest Funds – ZB Bridge</t>
  </si>
  <si>
    <t xml:space="preserve">ZB plus UCITS fond  </t>
  </si>
  <si>
    <t xml:space="preserve">ZB Protect 2022 UCITS fond </t>
  </si>
  <si>
    <t xml:space="preserve">ZB trend UCITS fond  </t>
  </si>
  <si>
    <t>OTP MULTI otvoreni investicijski fond s javnom ponudom</t>
  </si>
  <si>
    <t>Društvo Honestas Private Equity promijenilo je naziv u FIMA INVEST D.O.O.(10.3.2020.)</t>
  </si>
  <si>
    <t>CGS CAPITAL D.O.O.</t>
  </si>
  <si>
    <t xml:space="preserve">HONESTAS PRIVATE EQUITY D.O.O </t>
  </si>
  <si>
    <t xml:space="preserve">GENERALI INVESTMENTS D.O.O. </t>
  </si>
  <si>
    <t>GLOBAL INVEST D.O.</t>
  </si>
  <si>
    <t>HPB INVEST D.O.O</t>
  </si>
  <si>
    <t>INSPIRE INVESTMENTS D.O.O.</t>
  </si>
  <si>
    <t>MAVERICK WEALTH MANAGEMENT D.O.O.</t>
  </si>
  <si>
    <t>RAIFFEISEN INVEST D.O.O.</t>
  </si>
  <si>
    <t>SQ CAPITAL D.O.O.</t>
  </si>
  <si>
    <t>AP2</t>
  </si>
  <si>
    <t>Erste PB1</t>
  </si>
  <si>
    <t>Erste PB2</t>
  </si>
  <si>
    <t>Generali Absolute</t>
  </si>
  <si>
    <t>Generali Value</t>
  </si>
  <si>
    <t>HMID PLUS</t>
  </si>
  <si>
    <t>Inspire Private</t>
  </si>
  <si>
    <t>ICAM Capital Private 1</t>
  </si>
  <si>
    <t>ICAM Capital Private 2</t>
  </si>
  <si>
    <t>APRIVATE</t>
  </si>
  <si>
    <t>ZB Private World</t>
  </si>
  <si>
    <t>AP3</t>
  </si>
  <si>
    <t>CGS Alpha</t>
  </si>
  <si>
    <t>CGS Beta</t>
  </si>
  <si>
    <t>CGS Gamma</t>
  </si>
  <si>
    <t>Inspire Alpha</t>
  </si>
  <si>
    <t>ICAM Capital Private 3</t>
  </si>
  <si>
    <t>ICAM Outfox Macro Income Fund</t>
  </si>
  <si>
    <t>ICAM Total Return</t>
  </si>
  <si>
    <t>MWM 1</t>
  </si>
  <si>
    <t>MWM 2</t>
  </si>
  <si>
    <t>MWM Infinity Alpha</t>
  </si>
  <si>
    <t>Anchor</t>
  </si>
  <si>
    <t>Primus</t>
  </si>
  <si>
    <t>Inspirio Alpha</t>
  </si>
  <si>
    <t>Honestas FGS</t>
  </si>
  <si>
    <t>Inspirio FGS</t>
  </si>
  <si>
    <t xml:space="preserve">Prosperus FGS </t>
  </si>
  <si>
    <t>Prosperus FGS II</t>
  </si>
  <si>
    <t>Quaestus Private Equity Kapital II</t>
  </si>
  <si>
    <t>SLAVONSKI ZAIF d.d.</t>
  </si>
  <si>
    <t>ZAIF Breza d.d.</t>
  </si>
  <si>
    <t>Kapitalni fond d.d. ZAIF</t>
  </si>
  <si>
    <t>Fond Proprius d.d. ZAIF je u postupku likvidacije od 29.4.2019.</t>
  </si>
  <si>
    <t>Pokazatelj ukupnih troškova</t>
  </si>
  <si>
    <t>Dobit (gubitak) prije oporezivanja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</si>
</sst>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0.0%"/>
    <numFmt numFmtId="165" formatCode="0.0000%"/>
    <numFmt numFmtId="166" formatCode="0.00000%"/>
    <numFmt numFmtId="167" formatCode="#,###"/>
    <numFmt numFmtId="168" formatCode="0.0%;\-0.0%;;"/>
    <numFmt numFmtId="169" formatCode="#,###;\-#,###"/>
    <numFmt numFmtId="170" formatCode="#,##0;[Red]#,##0"/>
    <numFmt numFmtId="171" formatCode="0.0000"/>
    <numFmt numFmtId="172" formatCode="#,##0.00\ _k_n"/>
    <numFmt numFmtId="173" formatCode="_-* #,##0\ _k_n_-;\-* #,##0\ _k_n_-;_-* &quot;-&quot;??\ _k_n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8"/>
      <name val="Arial"/>
      <family val="2"/>
    </font>
    <font>
      <b/>
      <sz val="7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1" fillId="0" borderId="0"/>
    <xf numFmtId="0" fontId="1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6" fillId="0" borderId="0"/>
    <xf numFmtId="0" fontId="13" fillId="0" borderId="0"/>
    <xf numFmtId="0" fontId="23" fillId="0" borderId="0"/>
    <xf numFmtId="0" fontId="23" fillId="0" borderId="0">
      <alignment vertical="top"/>
    </xf>
    <xf numFmtId="0" fontId="6" fillId="0" borderId="0"/>
    <xf numFmtId="0" fontId="5" fillId="0" borderId="0"/>
    <xf numFmtId="0" fontId="6" fillId="0" borderId="0"/>
    <xf numFmtId="0" fontId="27" fillId="0" borderId="0"/>
    <xf numFmtId="0" fontId="33" fillId="0" borderId="0">
      <alignment vertical="top"/>
    </xf>
    <xf numFmtId="43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6" fillId="0" borderId="0"/>
    <xf numFmtId="0" fontId="6" fillId="0" borderId="0"/>
    <xf numFmtId="0" fontId="1" fillId="0" borderId="0"/>
    <xf numFmtId="9" fontId="27" fillId="0" borderId="0" applyFont="0" applyFill="0" applyBorder="0" applyAlignment="0" applyProtection="0"/>
  </cellStyleXfs>
  <cellXfs count="50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4" applyFont="1" applyFill="1"/>
    <xf numFmtId="0" fontId="10" fillId="2" borderId="4" xfId="4" applyFont="1" applyFill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vertical="center"/>
    </xf>
    <xf numFmtId="0" fontId="12" fillId="0" borderId="0" xfId="5" applyFont="1" applyFill="1"/>
    <xf numFmtId="0" fontId="10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vertical="center" wrapText="1"/>
    </xf>
    <xf numFmtId="3" fontId="12" fillId="0" borderId="9" xfId="4" applyNumberFormat="1" applyFont="1" applyFill="1" applyBorder="1" applyAlignment="1">
      <alignment horizontal="right" vertical="center"/>
    </xf>
    <xf numFmtId="164" fontId="12" fillId="0" borderId="9" xfId="4" applyNumberFormat="1" applyFont="1" applyFill="1" applyBorder="1" applyAlignment="1">
      <alignment horizontal="right" vertical="center"/>
    </xf>
    <xf numFmtId="164" fontId="10" fillId="2" borderId="4" xfId="4" applyNumberFormat="1" applyFont="1" applyFill="1" applyBorder="1" applyAlignment="1">
      <alignment horizontal="right" vertical="center"/>
    </xf>
    <xf numFmtId="3" fontId="19" fillId="2" borderId="4" xfId="4" applyNumberFormat="1" applyFont="1" applyFill="1" applyBorder="1" applyAlignment="1">
      <alignment vertical="center"/>
    </xf>
    <xf numFmtId="0" fontId="9" fillId="0" borderId="0" xfId="2" applyFont="1" applyFill="1" applyAlignment="1"/>
    <xf numFmtId="3" fontId="12" fillId="0" borderId="9" xfId="4" applyNumberFormat="1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vertical="center"/>
    </xf>
    <xf numFmtId="3" fontId="12" fillId="0" borderId="10" xfId="4" applyNumberFormat="1" applyFont="1" applyFill="1" applyBorder="1" applyAlignment="1">
      <alignment vertical="center"/>
    </xf>
    <xf numFmtId="0" fontId="12" fillId="2" borderId="0" xfId="7" applyFont="1" applyFill="1" applyBorder="1" applyAlignment="1"/>
    <xf numFmtId="0" fontId="12" fillId="0" borderId="0" xfId="7" applyFont="1" applyFill="1"/>
    <xf numFmtId="0" fontId="9" fillId="0" borderId="0" xfId="7" applyFont="1" applyFill="1" applyAlignment="1">
      <alignment horizontal="left" vertical="center"/>
    </xf>
    <xf numFmtId="0" fontId="5" fillId="0" borderId="0" xfId="7" applyFont="1" applyFill="1" applyAlignment="1">
      <alignment vertical="center"/>
    </xf>
    <xf numFmtId="4" fontId="12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4" fontId="10" fillId="0" borderId="0" xfId="4" applyNumberFormat="1" applyFont="1" applyFill="1"/>
    <xf numFmtId="0" fontId="10" fillId="0" borderId="0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0" fontId="10" fillId="2" borderId="4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/>
    </xf>
    <xf numFmtId="4" fontId="10" fillId="2" borderId="4" xfId="7" applyNumberFormat="1" applyFont="1" applyFill="1" applyBorder="1" applyAlignment="1">
      <alignment horizontal="center" vertical="center" wrapText="1"/>
    </xf>
    <xf numFmtId="0" fontId="10" fillId="2" borderId="4" xfId="7" applyNumberFormat="1" applyFont="1" applyFill="1" applyBorder="1" applyAlignment="1">
      <alignment horizontal="center" vertical="center" wrapText="1"/>
    </xf>
    <xf numFmtId="0" fontId="10" fillId="2" borderId="4" xfId="8" applyNumberFormat="1" applyFont="1" applyFill="1" applyBorder="1" applyAlignment="1">
      <alignment horizontal="center" vertical="center" wrapText="1"/>
    </xf>
    <xf numFmtId="0" fontId="15" fillId="0" borderId="11" xfId="7" applyFont="1" applyFill="1" applyBorder="1" applyAlignment="1">
      <alignment horizontal="center" vertical="center"/>
    </xf>
    <xf numFmtId="3" fontId="15" fillId="0" borderId="11" xfId="7" applyNumberFormat="1" applyFont="1" applyFill="1" applyBorder="1" applyAlignment="1">
      <alignment horizontal="center" vertical="center" wrapText="1"/>
    </xf>
    <xf numFmtId="0" fontId="15" fillId="0" borderId="11" xfId="7" applyNumberFormat="1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vertical="center" wrapText="1"/>
    </xf>
    <xf numFmtId="3" fontId="12" fillId="0" borderId="9" xfId="7" applyNumberFormat="1" applyFont="1" applyFill="1" applyBorder="1" applyAlignment="1">
      <alignment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/>
    </xf>
    <xf numFmtId="10" fontId="12" fillId="0" borderId="0" xfId="7" applyNumberFormat="1" applyFont="1" applyFill="1" applyAlignment="1">
      <alignment vertical="center"/>
    </xf>
    <xf numFmtId="0" fontId="12" fillId="0" borderId="10" xfId="7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vertical="center" wrapText="1"/>
    </xf>
    <xf numFmtId="3" fontId="12" fillId="0" borderId="10" xfId="7" applyNumberFormat="1" applyFont="1" applyFill="1" applyBorder="1" applyAlignment="1">
      <alignment vertical="center"/>
    </xf>
    <xf numFmtId="3" fontId="10" fillId="2" borderId="4" xfId="7" applyNumberFormat="1" applyFont="1" applyFill="1" applyBorder="1" applyAlignment="1">
      <alignment vertical="center"/>
    </xf>
    <xf numFmtId="164" fontId="10" fillId="2" borderId="4" xfId="7" applyNumberFormat="1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164" fontId="12" fillId="2" borderId="4" xfId="7" applyNumberFormat="1" applyFont="1" applyFill="1" applyBorder="1" applyAlignment="1">
      <alignment vertical="center"/>
    </xf>
    <xf numFmtId="10" fontId="12" fillId="0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left" vertical="center" wrapText="1"/>
    </xf>
    <xf numFmtId="4" fontId="10" fillId="0" borderId="0" xfId="7" applyNumberFormat="1" applyFont="1" applyFill="1" applyBorder="1" applyAlignment="1">
      <alignment horizontal="right" vertical="center" wrapText="1"/>
    </xf>
    <xf numFmtId="164" fontId="10" fillId="0" borderId="0" xfId="7" applyNumberFormat="1" applyFont="1" applyFill="1" applyBorder="1" applyAlignment="1">
      <alignment vertical="center"/>
    </xf>
    <xf numFmtId="3" fontId="10" fillId="0" borderId="0" xfId="7" applyNumberFormat="1" applyFont="1" applyFill="1" applyBorder="1" applyAlignment="1">
      <alignment horizontal="right" vertical="center" wrapText="1"/>
    </xf>
    <xf numFmtId="165" fontId="10" fillId="0" borderId="0" xfId="7" applyNumberFormat="1" applyFont="1" applyFill="1" applyBorder="1" applyAlignment="1">
      <alignment horizontal="center" vertical="center"/>
    </xf>
    <xf numFmtId="166" fontId="10" fillId="0" borderId="0" xfId="7" applyNumberFormat="1" applyFont="1" applyFill="1" applyBorder="1" applyAlignment="1">
      <alignment vertical="center"/>
    </xf>
    <xf numFmtId="0" fontId="12" fillId="2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/>
    </xf>
    <xf numFmtId="0" fontId="10" fillId="0" borderId="0" xfId="12" applyFont="1" applyFill="1" applyBorder="1" applyAlignment="1">
      <alignment vertical="center"/>
    </xf>
    <xf numFmtId="3" fontId="10" fillId="0" borderId="0" xfId="12" applyNumberFormat="1" applyFont="1" applyFill="1" applyBorder="1" applyAlignment="1">
      <alignment vertical="center"/>
    </xf>
    <xf numFmtId="164" fontId="10" fillId="0" borderId="0" xfId="9" applyNumberFormat="1" applyFont="1" applyFill="1" applyBorder="1" applyAlignment="1">
      <alignment vertical="center"/>
    </xf>
    <xf numFmtId="3" fontId="10" fillId="0" borderId="0" xfId="12" applyNumberFormat="1" applyFont="1" applyFill="1" applyBorder="1" applyAlignment="1" applyProtection="1">
      <alignment vertical="center" wrapText="1"/>
      <protection hidden="1"/>
    </xf>
    <xf numFmtId="3" fontId="25" fillId="0" borderId="0" xfId="12" applyNumberFormat="1" applyFont="1" applyFill="1" applyBorder="1" applyAlignment="1" applyProtection="1">
      <alignment vertical="center" wrapText="1"/>
      <protection hidden="1"/>
    </xf>
    <xf numFmtId="0" fontId="19" fillId="2" borderId="4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vertical="center"/>
    </xf>
    <xf numFmtId="3" fontId="20" fillId="0" borderId="2" xfId="4" applyNumberFormat="1" applyFont="1" applyFill="1" applyBorder="1" applyAlignment="1">
      <alignment horizontal="right" vertical="center"/>
    </xf>
    <xf numFmtId="0" fontId="19" fillId="2" borderId="6" xfId="4" applyFont="1" applyFill="1" applyBorder="1" applyAlignment="1">
      <alignment vertical="center"/>
    </xf>
    <xf numFmtId="3" fontId="19" fillId="2" borderId="4" xfId="4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3" fontId="19" fillId="0" borderId="0" xfId="4" applyNumberFormat="1" applyFont="1" applyFill="1" applyBorder="1" applyAlignment="1">
      <alignment horizontal="center" vertical="center"/>
    </xf>
    <xf numFmtId="171" fontId="12" fillId="0" borderId="9" xfId="7" applyNumberFormat="1" applyFont="1" applyFill="1" applyBorder="1" applyAlignment="1">
      <alignment vertical="center"/>
    </xf>
    <xf numFmtId="171" fontId="12" fillId="0" borderId="2" xfId="7" applyNumberFormat="1" applyFont="1" applyFill="1" applyBorder="1" applyAlignment="1">
      <alignment vertical="center"/>
    </xf>
    <xf numFmtId="171" fontId="12" fillId="0" borderId="10" xfId="7" applyNumberFormat="1" applyFont="1" applyFill="1" applyBorder="1" applyAlignment="1">
      <alignment vertical="center"/>
    </xf>
    <xf numFmtId="164" fontId="26" fillId="2" borderId="4" xfId="7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0" fontId="20" fillId="0" borderId="0" xfId="5" applyFont="1" applyFill="1" applyAlignment="1">
      <alignment vertical="center"/>
    </xf>
    <xf numFmtId="0" fontId="10" fillId="0" borderId="0" xfId="12" applyFont="1" applyFill="1"/>
    <xf numFmtId="0" fontId="5" fillId="0" borderId="4" xfId="0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10" fontId="20" fillId="0" borderId="2" xfId="9" applyNumberFormat="1" applyFont="1" applyFill="1" applyBorder="1" applyAlignment="1">
      <alignment horizontal="right" vertical="center"/>
    </xf>
    <xf numFmtId="170" fontId="19" fillId="2" borderId="4" xfId="4" applyNumberFormat="1" applyFont="1" applyFill="1" applyBorder="1" applyAlignment="1">
      <alignment horizontal="right" vertical="center"/>
    </xf>
    <xf numFmtId="0" fontId="12" fillId="0" borderId="9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vertical="center" wrapText="1"/>
    </xf>
    <xf numFmtId="3" fontId="12" fillId="0" borderId="11" xfId="4" applyNumberFormat="1" applyFont="1" applyFill="1" applyBorder="1" applyAlignment="1">
      <alignment vertical="center"/>
    </xf>
    <xf numFmtId="0" fontId="12" fillId="0" borderId="10" xfId="4" applyFont="1" applyFill="1" applyBorder="1" applyAlignment="1">
      <alignment vertical="center" wrapText="1"/>
    </xf>
    <xf numFmtId="3" fontId="10" fillId="0" borderId="0" xfId="4" applyNumberFormat="1" applyFont="1" applyFill="1" applyBorder="1" applyAlignment="1">
      <alignment horizontal="right" vertical="center" wrapText="1"/>
    </xf>
    <xf numFmtId="164" fontId="10" fillId="0" borderId="0" xfId="4" applyNumberFormat="1" applyFont="1" applyFill="1" applyBorder="1" applyAlignment="1">
      <alignment horizontal="right" vertical="center"/>
    </xf>
    <xf numFmtId="0" fontId="12" fillId="2" borderId="4" xfId="7" applyFont="1" applyFill="1" applyBorder="1" applyAlignment="1"/>
    <xf numFmtId="0" fontId="10" fillId="2" borderId="4" xfId="7" applyFont="1" applyFill="1" applyBorder="1" applyAlignment="1">
      <alignment vertical="center" wrapText="1"/>
    </xf>
    <xf numFmtId="3" fontId="12" fillId="2" borderId="4" xfId="7" applyNumberFormat="1" applyFont="1" applyFill="1" applyBorder="1" applyAlignment="1"/>
    <xf numFmtId="0" fontId="12" fillId="0" borderId="11" xfId="7" applyFont="1" applyFill="1" applyBorder="1" applyAlignment="1">
      <alignment horizontal="center" vertical="center" wrapText="1"/>
    </xf>
    <xf numFmtId="0" fontId="12" fillId="0" borderId="11" xfId="7" applyFont="1" applyFill="1" applyBorder="1" applyAlignment="1">
      <alignment vertical="center" wrapText="1"/>
    </xf>
    <xf numFmtId="3" fontId="12" fillId="0" borderId="11" xfId="7" applyNumberFormat="1" applyFont="1" applyFill="1" applyBorder="1" applyAlignment="1">
      <alignment vertical="center"/>
    </xf>
    <xf numFmtId="3" fontId="12" fillId="0" borderId="11" xfId="7" applyNumberFormat="1" applyFont="1" applyFill="1" applyBorder="1" applyAlignment="1">
      <alignment horizontal="right" vertical="center"/>
    </xf>
    <xf numFmtId="0" fontId="12" fillId="0" borderId="0" xfId="12" applyFont="1" applyFill="1" applyAlignment="1">
      <alignment horizontal="left"/>
    </xf>
    <xf numFmtId="0" fontId="20" fillId="0" borderId="1" xfId="12" applyFont="1" applyFill="1" applyBorder="1" applyAlignment="1">
      <alignment horizontal="center" vertical="center"/>
    </xf>
    <xf numFmtId="0" fontId="20" fillId="0" borderId="1" xfId="14" applyNumberFormat="1" applyFont="1" applyBorder="1" applyAlignment="1" applyProtection="1">
      <alignment vertical="center"/>
      <protection hidden="1"/>
    </xf>
    <xf numFmtId="164" fontId="20" fillId="0" borderId="1" xfId="9" applyNumberFormat="1" applyFont="1" applyFill="1" applyBorder="1" applyAlignment="1">
      <alignment vertical="center"/>
    </xf>
    <xf numFmtId="0" fontId="20" fillId="0" borderId="2" xfId="12" applyFont="1" applyFill="1" applyBorder="1" applyAlignment="1">
      <alignment horizontal="center" vertical="center"/>
    </xf>
    <xf numFmtId="0" fontId="20" fillId="0" borderId="2" xfId="14" applyNumberFormat="1" applyFont="1" applyBorder="1" applyAlignment="1" applyProtection="1">
      <alignment vertical="center"/>
      <protection hidden="1"/>
    </xf>
    <xf numFmtId="164" fontId="20" fillId="0" borderId="2" xfId="9" applyNumberFormat="1" applyFont="1" applyFill="1" applyBorder="1" applyAlignment="1">
      <alignment vertical="center"/>
    </xf>
    <xf numFmtId="0" fontId="10" fillId="5" borderId="8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horizontal="right" vertical="center"/>
    </xf>
    <xf numFmtId="10" fontId="12" fillId="6" borderId="9" xfId="4" applyNumberFormat="1" applyFont="1" applyFill="1" applyBorder="1" applyAlignment="1">
      <alignment vertical="center"/>
    </xf>
    <xf numFmtId="10" fontId="12" fillId="0" borderId="9" xfId="4" applyNumberFormat="1" applyFont="1" applyFill="1" applyBorder="1" applyAlignment="1">
      <alignment vertical="center"/>
    </xf>
    <xf numFmtId="0" fontId="12" fillId="6" borderId="2" xfId="4" applyFont="1" applyFill="1" applyBorder="1" applyAlignment="1">
      <alignment vertical="center"/>
    </xf>
    <xf numFmtId="0" fontId="12" fillId="6" borderId="2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/>
    </xf>
    <xf numFmtId="49" fontId="10" fillId="5" borderId="4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0" fontId="10" fillId="2" borderId="8" xfId="4" applyFont="1" applyFill="1" applyBorder="1" applyAlignment="1">
      <alignment horizontal="center" vertical="center" wrapText="1"/>
    </xf>
    <xf numFmtId="172" fontId="10" fillId="2" borderId="8" xfId="4" applyNumberFormat="1" applyFont="1" applyFill="1" applyBorder="1" applyAlignment="1">
      <alignment horizontal="center" vertical="center" wrapText="1"/>
    </xf>
    <xf numFmtId="172" fontId="10" fillId="5" borderId="8" xfId="4" applyNumberFormat="1" applyFont="1" applyFill="1" applyBorder="1" applyAlignment="1">
      <alignment horizontal="center" vertical="center" wrapText="1"/>
    </xf>
    <xf numFmtId="0" fontId="29" fillId="0" borderId="4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vertical="center"/>
    </xf>
    <xf numFmtId="0" fontId="10" fillId="2" borderId="4" xfId="4" applyFont="1" applyFill="1" applyBorder="1" applyAlignment="1">
      <alignment horizontal="left" vertical="center"/>
    </xf>
    <xf numFmtId="0" fontId="29" fillId="0" borderId="17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left" vertical="center"/>
    </xf>
    <xf numFmtId="0" fontId="20" fillId="0" borderId="18" xfId="4" applyFont="1" applyFill="1" applyBorder="1" applyAlignment="1">
      <alignment vertical="center"/>
    </xf>
    <xf numFmtId="0" fontId="10" fillId="2" borderId="6" xfId="4" applyFont="1" applyFill="1" applyBorder="1" applyAlignment="1">
      <alignment horizontal="left" vertical="center"/>
    </xf>
    <xf numFmtId="14" fontId="10" fillId="2" borderId="4" xfId="4" applyNumberFormat="1" applyFont="1" applyFill="1" applyBorder="1" applyAlignment="1">
      <alignment horizontal="center" vertical="center" wrapText="1"/>
    </xf>
    <xf numFmtId="0" fontId="10" fillId="2" borderId="14" xfId="4" applyFont="1" applyFill="1" applyBorder="1" applyAlignment="1">
      <alignment vertical="center"/>
    </xf>
    <xf numFmtId="0" fontId="12" fillId="0" borderId="10" xfId="4" applyFont="1" applyFill="1" applyBorder="1" applyAlignment="1">
      <alignment horizontal="center" vertical="center"/>
    </xf>
    <xf numFmtId="173" fontId="10" fillId="0" borderId="0" xfId="20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vertical="center" wrapText="1"/>
    </xf>
    <xf numFmtId="3" fontId="12" fillId="0" borderId="1" xfId="7" applyNumberFormat="1" applyFont="1" applyFill="1" applyBorder="1" applyAlignment="1">
      <alignment vertical="center"/>
    </xf>
    <xf numFmtId="171" fontId="12" fillId="0" borderId="1" xfId="7" applyNumberFormat="1" applyFont="1" applyFill="1" applyBorder="1" applyAlignment="1">
      <alignment vertical="center"/>
    </xf>
    <xf numFmtId="3" fontId="12" fillId="0" borderId="2" xfId="7" applyNumberFormat="1" applyFont="1" applyFill="1" applyBorder="1" applyAlignment="1">
      <alignment horizontal="right" vertical="center"/>
    </xf>
    <xf numFmtId="3" fontId="12" fillId="0" borderId="3" xfId="7" applyNumberFormat="1" applyFont="1" applyFill="1" applyBorder="1" applyAlignment="1">
      <alignment vertical="center"/>
    </xf>
    <xf numFmtId="0" fontId="12" fillId="0" borderId="0" xfId="12" applyFont="1" applyFill="1" applyAlignment="1"/>
    <xf numFmtId="0" fontId="9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3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11" applyFont="1" applyFill="1" applyAlignment="1">
      <alignment vertical="center"/>
    </xf>
    <xf numFmtId="3" fontId="20" fillId="0" borderId="9" xfId="4" applyNumberFormat="1" applyFont="1" applyFill="1" applyBorder="1" applyAlignment="1">
      <alignment horizontal="right" vertical="center"/>
    </xf>
    <xf numFmtId="10" fontId="20" fillId="0" borderId="9" xfId="9" applyNumberFormat="1" applyFont="1" applyFill="1" applyBorder="1" applyAlignment="1">
      <alignment horizontal="right" vertical="center"/>
    </xf>
    <xf numFmtId="4" fontId="20" fillId="0" borderId="9" xfId="4" applyNumberFormat="1" applyFont="1" applyFill="1" applyBorder="1" applyAlignment="1">
      <alignment horizontal="right" vertical="center"/>
    </xf>
    <xf numFmtId="0" fontId="20" fillId="6" borderId="9" xfId="4" applyFont="1" applyFill="1" applyBorder="1" applyAlignment="1">
      <alignment horizontal="left" vertical="center" wrapText="1"/>
    </xf>
    <xf numFmtId="3" fontId="20" fillId="0" borderId="9" xfId="9" applyNumberFormat="1" applyFont="1" applyFill="1" applyBorder="1" applyAlignment="1">
      <alignment horizontal="right" vertical="center"/>
    </xf>
    <xf numFmtId="4" fontId="20" fillId="0" borderId="9" xfId="9" applyNumberFormat="1" applyFont="1" applyFill="1" applyBorder="1" applyAlignment="1">
      <alignment horizontal="right" vertical="center"/>
    </xf>
    <xf numFmtId="0" fontId="20" fillId="6" borderId="2" xfId="4" applyFont="1" applyFill="1" applyBorder="1" applyAlignment="1">
      <alignment vertical="center"/>
    </xf>
    <xf numFmtId="10" fontId="19" fillId="2" borderId="4" xfId="9" applyNumberFormat="1" applyFont="1" applyFill="1" applyBorder="1" applyAlignment="1">
      <alignment horizontal="right" vertical="center"/>
    </xf>
    <xf numFmtId="3" fontId="20" fillId="0" borderId="11" xfId="9" applyNumberFormat="1" applyFont="1" applyFill="1" applyBorder="1" applyAlignment="1">
      <alignment horizontal="right" vertical="center"/>
    </xf>
    <xf numFmtId="10" fontId="20" fillId="0" borderId="11" xfId="9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right" vertical="center"/>
    </xf>
    <xf numFmtId="4" fontId="20" fillId="0" borderId="11" xfId="9" applyNumberFormat="1" applyFont="1" applyFill="1" applyBorder="1" applyAlignment="1">
      <alignment horizontal="right" vertical="center"/>
    </xf>
    <xf numFmtId="0" fontId="12" fillId="0" borderId="0" xfId="5" applyFont="1" applyFill="1" applyAlignment="1">
      <alignment vertical="center"/>
    </xf>
    <xf numFmtId="0" fontId="12" fillId="2" borderId="0" xfId="6" applyFont="1" applyFill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4" applyFont="1" applyFill="1" applyBorder="1" applyAlignment="1">
      <alignment vertical="center"/>
    </xf>
    <xf numFmtId="0" fontId="18" fillId="0" borderId="0" xfId="7" quotePrefix="1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7" fillId="3" borderId="4" xfId="1" applyFont="1" applyFill="1" applyBorder="1" applyAlignment="1" applyProtection="1">
      <alignment horizontal="left" vertical="center"/>
    </xf>
    <xf numFmtId="0" fontId="7" fillId="5" borderId="4" xfId="1" applyFont="1" applyFill="1" applyBorder="1" applyAlignment="1" applyProtection="1">
      <alignment horizontal="left" vertical="center"/>
    </xf>
    <xf numFmtId="173" fontId="10" fillId="5" borderId="4" xfId="20" applyNumberFormat="1" applyFont="1" applyFill="1" applyBorder="1" applyAlignment="1">
      <alignment horizontal="right" vertical="center" wrapText="1"/>
    </xf>
    <xf numFmtId="10" fontId="10" fillId="5" borderId="4" xfId="4" applyNumberFormat="1" applyFont="1" applyFill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10" fillId="0" borderId="0" xfId="4" applyFont="1" applyFill="1" applyAlignment="1">
      <alignment vertical="center"/>
    </xf>
    <xf numFmtId="3" fontId="12" fillId="0" borderId="2" xfId="2" applyNumberFormat="1" applyFont="1" applyFill="1" applyBorder="1" applyAlignment="1">
      <alignment vertical="center"/>
    </xf>
    <xf numFmtId="3" fontId="12" fillId="6" borderId="2" xfId="2" applyNumberFormat="1" applyFont="1" applyFill="1" applyBorder="1" applyAlignment="1">
      <alignment vertical="center"/>
    </xf>
    <xf numFmtId="3" fontId="12" fillId="0" borderId="3" xfId="2" applyNumberFormat="1" applyFont="1" applyFill="1" applyBorder="1" applyAlignment="1">
      <alignment vertical="center"/>
    </xf>
    <xf numFmtId="0" fontId="12" fillId="5" borderId="0" xfId="4" applyFont="1" applyFill="1" applyAlignment="1">
      <alignment horizontal="left" vertical="center"/>
    </xf>
    <xf numFmtId="0" fontId="14" fillId="5" borderId="0" xfId="4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2" fillId="0" borderId="0" xfId="5" applyFont="1" applyAlignment="1">
      <alignment vertical="center"/>
    </xf>
    <xf numFmtId="3" fontId="12" fillId="0" borderId="0" xfId="5" applyNumberFormat="1" applyFont="1" applyFill="1" applyAlignment="1">
      <alignment vertical="center"/>
    </xf>
    <xf numFmtId="0" fontId="22" fillId="0" borderId="0" xfId="3" applyFont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22" fillId="0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4" fillId="0" borderId="0" xfId="6" applyFont="1" applyAlignment="1">
      <alignment horizontal="right" vertical="center"/>
    </xf>
    <xf numFmtId="170" fontId="20" fillId="0" borderId="2" xfId="0" applyNumberFormat="1" applyFont="1" applyFill="1" applyBorder="1" applyAlignment="1" applyProtection="1">
      <alignment vertical="center" wrapText="1"/>
      <protection locked="0"/>
    </xf>
    <xf numFmtId="3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" applyFont="1" applyAlignment="1">
      <alignment vertical="center"/>
    </xf>
    <xf numFmtId="0" fontId="24" fillId="0" borderId="0" xfId="4" applyFont="1" applyFill="1" applyAlignment="1">
      <alignment vertical="center"/>
    </xf>
    <xf numFmtId="0" fontId="20" fillId="0" borderId="0" xfId="4" quotePrefix="1" applyFont="1" applyFill="1" applyAlignment="1">
      <alignment horizontal="left" vertical="center"/>
    </xf>
    <xf numFmtId="0" fontId="24" fillId="0" borderId="0" xfId="4" applyFont="1" applyAlignment="1">
      <alignment vertical="center"/>
    </xf>
    <xf numFmtId="3" fontId="24" fillId="0" borderId="0" xfId="4" applyNumberFormat="1" applyFont="1" applyAlignment="1">
      <alignment vertical="center"/>
    </xf>
    <xf numFmtId="3" fontId="24" fillId="0" borderId="0" xfId="4" applyNumberFormat="1" applyFont="1" applyFill="1" applyAlignment="1">
      <alignment vertical="center"/>
    </xf>
    <xf numFmtId="0" fontId="6" fillId="0" borderId="0" xfId="11" applyAlignment="1">
      <alignment vertical="center"/>
    </xf>
    <xf numFmtId="0" fontId="6" fillId="0" borderId="0" xfId="11" applyFill="1" applyAlignment="1">
      <alignment vertical="center"/>
    </xf>
    <xf numFmtId="0" fontId="20" fillId="0" borderId="0" xfId="11" quotePrefix="1" applyFont="1" applyFill="1" applyBorder="1" applyAlignment="1">
      <alignment horizontal="left" vertical="center" indent="6"/>
    </xf>
    <xf numFmtId="0" fontId="20" fillId="0" borderId="0" xfId="11" applyFont="1" applyFill="1" applyBorder="1" applyAlignment="1">
      <alignment horizontal="left" vertical="center" indent="6"/>
    </xf>
    <xf numFmtId="0" fontId="6" fillId="0" borderId="0" xfId="11" applyFill="1" applyBorder="1" applyAlignment="1">
      <alignment vertical="center"/>
    </xf>
    <xf numFmtId="0" fontId="10" fillId="6" borderId="1" xfId="4" applyFont="1" applyFill="1" applyBorder="1" applyAlignment="1">
      <alignment horizontal="left" vertical="center"/>
    </xf>
    <xf numFmtId="4" fontId="20" fillId="0" borderId="2" xfId="4" applyNumberFormat="1" applyFont="1" applyFill="1" applyBorder="1" applyAlignment="1">
      <alignment horizontal="right" vertical="center"/>
    </xf>
    <xf numFmtId="0" fontId="35" fillId="0" borderId="1" xfId="4" applyFont="1" applyFill="1" applyBorder="1" applyAlignment="1">
      <alignment horizontal="center" vertical="center" wrapText="1"/>
    </xf>
    <xf numFmtId="0" fontId="35" fillId="0" borderId="11" xfId="4" applyFont="1" applyFill="1" applyBorder="1" applyAlignment="1">
      <alignment horizontal="center" vertical="center" wrapText="1"/>
    </xf>
    <xf numFmtId="3" fontId="20" fillId="6" borderId="9" xfId="4" applyNumberFormat="1" applyFont="1" applyFill="1" applyBorder="1" applyAlignment="1">
      <alignment horizontal="right" vertical="center"/>
    </xf>
    <xf numFmtId="10" fontId="20" fillId="6" borderId="9" xfId="9" applyNumberFormat="1" applyFont="1" applyFill="1" applyBorder="1" applyAlignment="1">
      <alignment horizontal="right" vertical="center"/>
    </xf>
    <xf numFmtId="4" fontId="20" fillId="6" borderId="9" xfId="4" applyNumberFormat="1" applyFont="1" applyFill="1" applyBorder="1" applyAlignment="1">
      <alignment horizontal="right" vertical="center"/>
    </xf>
    <xf numFmtId="0" fontId="36" fillId="6" borderId="15" xfId="19" applyFont="1" applyFill="1" applyBorder="1" applyAlignment="1">
      <alignment horizontal="left" vertical="center"/>
    </xf>
    <xf numFmtId="3" fontId="19" fillId="0" borderId="1" xfId="4" applyNumberFormat="1" applyFont="1" applyFill="1" applyBorder="1" applyAlignment="1">
      <alignment horizontal="right" vertical="center"/>
    </xf>
    <xf numFmtId="10" fontId="19" fillId="0" borderId="1" xfId="9" applyNumberFormat="1" applyFont="1" applyFill="1" applyBorder="1" applyAlignment="1">
      <alignment horizontal="right" vertical="center"/>
    </xf>
    <xf numFmtId="10" fontId="12" fillId="0" borderId="9" xfId="4" applyNumberFormat="1" applyFont="1" applyFill="1" applyBorder="1" applyAlignment="1">
      <alignment horizontal="right" vertical="center"/>
    </xf>
    <xf numFmtId="10" fontId="20" fillId="6" borderId="2" xfId="9" applyNumberFormat="1" applyFont="1" applyFill="1" applyBorder="1" applyAlignment="1">
      <alignment horizontal="right" vertical="center"/>
    </xf>
    <xf numFmtId="0" fontId="14" fillId="6" borderId="2" xfId="4" applyFont="1" applyFill="1" applyBorder="1" applyAlignment="1">
      <alignment vertical="center"/>
    </xf>
    <xf numFmtId="0" fontId="12" fillId="0" borderId="12" xfId="4" applyFont="1" applyFill="1" applyBorder="1" applyAlignment="1">
      <alignment horizontal="left" vertical="center"/>
    </xf>
    <xf numFmtId="4" fontId="20" fillId="0" borderId="11" xfId="4" applyNumberFormat="1" applyFont="1" applyFill="1" applyBorder="1" applyAlignment="1">
      <alignment horizontal="right" vertical="center"/>
    </xf>
    <xf numFmtId="0" fontId="32" fillId="6" borderId="9" xfId="4" applyFont="1" applyFill="1" applyBorder="1" applyAlignment="1">
      <alignment horizontal="left" vertical="center"/>
    </xf>
    <xf numFmtId="0" fontId="10" fillId="6" borderId="9" xfId="4" applyFont="1" applyFill="1" applyBorder="1" applyAlignment="1">
      <alignment horizontal="left" vertical="center"/>
    </xf>
    <xf numFmtId="0" fontId="12" fillId="6" borderId="9" xfId="4" applyFont="1" applyFill="1" applyBorder="1" applyAlignment="1">
      <alignment horizontal="left" vertical="center" wrapText="1"/>
    </xf>
    <xf numFmtId="0" fontId="26" fillId="6" borderId="11" xfId="4" applyFont="1" applyFill="1" applyBorder="1" applyAlignment="1">
      <alignment vertical="center"/>
    </xf>
    <xf numFmtId="0" fontId="12" fillId="0" borderId="0" xfId="5" quotePrefix="1" applyFont="1" applyFill="1" applyAlignment="1">
      <alignment horizontal="left" vertical="center" indent="7"/>
    </xf>
    <xf numFmtId="0" fontId="18" fillId="0" borderId="0" xfId="7" quotePrefix="1" applyFont="1" applyFill="1" applyBorder="1" applyAlignment="1">
      <alignment vertical="center" wrapText="1"/>
    </xf>
    <xf numFmtId="0" fontId="5" fillId="0" borderId="0" xfId="3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0" fillId="0" borderId="0" xfId="5" applyFont="1" applyFill="1" applyBorder="1" applyAlignment="1">
      <alignment vertical="center"/>
    </xf>
    <xf numFmtId="0" fontId="12" fillId="2" borderId="0" xfId="7" applyFont="1" applyFill="1" applyBorder="1" applyAlignment="1">
      <alignment vertical="center"/>
    </xf>
    <xf numFmtId="3" fontId="10" fillId="2" borderId="4" xfId="4" applyNumberFormat="1" applyFont="1" applyFill="1" applyBorder="1" applyAlignment="1">
      <alignment horizontal="right" vertical="center" wrapText="1"/>
    </xf>
    <xf numFmtId="0" fontId="12" fillId="0" borderId="0" xfId="2" quotePrefix="1" applyFont="1" applyFill="1" applyAlignment="1">
      <alignment horizontal="left" vertical="center" indent="5"/>
    </xf>
    <xf numFmtId="10" fontId="12" fillId="0" borderId="9" xfId="21" applyNumberFormat="1" applyFont="1" applyFill="1" applyBorder="1" applyAlignment="1">
      <alignment vertical="center"/>
    </xf>
    <xf numFmtId="10" fontId="12" fillId="2" borderId="4" xfId="21" applyNumberFormat="1" applyFont="1" applyFill="1" applyBorder="1" applyAlignment="1"/>
    <xf numFmtId="0" fontId="12" fillId="2" borderId="4" xfId="7" applyFont="1" applyFill="1" applyBorder="1" applyAlignment="1">
      <alignment horizontal="right"/>
    </xf>
    <xf numFmtId="3" fontId="12" fillId="0" borderId="10" xfId="7" applyNumberFormat="1" applyFont="1" applyFill="1" applyBorder="1" applyAlignment="1">
      <alignment horizontal="right" vertical="center"/>
    </xf>
    <xf numFmtId="171" fontId="12" fillId="0" borderId="12" xfId="7" applyNumberFormat="1" applyFont="1" applyFill="1" applyBorder="1" applyAlignment="1">
      <alignment vertical="center"/>
    </xf>
    <xf numFmtId="0" fontId="12" fillId="2" borderId="12" xfId="7" applyFont="1" applyFill="1" applyBorder="1" applyAlignment="1"/>
    <xf numFmtId="10" fontId="19" fillId="2" borderId="4" xfId="21" applyNumberFormat="1" applyFont="1" applyFill="1" applyBorder="1" applyAlignment="1"/>
    <xf numFmtId="10" fontId="10" fillId="2" borderId="4" xfId="7" applyNumberFormat="1" applyFont="1" applyFill="1" applyBorder="1" applyAlignment="1">
      <alignment vertical="center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vertical="center" wrapText="1"/>
    </xf>
    <xf numFmtId="3" fontId="12" fillId="6" borderId="9" xfId="7" applyNumberFormat="1" applyFont="1" applyFill="1" applyBorder="1" applyAlignment="1">
      <alignment vertical="center"/>
    </xf>
    <xf numFmtId="164" fontId="12" fillId="6" borderId="9" xfId="7" applyNumberFormat="1" applyFont="1" applyFill="1" applyBorder="1" applyAlignment="1">
      <alignment vertical="center"/>
    </xf>
    <xf numFmtId="171" fontId="12" fillId="6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horizontal="center" vertical="center" wrapText="1"/>
    </xf>
    <xf numFmtId="3" fontId="12" fillId="6" borderId="2" xfId="7" applyNumberFormat="1" applyFont="1" applyFill="1" applyBorder="1" applyAlignment="1">
      <alignment vertical="center"/>
    </xf>
    <xf numFmtId="171" fontId="12" fillId="6" borderId="2" xfId="7" applyNumberFormat="1" applyFont="1" applyFill="1" applyBorder="1" applyAlignment="1">
      <alignment vertical="center"/>
    </xf>
    <xf numFmtId="3" fontId="12" fillId="6" borderId="2" xfId="7" applyNumberFormat="1" applyFont="1" applyFill="1" applyBorder="1" applyAlignment="1">
      <alignment vertical="center" wrapText="1"/>
    </xf>
    <xf numFmtId="0" fontId="12" fillId="6" borderId="10" xfId="7" applyFont="1" applyFill="1" applyBorder="1" applyAlignment="1">
      <alignment vertical="center" wrapText="1"/>
    </xf>
    <xf numFmtId="3" fontId="12" fillId="6" borderId="10" xfId="7" applyNumberFormat="1" applyFont="1" applyFill="1" applyBorder="1" applyAlignment="1">
      <alignment vertical="center"/>
    </xf>
    <xf numFmtId="171" fontId="12" fillId="6" borderId="10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horizontal="left" vertical="center" wrapText="1"/>
    </xf>
    <xf numFmtId="0" fontId="21" fillId="0" borderId="0" xfId="7" quotePrefix="1" applyFont="1" applyFill="1" applyBorder="1" applyAlignment="1">
      <alignment vertical="center"/>
    </xf>
    <xf numFmtId="0" fontId="18" fillId="0" borderId="0" xfId="7" quotePrefix="1" applyFont="1" applyFill="1" applyBorder="1" applyAlignment="1">
      <alignment horizontal="left" vertical="center" indent="4"/>
    </xf>
    <xf numFmtId="0" fontId="21" fillId="0" borderId="0" xfId="7" quotePrefix="1" applyFont="1" applyFill="1" applyBorder="1" applyAlignment="1">
      <alignment horizontal="left" vertical="center" indent="4"/>
    </xf>
    <xf numFmtId="0" fontId="10" fillId="2" borderId="13" xfId="4" applyFont="1" applyFill="1" applyBorder="1" applyAlignment="1">
      <alignment horizontal="center" vertical="center" wrapText="1"/>
    </xf>
    <xf numFmtId="0" fontId="15" fillId="0" borderId="6" xfId="22" applyFont="1" applyFill="1" applyBorder="1" applyAlignment="1">
      <alignment horizontal="center" vertical="center"/>
    </xf>
    <xf numFmtId="0" fontId="15" fillId="0" borderId="4" xfId="22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/>
    </xf>
    <xf numFmtId="0" fontId="37" fillId="0" borderId="1" xfId="22" applyNumberFormat="1" applyFont="1" applyBorder="1" applyAlignment="1">
      <alignment vertical="center"/>
    </xf>
    <xf numFmtId="3" fontId="37" fillId="0" borderId="1" xfId="22" applyNumberFormat="1" applyFont="1" applyFill="1" applyBorder="1" applyAlignment="1">
      <alignment vertical="center"/>
    </xf>
    <xf numFmtId="164" fontId="37" fillId="0" borderId="2" xfId="22" applyNumberFormat="1" applyFont="1" applyFill="1" applyBorder="1" applyAlignment="1">
      <alignment horizontal="right" vertical="center"/>
    </xf>
    <xf numFmtId="0" fontId="12" fillId="0" borderId="2" xfId="22" applyFont="1" applyFill="1" applyBorder="1" applyAlignment="1">
      <alignment horizontal="center" vertical="center"/>
    </xf>
    <xf numFmtId="0" fontId="37" fillId="0" borderId="2" xfId="22" applyNumberFormat="1" applyFont="1" applyBorder="1" applyAlignment="1">
      <alignment vertical="center"/>
    </xf>
    <xf numFmtId="3" fontId="37" fillId="0" borderId="2" xfId="22" applyNumberFormat="1" applyFont="1" applyFill="1" applyBorder="1" applyAlignment="1">
      <alignment vertical="center"/>
    </xf>
    <xf numFmtId="0" fontId="31" fillId="2" borderId="13" xfId="4" applyFont="1" applyFill="1" applyBorder="1" applyAlignment="1">
      <alignment horizontal="center" vertical="center" wrapText="1"/>
    </xf>
    <xf numFmtId="0" fontId="31" fillId="2" borderId="8" xfId="4" applyFont="1" applyFill="1" applyBorder="1" applyAlignment="1">
      <alignment horizontal="center" vertical="center" wrapText="1"/>
    </xf>
    <xf numFmtId="0" fontId="38" fillId="0" borderId="6" xfId="22" applyFont="1" applyFill="1" applyBorder="1" applyAlignment="1">
      <alignment horizontal="center" vertical="center"/>
    </xf>
    <xf numFmtId="0" fontId="38" fillId="0" borderId="4" xfId="22" applyFont="1" applyFill="1" applyBorder="1" applyAlignment="1">
      <alignment horizontal="center" vertical="center"/>
    </xf>
    <xf numFmtId="0" fontId="30" fillId="0" borderId="1" xfId="22" applyFont="1" applyFill="1" applyBorder="1" applyAlignment="1">
      <alignment horizontal="center" vertical="center"/>
    </xf>
    <xf numFmtId="0" fontId="30" fillId="0" borderId="1" xfId="10" applyFont="1" applyFill="1" applyBorder="1" applyAlignment="1">
      <alignment vertical="center"/>
    </xf>
    <xf numFmtId="167" fontId="30" fillId="0" borderId="1" xfId="10" applyNumberFormat="1" applyFont="1" applyFill="1" applyBorder="1" applyAlignment="1">
      <alignment horizontal="right" vertical="center" wrapText="1"/>
    </xf>
    <xf numFmtId="169" fontId="30" fillId="0" borderId="1" xfId="10" applyNumberFormat="1" applyFont="1" applyFill="1" applyBorder="1" applyAlignment="1">
      <alignment horizontal="right" vertical="center"/>
    </xf>
    <xf numFmtId="0" fontId="30" fillId="0" borderId="2" xfId="22" applyFont="1" applyFill="1" applyBorder="1" applyAlignment="1">
      <alignment horizontal="center" vertical="center"/>
    </xf>
    <xf numFmtId="0" fontId="30" fillId="0" borderId="2" xfId="10" applyFont="1" applyFill="1" applyBorder="1" applyAlignment="1">
      <alignment vertical="center"/>
    </xf>
    <xf numFmtId="167" fontId="30" fillId="0" borderId="2" xfId="10" applyNumberFormat="1" applyFont="1" applyFill="1" applyBorder="1" applyAlignment="1">
      <alignment horizontal="right" vertical="center" wrapText="1"/>
    </xf>
    <xf numFmtId="169" fontId="30" fillId="0" borderId="2" xfId="10" applyNumberFormat="1" applyFont="1" applyFill="1" applyBorder="1" applyAlignment="1">
      <alignment horizontal="right" vertical="center" wrapText="1"/>
    </xf>
    <xf numFmtId="0" fontId="37" fillId="0" borderId="1" xfId="22" applyNumberFormat="1" applyFont="1" applyFill="1" applyBorder="1" applyAlignment="1">
      <alignment vertical="center"/>
    </xf>
    <xf numFmtId="167" fontId="12" fillId="0" borderId="1" xfId="10" applyNumberFormat="1" applyFont="1" applyFill="1" applyBorder="1" applyAlignment="1">
      <alignment horizontal="right" vertical="center" wrapText="1"/>
    </xf>
    <xf numFmtId="169" fontId="12" fillId="0" borderId="1" xfId="10" applyNumberFormat="1" applyFont="1" applyFill="1" applyBorder="1" applyAlignment="1">
      <alignment horizontal="right" vertical="center" wrapText="1"/>
    </xf>
    <xf numFmtId="167" fontId="12" fillId="0" borderId="2" xfId="10" applyNumberFormat="1" applyFont="1" applyFill="1" applyBorder="1" applyAlignment="1">
      <alignment horizontal="right" vertical="center" wrapText="1"/>
    </xf>
    <xf numFmtId="169" fontId="12" fillId="0" borderId="2" xfId="10" applyNumberFormat="1" applyFont="1" applyFill="1" applyBorder="1" applyAlignment="1">
      <alignment horizontal="right" vertical="center" wrapText="1"/>
    </xf>
    <xf numFmtId="0" fontId="12" fillId="0" borderId="2" xfId="10" applyFont="1" applyFill="1" applyBorder="1" applyAlignment="1">
      <alignment vertical="center"/>
    </xf>
    <xf numFmtId="0" fontId="10" fillId="2" borderId="4" xfId="13" applyFont="1" applyFill="1" applyBorder="1" applyAlignment="1">
      <alignment horizontal="center" vertical="center" wrapText="1"/>
    </xf>
    <xf numFmtId="0" fontId="10" fillId="2" borderId="4" xfId="12" applyFont="1" applyFill="1" applyBorder="1" applyAlignment="1">
      <alignment horizontal="center" vertical="center" wrapText="1"/>
    </xf>
    <xf numFmtId="0" fontId="15" fillId="0" borderId="8" xfId="13" applyFont="1" applyFill="1" applyBorder="1" applyAlignment="1">
      <alignment horizontal="center" vertical="center"/>
    </xf>
    <xf numFmtId="3" fontId="28" fillId="0" borderId="1" xfId="23" applyNumberFormat="1" applyFont="1" applyFill="1" applyBorder="1" applyAlignment="1" applyProtection="1">
      <alignment vertical="center" wrapText="1"/>
      <protection locked="0"/>
    </xf>
    <xf numFmtId="3" fontId="20" fillId="0" borderId="1" xfId="14" applyNumberFormat="1" applyFont="1" applyBorder="1" applyAlignment="1" applyProtection="1">
      <alignment vertical="center"/>
      <protection hidden="1"/>
    </xf>
    <xf numFmtId="3" fontId="28" fillId="0" borderId="2" xfId="23" applyNumberFormat="1" applyFont="1" applyFill="1" applyBorder="1" applyAlignment="1" applyProtection="1">
      <alignment vertical="center" wrapText="1"/>
      <protection locked="0"/>
    </xf>
    <xf numFmtId="3" fontId="28" fillId="0" borderId="2" xfId="24" applyNumberFormat="1" applyFont="1" applyFill="1" applyBorder="1" applyAlignment="1" applyProtection="1">
      <alignment vertical="center" wrapText="1"/>
      <protection locked="0"/>
    </xf>
    <xf numFmtId="0" fontId="10" fillId="5" borderId="4" xfId="12" applyFont="1" applyFill="1" applyBorder="1" applyAlignment="1">
      <alignment horizontal="left" vertical="center" wrapText="1"/>
    </xf>
    <xf numFmtId="3" fontId="25" fillId="5" borderId="4" xfId="23" applyNumberFormat="1" applyFont="1" applyFill="1" applyBorder="1" applyAlignment="1" applyProtection="1">
      <alignment vertical="center" wrapText="1"/>
      <protection locked="0"/>
    </xf>
    <xf numFmtId="164" fontId="10" fillId="5" borderId="4" xfId="9" applyNumberFormat="1" applyFont="1" applyFill="1" applyBorder="1" applyAlignment="1">
      <alignment vertical="center"/>
    </xf>
    <xf numFmtId="3" fontId="25" fillId="5" borderId="4" xfId="24" applyNumberFormat="1" applyFont="1" applyFill="1" applyBorder="1" applyAlignment="1" applyProtection="1">
      <alignment vertical="center" wrapText="1"/>
      <protection locked="0"/>
    </xf>
    <xf numFmtId="0" fontId="12" fillId="0" borderId="0" xfId="24" quotePrefix="1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5" fillId="0" borderId="0" xfId="24" applyFont="1" applyAlignment="1">
      <alignment vertical="center"/>
    </xf>
    <xf numFmtId="0" fontId="6" fillId="0" borderId="0" xfId="17"/>
    <xf numFmtId="0" fontId="40" fillId="0" borderId="0" xfId="12" applyFont="1" applyAlignment="1">
      <alignment vertical="center"/>
    </xf>
    <xf numFmtId="0" fontId="41" fillId="0" borderId="0" xfId="17" applyFont="1"/>
    <xf numFmtId="0" fontId="12" fillId="0" borderId="0" xfId="12" applyFont="1" applyAlignment="1">
      <alignment vertical="center"/>
    </xf>
    <xf numFmtId="0" fontId="10" fillId="0" borderId="0" xfId="12" applyFont="1" applyAlignment="1">
      <alignment vertical="center"/>
    </xf>
    <xf numFmtId="0" fontId="14" fillId="0" borderId="0" xfId="12" applyFont="1" applyAlignment="1">
      <alignment horizontal="right" vertical="center"/>
    </xf>
    <xf numFmtId="0" fontId="10" fillId="5" borderId="4" xfId="12" applyFont="1" applyFill="1" applyBorder="1" applyAlignment="1">
      <alignment horizontal="center" vertical="center"/>
    </xf>
    <xf numFmtId="0" fontId="6" fillId="0" borderId="0" xfId="17" applyFill="1"/>
    <xf numFmtId="0" fontId="5" fillId="0" borderId="0" xfId="24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12" fillId="0" borderId="0" xfId="12" applyFont="1" applyFill="1" applyAlignment="1">
      <alignment vertical="center"/>
    </xf>
    <xf numFmtId="0" fontId="12" fillId="0" borderId="0" xfId="12" quotePrefix="1" applyFont="1" applyFill="1" applyAlignment="1">
      <alignment vertical="center"/>
    </xf>
    <xf numFmtId="0" fontId="10" fillId="0" borderId="0" xfId="24" applyFont="1" applyFill="1" applyAlignment="1">
      <alignment vertical="center"/>
    </xf>
    <xf numFmtId="0" fontId="9" fillId="0" borderId="0" xfId="24" applyFont="1" applyAlignment="1">
      <alignment horizontal="left" vertical="center"/>
    </xf>
    <xf numFmtId="0" fontId="20" fillId="0" borderId="0" xfId="11" quotePrefix="1" applyFont="1" applyFill="1" applyBorder="1" applyAlignment="1">
      <alignment vertical="center"/>
    </xf>
    <xf numFmtId="0" fontId="20" fillId="0" borderId="0" xfId="11" applyFont="1" applyFill="1" applyBorder="1" applyAlignment="1">
      <alignment vertical="center"/>
    </xf>
    <xf numFmtId="0" fontId="12" fillId="0" borderId="0" xfId="5" quotePrefix="1" applyFont="1" applyFill="1" applyAlignment="1">
      <alignment vertical="center"/>
    </xf>
    <xf numFmtId="0" fontId="20" fillId="0" borderId="0" xfId="11" applyFont="1" applyFill="1" applyAlignment="1">
      <alignment vertical="center"/>
    </xf>
    <xf numFmtId="0" fontId="10" fillId="2" borderId="14" xfId="22" applyFont="1" applyFill="1" applyBorder="1" applyAlignment="1">
      <alignment vertical="center"/>
    </xf>
    <xf numFmtId="0" fontId="10" fillId="2" borderId="12" xfId="22" applyFont="1" applyFill="1" applyBorder="1" applyAlignment="1">
      <alignment vertical="center"/>
    </xf>
    <xf numFmtId="0" fontId="12" fillId="0" borderId="11" xfId="4" applyFont="1" applyFill="1" applyBorder="1" applyAlignment="1">
      <alignment vertical="center"/>
    </xf>
    <xf numFmtId="0" fontId="10" fillId="0" borderId="0" xfId="7" applyFont="1" applyFill="1" applyBorder="1" applyAlignment="1">
      <alignment horizontal="center" vertical="center"/>
    </xf>
    <xf numFmtId="0" fontId="20" fillId="4" borderId="4" xfId="4" applyFont="1" applyFill="1" applyBorder="1" applyAlignment="1">
      <alignment horizontal="center" vertical="center" wrapText="1"/>
    </xf>
    <xf numFmtId="0" fontId="20" fillId="4" borderId="6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/>
    </xf>
    <xf numFmtId="0" fontId="20" fillId="0" borderId="16" xfId="4" applyFont="1" applyFill="1" applyBorder="1" applyAlignment="1">
      <alignment vertical="center"/>
    </xf>
    <xf numFmtId="3" fontId="20" fillId="4" borderId="9" xfId="4" applyNumberFormat="1" applyFont="1" applyFill="1" applyBorder="1" applyAlignment="1">
      <alignment horizontal="right" vertical="center"/>
    </xf>
    <xf numFmtId="3" fontId="20" fillId="6" borderId="2" xfId="4" applyNumberFormat="1" applyFont="1" applyFill="1" applyBorder="1" applyAlignment="1">
      <alignment horizontal="right" vertical="center"/>
    </xf>
    <xf numFmtId="10" fontId="20" fillId="0" borderId="1" xfId="0" applyNumberFormat="1" applyFont="1" applyFill="1" applyBorder="1" applyAlignment="1">
      <alignment horizontal="center" vertical="center" wrapText="1"/>
    </xf>
    <xf numFmtId="3" fontId="12" fillId="0" borderId="2" xfId="16" quotePrefix="1" applyNumberFormat="1" applyFont="1" applyFill="1" applyBorder="1" applyAlignment="1">
      <alignment horizontal="right" vertical="center" wrapText="1"/>
    </xf>
    <xf numFmtId="10" fontId="20" fillId="0" borderId="9" xfId="0" applyNumberFormat="1" applyFont="1" applyFill="1" applyBorder="1" applyAlignment="1">
      <alignment horizontal="center" vertical="center" wrapText="1"/>
    </xf>
    <xf numFmtId="0" fontId="20" fillId="6" borderId="7" xfId="4" applyFont="1" applyFill="1" applyBorder="1" applyAlignment="1">
      <alignment vertical="center"/>
    </xf>
    <xf numFmtId="3" fontId="20" fillId="4" borderId="2" xfId="4" applyNumberFormat="1" applyFont="1" applyFill="1" applyBorder="1" applyAlignment="1">
      <alignment horizontal="right" vertical="center"/>
    </xf>
    <xf numFmtId="10" fontId="20" fillId="0" borderId="2" xfId="9" quotePrefix="1" applyNumberFormat="1" applyFont="1" applyBorder="1" applyAlignment="1">
      <alignment horizontal="center" vertical="center" wrapText="1"/>
    </xf>
    <xf numFmtId="10" fontId="28" fillId="0" borderId="2" xfId="0" applyNumberFormat="1" applyFont="1" applyFill="1" applyBorder="1" applyAlignment="1">
      <alignment horizontal="center" vertical="center" wrapText="1"/>
    </xf>
    <xf numFmtId="10" fontId="20" fillId="6" borderId="10" xfId="4" applyNumberFormat="1" applyFont="1" applyFill="1" applyBorder="1" applyAlignment="1">
      <alignment horizontal="center" vertical="center"/>
    </xf>
    <xf numFmtId="170" fontId="20" fillId="6" borderId="2" xfId="0" applyNumberFormat="1" applyFont="1" applyFill="1" applyBorder="1" applyAlignment="1">
      <alignment horizontal="right" vertical="center"/>
    </xf>
    <xf numFmtId="3" fontId="20" fillId="6" borderId="7" xfId="4" applyNumberFormat="1" applyFont="1" applyFill="1" applyBorder="1" applyAlignment="1">
      <alignment horizontal="right" vertical="center"/>
    </xf>
    <xf numFmtId="10" fontId="28" fillId="0" borderId="2" xfId="9" applyNumberFormat="1" applyFont="1" applyFill="1" applyBorder="1" applyAlignment="1">
      <alignment horizontal="center" vertical="center" wrapText="1"/>
    </xf>
    <xf numFmtId="170" fontId="20" fillId="6" borderId="10" xfId="0" applyNumberFormat="1" applyFont="1" applyFill="1" applyBorder="1" applyAlignment="1">
      <alignment horizontal="right" vertical="center"/>
    </xf>
    <xf numFmtId="3" fontId="20" fillId="0" borderId="10" xfId="4" applyNumberFormat="1" applyFont="1" applyFill="1" applyBorder="1" applyAlignment="1">
      <alignment horizontal="center" vertical="center"/>
    </xf>
    <xf numFmtId="3" fontId="20" fillId="6" borderId="2" xfId="4" applyNumberFormat="1" applyFont="1" applyFill="1" applyBorder="1" applyAlignment="1">
      <alignment horizontal="center" vertical="center"/>
    </xf>
    <xf numFmtId="2" fontId="42" fillId="0" borderId="0" xfId="4" applyNumberFormat="1" applyFont="1" applyFill="1" applyBorder="1" applyAlignment="1">
      <alignment vertical="center"/>
    </xf>
    <xf numFmtId="2" fontId="42" fillId="0" borderId="0" xfId="4" applyNumberFormat="1" applyFont="1" applyFill="1" applyBorder="1" applyAlignment="1">
      <alignment horizontal="center" vertical="center"/>
    </xf>
    <xf numFmtId="3" fontId="42" fillId="0" borderId="0" xfId="4" applyNumberFormat="1" applyFont="1" applyFill="1" applyBorder="1" applyAlignment="1">
      <alignment vertical="center"/>
    </xf>
    <xf numFmtId="3" fontId="42" fillId="0" borderId="0" xfId="4" applyNumberFormat="1" applyFont="1" applyFill="1" applyBorder="1" applyAlignment="1">
      <alignment horizontal="center" vertical="center"/>
    </xf>
    <xf numFmtId="10" fontId="20" fillId="0" borderId="9" xfId="9" quotePrefix="1" applyNumberFormat="1" applyFont="1" applyFill="1" applyBorder="1" applyAlignment="1">
      <alignment horizontal="right" vertical="center" wrapText="1"/>
    </xf>
    <xf numFmtId="10" fontId="20" fillId="0" borderId="2" xfId="9" quotePrefix="1" applyNumberFormat="1" applyFont="1" applyFill="1" applyBorder="1" applyAlignment="1">
      <alignment horizontal="right" vertical="center" wrapText="1"/>
    </xf>
    <xf numFmtId="10" fontId="20" fillId="0" borderId="2" xfId="9" quotePrefix="1" applyNumberFormat="1" applyFont="1" applyBorder="1" applyAlignment="1">
      <alignment horizontal="right" vertical="center" wrapText="1"/>
    </xf>
    <xf numFmtId="10" fontId="19" fillId="2" borderId="4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10" fontId="12" fillId="0" borderId="0" xfId="2" applyNumberFormat="1" applyFont="1" applyFill="1" applyAlignment="1">
      <alignment vertical="center"/>
    </xf>
    <xf numFmtId="10" fontId="12" fillId="0" borderId="0" xfId="4" applyNumberFormat="1" applyFont="1" applyFill="1" applyAlignment="1">
      <alignment vertical="center"/>
    </xf>
    <xf numFmtId="170" fontId="20" fillId="7" borderId="9" xfId="0" applyNumberFormat="1" applyFont="1" applyFill="1" applyBorder="1" applyAlignment="1" applyProtection="1">
      <alignment vertical="center" wrapText="1"/>
      <protection locked="0"/>
    </xf>
    <xf numFmtId="3" fontId="20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0" xfId="2" applyNumberFormat="1" applyFont="1" applyAlignment="1">
      <alignment vertical="center"/>
    </xf>
    <xf numFmtId="170" fontId="20" fillId="7" borderId="2" xfId="0" applyNumberFormat="1" applyFont="1" applyFill="1" applyBorder="1" applyAlignment="1" applyProtection="1">
      <alignment vertical="center" wrapText="1"/>
      <protection locked="0"/>
    </xf>
    <xf numFmtId="3" fontId="20" fillId="6" borderId="2" xfId="0" applyNumberFormat="1" applyFont="1" applyFill="1" applyBorder="1" applyAlignment="1" applyProtection="1">
      <alignment horizontal="right" vertical="center" wrapText="1"/>
      <protection locked="0"/>
    </xf>
    <xf numFmtId="170" fontId="20" fillId="7" borderId="2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4" applyFont="1" applyAlignment="1">
      <alignment vertical="center"/>
    </xf>
    <xf numFmtId="0" fontId="20" fillId="0" borderId="0" xfId="5" quotePrefix="1" applyFont="1" applyFill="1" applyAlignment="1">
      <alignment horizontal="left" vertical="center"/>
    </xf>
    <xf numFmtId="0" fontId="43" fillId="0" borderId="0" xfId="0" applyFont="1" applyAlignment="1">
      <alignment vertical="center"/>
    </xf>
    <xf numFmtId="0" fontId="44" fillId="0" borderId="0" xfId="5" applyFont="1" applyAlignment="1">
      <alignment vertical="center"/>
    </xf>
    <xf numFmtId="10" fontId="12" fillId="0" borderId="9" xfId="26" applyNumberFormat="1" applyFont="1" applyFill="1" applyBorder="1" applyAlignment="1">
      <alignment vertical="center"/>
    </xf>
    <xf numFmtId="3" fontId="12" fillId="0" borderId="0" xfId="7" applyNumberFormat="1" applyFont="1" applyFill="1" applyAlignment="1">
      <alignment vertical="center"/>
    </xf>
    <xf numFmtId="3" fontId="10" fillId="2" borderId="4" xfId="7" applyNumberFormat="1" applyFont="1" applyFill="1" applyBorder="1" applyAlignment="1"/>
    <xf numFmtId="10" fontId="10" fillId="2" borderId="4" xfId="21" applyNumberFormat="1" applyFont="1" applyFill="1" applyBorder="1" applyAlignment="1"/>
    <xf numFmtId="10" fontId="12" fillId="0" borderId="1" xfId="26" applyNumberFormat="1" applyFont="1" applyFill="1" applyBorder="1" applyAlignment="1">
      <alignment vertical="center"/>
    </xf>
    <xf numFmtId="10" fontId="12" fillId="0" borderId="10" xfId="26" applyNumberFormat="1" applyFont="1" applyFill="1" applyBorder="1" applyAlignment="1">
      <alignment vertical="center"/>
    </xf>
    <xf numFmtId="10" fontId="12" fillId="0" borderId="3" xfId="26" applyNumberFormat="1" applyFont="1" applyFill="1" applyBorder="1" applyAlignment="1">
      <alignment vertical="center"/>
    </xf>
    <xf numFmtId="4" fontId="10" fillId="0" borderId="0" xfId="7" applyNumberFormat="1" applyFont="1" applyFill="1" applyAlignment="1">
      <alignment vertical="center"/>
    </xf>
    <xf numFmtId="3" fontId="10" fillId="0" borderId="0" xfId="7" applyNumberFormat="1" applyFont="1" applyFill="1" applyAlignment="1">
      <alignment vertical="center"/>
    </xf>
    <xf numFmtId="0" fontId="9" fillId="0" borderId="0" xfId="22" applyFont="1" applyAlignment="1">
      <alignment vertical="center"/>
    </xf>
    <xf numFmtId="0" fontId="27" fillId="0" borderId="0" xfId="22" applyAlignment="1">
      <alignment vertical="center"/>
    </xf>
    <xf numFmtId="0" fontId="9" fillId="0" borderId="0" xfId="22" applyFont="1" applyFill="1" applyAlignment="1">
      <alignment vertical="center"/>
    </xf>
    <xf numFmtId="0" fontId="12" fillId="0" borderId="0" xfId="22" applyFont="1" applyFill="1" applyAlignment="1">
      <alignment vertical="center"/>
    </xf>
    <xf numFmtId="3" fontId="27" fillId="0" borderId="0" xfId="22" applyNumberFormat="1" applyAlignment="1">
      <alignment vertical="center"/>
    </xf>
    <xf numFmtId="0" fontId="15" fillId="0" borderId="0" xfId="22" applyFont="1" applyFill="1" applyAlignment="1">
      <alignment horizontal="center" vertical="center"/>
    </xf>
    <xf numFmtId="0" fontId="15" fillId="0" borderId="0" xfId="22" applyFont="1" applyFill="1" applyAlignment="1">
      <alignment vertical="center"/>
    </xf>
    <xf numFmtId="164" fontId="12" fillId="0" borderId="0" xfId="9" applyNumberFormat="1" applyFont="1" applyFill="1" applyAlignment="1">
      <alignment vertical="center"/>
    </xf>
    <xf numFmtId="3" fontId="12" fillId="0" borderId="0" xfId="22" applyNumberFormat="1" applyFont="1" applyFill="1" applyAlignment="1">
      <alignment vertical="center"/>
    </xf>
    <xf numFmtId="167" fontId="10" fillId="2" borderId="4" xfId="22" applyNumberFormat="1" applyFont="1" applyFill="1" applyBorder="1" applyAlignment="1">
      <alignment vertical="center"/>
    </xf>
    <xf numFmtId="168" fontId="10" fillId="2" borderId="4" xfId="9" applyNumberFormat="1" applyFont="1" applyFill="1" applyBorder="1" applyAlignment="1">
      <alignment vertical="center"/>
    </xf>
    <xf numFmtId="0" fontId="26" fillId="0" borderId="0" xfId="22" applyFont="1" applyFill="1" applyAlignment="1">
      <alignment vertical="center"/>
    </xf>
    <xf numFmtId="167" fontId="10" fillId="0" borderId="0" xfId="22" applyNumberFormat="1" applyFont="1" applyFill="1" applyBorder="1" applyAlignment="1">
      <alignment vertical="center"/>
    </xf>
    <xf numFmtId="167" fontId="12" fillId="0" borderId="0" xfId="22" applyNumberFormat="1" applyFont="1" applyFill="1" applyAlignment="1">
      <alignment vertical="center"/>
    </xf>
    <xf numFmtId="0" fontId="12" fillId="0" borderId="0" xfId="22" quotePrefix="1" applyFont="1" applyFill="1" applyBorder="1" applyAlignment="1">
      <alignment horizontal="right" vertical="center"/>
    </xf>
    <xf numFmtId="0" fontId="12" fillId="0" borderId="0" xfId="22" quotePrefix="1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left" vertical="center" wrapText="1"/>
    </xf>
    <xf numFmtId="3" fontId="45" fillId="0" borderId="0" xfId="22" quotePrefix="1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vertical="center"/>
    </xf>
    <xf numFmtId="167" fontId="27" fillId="0" borderId="0" xfId="22" applyNumberFormat="1" applyAlignment="1">
      <alignment vertical="center"/>
    </xf>
    <xf numFmtId="0" fontId="22" fillId="0" borderId="0" xfId="22" applyFont="1" applyAlignment="1">
      <alignment vertical="center"/>
    </xf>
    <xf numFmtId="0" fontId="6" fillId="0" borderId="0" xfId="22" applyFont="1" applyAlignment="1">
      <alignment vertical="center"/>
    </xf>
    <xf numFmtId="0" fontId="22" fillId="0" borderId="0" xfId="22" applyFont="1" applyFill="1" applyAlignment="1">
      <alignment vertical="center"/>
    </xf>
    <xf numFmtId="0" fontId="20" fillId="0" borderId="0" xfId="22" applyFont="1" applyFill="1" applyAlignment="1">
      <alignment vertical="center"/>
    </xf>
    <xf numFmtId="0" fontId="30" fillId="0" borderId="0" xfId="22" applyFont="1" applyFill="1" applyAlignment="1">
      <alignment vertical="center"/>
    </xf>
    <xf numFmtId="0" fontId="46" fillId="0" borderId="0" xfId="22" applyFont="1" applyAlignment="1">
      <alignment vertical="center"/>
    </xf>
    <xf numFmtId="0" fontId="39" fillId="2" borderId="6" xfId="22" applyFont="1" applyFill="1" applyBorder="1" applyAlignment="1">
      <alignment vertical="center"/>
    </xf>
    <xf numFmtId="0" fontId="19" fillId="2" borderId="4" xfId="22" applyFont="1" applyFill="1" applyBorder="1" applyAlignment="1">
      <alignment vertical="center"/>
    </xf>
    <xf numFmtId="167" fontId="19" fillId="2" borderId="4" xfId="22" applyNumberFormat="1" applyFont="1" applyFill="1" applyBorder="1" applyAlignment="1">
      <alignment vertical="center"/>
    </xf>
    <xf numFmtId="168" fontId="19" fillId="2" borderId="4" xfId="9" applyNumberFormat="1" applyFont="1" applyFill="1" applyBorder="1" applyAlignment="1">
      <alignment vertical="center"/>
    </xf>
    <xf numFmtId="167" fontId="30" fillId="0" borderId="0" xfId="22" applyNumberFormat="1" applyFont="1" applyFill="1" applyAlignment="1">
      <alignment vertical="center"/>
    </xf>
    <xf numFmtId="169" fontId="30" fillId="0" borderId="0" xfId="22" applyNumberFormat="1" applyFont="1" applyFill="1" applyAlignment="1">
      <alignment vertical="center"/>
    </xf>
    <xf numFmtId="0" fontId="20" fillId="0" borderId="0" xfId="22" quotePrefix="1" applyFont="1" applyFill="1" applyBorder="1" applyAlignment="1">
      <alignment horizontal="right" vertical="center"/>
    </xf>
    <xf numFmtId="0" fontId="20" fillId="0" borderId="0" xfId="22" quotePrefix="1" applyFont="1" applyFill="1" applyBorder="1" applyAlignment="1">
      <alignment horizontal="left" vertical="center"/>
    </xf>
    <xf numFmtId="0" fontId="20" fillId="0" borderId="0" xfId="22" applyFont="1" applyFill="1" applyBorder="1" applyAlignment="1">
      <alignment horizontal="left" vertical="center"/>
    </xf>
    <xf numFmtId="3" fontId="12" fillId="0" borderId="0" xfId="22" quotePrefix="1" applyNumberFormat="1" applyFont="1" applyFill="1" applyBorder="1" applyAlignment="1">
      <alignment horizontal="left" vertical="center"/>
    </xf>
    <xf numFmtId="3" fontId="46" fillId="0" borderId="0" xfId="22" applyNumberFormat="1" applyFont="1" applyAlignment="1">
      <alignment vertical="center"/>
    </xf>
    <xf numFmtId="167" fontId="46" fillId="0" borderId="0" xfId="22" applyNumberFormat="1" applyFont="1" applyAlignment="1">
      <alignment vertical="center"/>
    </xf>
    <xf numFmtId="0" fontId="5" fillId="0" borderId="0" xfId="22" applyFont="1" applyAlignment="1">
      <alignment vertical="center"/>
    </xf>
    <xf numFmtId="164" fontId="5" fillId="0" borderId="0" xfId="9" applyNumberFormat="1" applyFont="1" applyAlignment="1">
      <alignment vertical="center"/>
    </xf>
    <xf numFmtId="0" fontId="10" fillId="2" borderId="6" xfId="22" applyFont="1" applyFill="1" applyBorder="1" applyAlignment="1">
      <alignment vertical="center"/>
    </xf>
    <xf numFmtId="0" fontId="10" fillId="2" borderId="4" xfId="22" applyFont="1" applyFill="1" applyBorder="1" applyAlignment="1">
      <alignment vertical="center"/>
    </xf>
    <xf numFmtId="169" fontId="12" fillId="0" borderId="0" xfId="22" applyNumberFormat="1" applyFont="1" applyFill="1" applyAlignment="1">
      <alignment vertical="center"/>
    </xf>
    <xf numFmtId="0" fontId="45" fillId="0" borderId="0" xfId="22" applyFont="1" applyFill="1" applyAlignment="1">
      <alignment vertical="center"/>
    </xf>
    <xf numFmtId="167" fontId="45" fillId="0" borderId="0" xfId="22" applyNumberFormat="1" applyFont="1" applyFill="1" applyAlignment="1">
      <alignment vertical="center"/>
    </xf>
    <xf numFmtId="169" fontId="45" fillId="0" borderId="0" xfId="22" applyNumberFormat="1" applyFont="1" applyFill="1" applyAlignment="1">
      <alignment vertical="center"/>
    </xf>
    <xf numFmtId="0" fontId="47" fillId="0" borderId="0" xfId="22" applyFont="1" applyAlignment="1">
      <alignment vertical="center"/>
    </xf>
    <xf numFmtId="0" fontId="45" fillId="0" borderId="0" xfId="22" quotePrefix="1" applyFont="1" applyFill="1" applyBorder="1" applyAlignment="1">
      <alignment horizontal="right" vertical="center"/>
    </xf>
    <xf numFmtId="0" fontId="45" fillId="0" borderId="0" xfId="22" applyFont="1" applyFill="1" applyBorder="1" applyAlignment="1">
      <alignment horizontal="left" vertical="center"/>
    </xf>
    <xf numFmtId="3" fontId="12" fillId="0" borderId="0" xfId="22" quotePrefix="1" applyNumberFormat="1" applyFont="1" applyFill="1" applyBorder="1" applyAlignment="1">
      <alignment horizontal="right" vertical="center"/>
    </xf>
    <xf numFmtId="167" fontId="6" fillId="0" borderId="0" xfId="22" quotePrefix="1" applyNumberFormat="1" applyFont="1" applyFill="1" applyBorder="1" applyAlignment="1">
      <alignment vertical="center"/>
    </xf>
    <xf numFmtId="0" fontId="5" fillId="0" borderId="0" xfId="24" applyFont="1" applyFill="1"/>
    <xf numFmtId="0" fontId="12" fillId="0" borderId="0" xfId="24" applyFont="1" applyAlignment="1">
      <alignment vertical="center"/>
    </xf>
    <xf numFmtId="0" fontId="12" fillId="0" borderId="0" xfId="24" quotePrefix="1" applyFont="1" applyAlignment="1">
      <alignment vertical="center"/>
    </xf>
    <xf numFmtId="0" fontId="10" fillId="0" borderId="0" xfId="24" applyFont="1" applyAlignment="1">
      <alignment vertical="center"/>
    </xf>
    <xf numFmtId="0" fontId="10" fillId="0" borderId="0" xfId="24" applyFont="1" applyAlignment="1">
      <alignment horizontal="justify" vertical="center" wrapText="1"/>
    </xf>
    <xf numFmtId="0" fontId="0" fillId="0" borderId="0" xfId="0" applyAlignment="1">
      <alignment vertical="center"/>
    </xf>
    <xf numFmtId="0" fontId="12" fillId="0" borderId="0" xfId="24" applyFont="1" applyAlignment="1">
      <alignment horizontal="justify" vertical="center" wrapText="1"/>
    </xf>
    <xf numFmtId="0" fontId="12" fillId="0" borderId="0" xfId="24" applyFont="1" applyFill="1" applyAlignment="1">
      <alignment horizontal="justify" vertical="center" wrapText="1"/>
    </xf>
    <xf numFmtId="0" fontId="9" fillId="0" borderId="0" xfId="12" applyFont="1" applyAlignment="1">
      <alignment vertical="center"/>
    </xf>
    <xf numFmtId="0" fontId="20" fillId="5" borderId="4" xfId="1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2" quotePrefix="1" applyFont="1" applyFill="1"/>
    <xf numFmtId="0" fontId="12" fillId="0" borderId="0" xfId="7" quotePrefix="1" applyFont="1" applyFill="1" applyAlignment="1">
      <alignment vertical="center"/>
    </xf>
    <xf numFmtId="10" fontId="19" fillId="2" borderId="4" xfId="21" applyNumberFormat="1" applyFont="1" applyFill="1" applyBorder="1" applyAlignment="1">
      <alignment vertical="center"/>
    </xf>
    <xf numFmtId="0" fontId="12" fillId="0" borderId="0" xfId="22" quotePrefix="1" applyFont="1" applyFill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12" fillId="0" borderId="0" xfId="0" quotePrefix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22" quotePrefix="1" applyFont="1" applyFill="1" applyBorder="1" applyAlignment="1">
      <alignment vertical="center" wrapText="1"/>
    </xf>
    <xf numFmtId="0" fontId="48" fillId="0" borderId="0" xfId="22" applyFont="1" applyAlignment="1">
      <alignment vertical="center"/>
    </xf>
    <xf numFmtId="0" fontId="12" fillId="0" borderId="0" xfId="22" applyFont="1" applyAlignment="1">
      <alignment vertical="center"/>
    </xf>
    <xf numFmtId="0" fontId="12" fillId="0" borderId="0" xfId="22" quotePrefix="1" applyFont="1" applyFill="1" applyBorder="1" applyAlignment="1">
      <alignment vertical="center"/>
    </xf>
    <xf numFmtId="0" fontId="12" fillId="0" borderId="0" xfId="24" applyFont="1" applyFill="1" applyAlignment="1">
      <alignment horizontal="center" vertical="center" wrapText="1"/>
    </xf>
    <xf numFmtId="3" fontId="12" fillId="0" borderId="11" xfId="4" applyNumberFormat="1" applyFont="1" applyFill="1" applyBorder="1" applyAlignment="1">
      <alignment horizontal="right" vertical="center"/>
    </xf>
    <xf numFmtId="10" fontId="12" fillId="6" borderId="11" xfId="4" applyNumberFormat="1" applyFont="1" applyFill="1" applyBorder="1" applyAlignment="1">
      <alignment vertical="center"/>
    </xf>
    <xf numFmtId="3" fontId="12" fillId="0" borderId="12" xfId="2" applyNumberFormat="1" applyFont="1" applyFill="1" applyBorder="1" applyAlignment="1">
      <alignment vertical="center"/>
    </xf>
    <xf numFmtId="3" fontId="12" fillId="0" borderId="11" xfId="2" applyNumberFormat="1" applyFont="1" applyFill="1" applyBorder="1" applyAlignment="1">
      <alignment vertical="center"/>
    </xf>
    <xf numFmtId="3" fontId="6" fillId="0" borderId="0" xfId="11" applyNumberFormat="1" applyAlignment="1">
      <alignment vertical="center"/>
    </xf>
    <xf numFmtId="10" fontId="12" fillId="6" borderId="9" xfId="4" applyNumberFormat="1" applyFont="1" applyFill="1" applyBorder="1" applyAlignment="1">
      <alignment horizontal="right" vertical="center"/>
    </xf>
    <xf numFmtId="3" fontId="5" fillId="0" borderId="0" xfId="11" applyNumberFormat="1" applyFont="1" applyFill="1" applyAlignment="1">
      <alignment vertical="center"/>
    </xf>
    <xf numFmtId="0" fontId="10" fillId="5" borderId="4" xfId="4" applyFont="1" applyFill="1" applyBorder="1" applyAlignment="1">
      <alignment horizontal="left" vertical="center"/>
    </xf>
    <xf numFmtId="0" fontId="34" fillId="6" borderId="15" xfId="4" applyFont="1" applyFill="1" applyBorder="1" applyAlignment="1">
      <alignment horizontal="left" vertical="center"/>
    </xf>
    <xf numFmtId="0" fontId="34" fillId="6" borderId="19" xfId="4" applyFont="1" applyFill="1" applyBorder="1" applyAlignment="1">
      <alignment horizontal="left" vertical="center"/>
    </xf>
    <xf numFmtId="0" fontId="10" fillId="2" borderId="4" xfId="4" applyFont="1" applyFill="1" applyBorder="1" applyAlignment="1">
      <alignment horizontal="left" vertical="center" wrapText="1"/>
    </xf>
    <xf numFmtId="0" fontId="10" fillId="2" borderId="4" xfId="7" applyFont="1" applyFill="1" applyBorder="1" applyAlignment="1">
      <alignment horizontal="left" vertical="center" wrapText="1"/>
    </xf>
    <xf numFmtId="0" fontId="10" fillId="2" borderId="4" xfId="7" applyFont="1" applyFill="1" applyBorder="1"/>
    <xf numFmtId="0" fontId="10" fillId="2" borderId="6" xfId="7" applyFont="1" applyFill="1" applyBorder="1" applyAlignment="1">
      <alignment horizontal="left" vertical="center" wrapText="1"/>
    </xf>
    <xf numFmtId="0" fontId="10" fillId="2" borderId="5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horizontal="center" vertical="center"/>
    </xf>
    <xf numFmtId="0" fontId="12" fillId="2" borderId="0" xfId="22" applyFont="1" applyFill="1" applyBorder="1" applyAlignment="1">
      <alignment horizontal="left" vertical="center"/>
    </xf>
    <xf numFmtId="0" fontId="12" fillId="0" borderId="0" xfId="22" quotePrefix="1" applyFont="1" applyFill="1" applyBorder="1" applyAlignment="1">
      <alignment horizontal="left" vertical="center" wrapText="1"/>
    </xf>
    <xf numFmtId="0" fontId="20" fillId="2" borderId="0" xfId="22" applyFont="1" applyFill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center" vertical="center" wrapText="1"/>
    </xf>
    <xf numFmtId="3" fontId="49" fillId="0" borderId="11" xfId="4" applyNumberFormat="1" applyFont="1" applyFill="1" applyBorder="1" applyAlignment="1">
      <alignment horizontal="right" vertical="center"/>
    </xf>
    <xf numFmtId="0" fontId="21" fillId="0" borderId="11" xfId="4" applyFont="1" applyFill="1" applyBorder="1" applyAlignment="1">
      <alignment vertical="center"/>
    </xf>
    <xf numFmtId="10" fontId="49" fillId="0" borderId="20" xfId="9" applyNumberFormat="1" applyFont="1" applyFill="1" applyBorder="1" applyAlignment="1">
      <alignment horizontal="right" vertical="center"/>
    </xf>
    <xf numFmtId="10" fontId="49" fillId="0" borderId="9" xfId="9" applyNumberFormat="1" applyFont="1" applyFill="1" applyBorder="1" applyAlignment="1">
      <alignment horizontal="right" vertical="center"/>
    </xf>
    <xf numFmtId="3" fontId="49" fillId="6" borderId="9" xfId="4" applyNumberFormat="1" applyFont="1" applyFill="1" applyBorder="1" applyAlignment="1">
      <alignment horizontal="right" vertical="center"/>
    </xf>
    <xf numFmtId="4" fontId="49" fillId="0" borderId="9" xfId="4" applyNumberFormat="1" applyFont="1" applyFill="1" applyBorder="1" applyAlignment="1">
      <alignment horizontal="right" vertical="center"/>
    </xf>
    <xf numFmtId="10" fontId="49" fillId="6" borderId="2" xfId="9" applyNumberFormat="1" applyFont="1" applyFill="1" applyBorder="1" applyAlignment="1">
      <alignment horizontal="right" vertical="center"/>
    </xf>
    <xf numFmtId="4" fontId="35" fillId="0" borderId="11" xfId="4" applyNumberFormat="1" applyFont="1" applyFill="1" applyBorder="1" applyAlignment="1">
      <alignment horizontal="center" vertical="center" wrapText="1"/>
    </xf>
    <xf numFmtId="10" fontId="19" fillId="2" borderId="4" xfId="4" applyNumberFormat="1" applyFont="1" applyFill="1" applyBorder="1" applyAlignment="1">
      <alignment horizontal="left" vertical="center"/>
    </xf>
    <xf numFmtId="4" fontId="19" fillId="2" borderId="4" xfId="4" applyNumberFormat="1" applyFont="1" applyFill="1" applyBorder="1" applyAlignment="1">
      <alignment horizontal="left" vertical="center"/>
    </xf>
    <xf numFmtId="10" fontId="19" fillId="0" borderId="1" xfId="4" applyNumberFormat="1" applyFont="1" applyFill="1" applyBorder="1" applyAlignment="1">
      <alignment horizontal="left" vertical="center"/>
    </xf>
    <xf numFmtId="4" fontId="20" fillId="0" borderId="1" xfId="4" applyNumberFormat="1" applyFont="1" applyFill="1" applyBorder="1" applyAlignment="1">
      <alignment horizontal="right" vertical="center"/>
    </xf>
    <xf numFmtId="10" fontId="20" fillId="0" borderId="1" xfId="4" applyNumberFormat="1" applyFont="1" applyFill="1" applyBorder="1" applyAlignment="1">
      <alignment horizontal="right" vertical="center"/>
    </xf>
    <xf numFmtId="0" fontId="5" fillId="0" borderId="1" xfId="11" applyFont="1" applyFill="1" applyBorder="1" applyAlignment="1">
      <alignment vertical="center"/>
    </xf>
    <xf numFmtId="10" fontId="5" fillId="0" borderId="1" xfId="11" applyNumberFormat="1" applyFont="1" applyFill="1" applyBorder="1" applyAlignment="1">
      <alignment vertical="center"/>
    </xf>
    <xf numFmtId="3" fontId="20" fillId="0" borderId="1" xfId="9" applyNumberFormat="1" applyFont="1" applyFill="1" applyBorder="1" applyAlignment="1">
      <alignment horizontal="right" vertical="center"/>
    </xf>
    <xf numFmtId="10" fontId="20" fillId="0" borderId="1" xfId="9" applyNumberFormat="1" applyFont="1" applyFill="1" applyBorder="1" applyAlignment="1">
      <alignment horizontal="right" vertical="center"/>
    </xf>
    <xf numFmtId="3" fontId="20" fillId="0" borderId="1" xfId="4" applyNumberFormat="1" applyFont="1" applyFill="1" applyBorder="1" applyAlignment="1">
      <alignment horizontal="right" vertical="center"/>
    </xf>
    <xf numFmtId="4" fontId="20" fillId="0" borderId="1" xfId="9" applyNumberFormat="1" applyFont="1" applyFill="1" applyBorder="1" applyAlignment="1">
      <alignment horizontal="right" vertical="center"/>
    </xf>
    <xf numFmtId="4" fontId="19" fillId="2" borderId="4" xfId="4" applyNumberFormat="1" applyFont="1" applyFill="1" applyBorder="1" applyAlignment="1">
      <alignment horizontal="right" vertical="center"/>
    </xf>
    <xf numFmtId="0" fontId="12" fillId="5" borderId="4" xfId="11" applyFont="1" applyFill="1" applyBorder="1" applyAlignment="1">
      <alignment vertical="center"/>
    </xf>
    <xf numFmtId="0" fontId="5" fillId="5" borderId="4" xfId="11" applyFont="1" applyFill="1" applyBorder="1" applyAlignment="1">
      <alignment vertical="center"/>
    </xf>
    <xf numFmtId="3" fontId="19" fillId="5" borderId="4" xfId="4" applyNumberFormat="1" applyFont="1" applyFill="1" applyBorder="1" applyAlignment="1">
      <alignment horizontal="right" vertical="center"/>
    </xf>
    <xf numFmtId="0" fontId="21" fillId="0" borderId="8" xfId="4" applyFont="1" applyFill="1" applyBorder="1" applyAlignment="1">
      <alignment vertical="center"/>
    </xf>
    <xf numFmtId="0" fontId="21" fillId="2" borderId="6" xfId="4" applyFont="1" applyFill="1" applyBorder="1" applyAlignment="1">
      <alignment horizontal="left" vertical="center"/>
    </xf>
    <xf numFmtId="3" fontId="50" fillId="2" borderId="4" xfId="4" applyNumberFormat="1" applyFont="1" applyFill="1" applyBorder="1" applyAlignment="1">
      <alignment horizontal="right" vertical="center"/>
    </xf>
    <xf numFmtId="10" fontId="50" fillId="2" borderId="4" xfId="9" applyNumberFormat="1" applyFont="1" applyFill="1" applyBorder="1" applyAlignment="1">
      <alignment horizontal="right" vertical="center"/>
    </xf>
    <xf numFmtId="0" fontId="50" fillId="2" borderId="4" xfId="4" applyFont="1" applyFill="1" applyBorder="1" applyAlignment="1">
      <alignment horizontal="left" vertical="center"/>
    </xf>
    <xf numFmtId="0" fontId="50" fillId="2" borderId="4" xfId="4" applyFont="1" applyFill="1" applyBorder="1" applyAlignment="1">
      <alignment horizontal="right" vertical="center"/>
    </xf>
    <xf numFmtId="167" fontId="21" fillId="0" borderId="0" xfId="22" quotePrefix="1" applyNumberFormat="1" applyFont="1" applyFill="1" applyBorder="1" applyAlignment="1">
      <alignment horizontal="right" vertical="center"/>
    </xf>
    <xf numFmtId="0" fontId="21" fillId="0" borderId="0" xfId="22" quotePrefix="1" applyFont="1" applyFill="1" applyBorder="1" applyAlignment="1">
      <alignment horizontal="right" vertical="center"/>
    </xf>
  </cellXfs>
  <cellStyles count="27">
    <cellStyle name="Comma" xfId="20" builtinId="3"/>
    <cellStyle name="Hyperlink" xfId="1" builtinId="8"/>
    <cellStyle name="Normal" xfId="0" builtinId="0"/>
    <cellStyle name="Normal 2" xfId="25"/>
    <cellStyle name="Normal 2 2" xfId="11"/>
    <cellStyle name="Normal 2 2 3" xfId="24"/>
    <cellStyle name="Normal 3" xfId="22"/>
    <cellStyle name="Normal 3 2" xfId="15"/>
    <cellStyle name="Normal 3 2 2" xfId="23"/>
    <cellStyle name="Normal 4" xfId="17"/>
    <cellStyle name="Normal 4 2" xfId="18"/>
    <cellStyle name="Normal_Mirovinci" xfId="7"/>
    <cellStyle name="Normal_Mirovinci 2" xfId="8"/>
    <cellStyle name="Normal_novozami1" xfId="19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" xfId="26" builtinId="5"/>
    <cellStyle name="Percent 2 2 2" xfId="9"/>
    <cellStyle name="Percent 3" xfId="21"/>
    <cellStyle name="Style 1 2 2" xfId="1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132</v>
      </c>
    </row>
    <row r="4" spans="2:3" ht="24" customHeight="1" x14ac:dyDescent="0.25">
      <c r="B4" s="167" t="s">
        <v>0</v>
      </c>
      <c r="C4" s="84" t="s">
        <v>133</v>
      </c>
    </row>
    <row r="5" spans="2:3" ht="24" customHeight="1" x14ac:dyDescent="0.25">
      <c r="B5" s="167" t="s">
        <v>1</v>
      </c>
      <c r="C5" s="84" t="s">
        <v>134</v>
      </c>
    </row>
    <row r="6" spans="2:3" ht="24" customHeight="1" x14ac:dyDescent="0.25">
      <c r="B6" s="167" t="s">
        <v>2</v>
      </c>
      <c r="C6" s="84" t="s">
        <v>135</v>
      </c>
    </row>
    <row r="7" spans="2:3" ht="24" customHeight="1" x14ac:dyDescent="0.25">
      <c r="B7" s="167" t="s">
        <v>3</v>
      </c>
      <c r="C7" s="84" t="s">
        <v>136</v>
      </c>
    </row>
    <row r="8" spans="2:3" ht="24" customHeight="1" x14ac:dyDescent="0.25">
      <c r="B8" s="167" t="s">
        <v>4</v>
      </c>
      <c r="C8" s="85" t="s">
        <v>137</v>
      </c>
    </row>
    <row r="9" spans="2:3" ht="24" customHeight="1" x14ac:dyDescent="0.25">
      <c r="B9" s="167" t="s">
        <v>5</v>
      </c>
      <c r="C9" s="85" t="s">
        <v>138</v>
      </c>
    </row>
    <row r="10" spans="2:3" ht="24" customHeight="1" x14ac:dyDescent="0.25">
      <c r="B10" s="167" t="s">
        <v>6</v>
      </c>
      <c r="C10" s="85" t="s">
        <v>139</v>
      </c>
    </row>
    <row r="11" spans="2:3" ht="24" customHeight="1" x14ac:dyDescent="0.25">
      <c r="B11" s="167" t="s">
        <v>10</v>
      </c>
      <c r="C11" s="85" t="s">
        <v>140</v>
      </c>
    </row>
    <row r="12" spans="2:3" ht="24" customHeight="1" x14ac:dyDescent="0.25">
      <c r="B12" s="167" t="s">
        <v>11</v>
      </c>
      <c r="C12" s="85" t="s">
        <v>141</v>
      </c>
    </row>
    <row r="13" spans="2:3" ht="24" customHeight="1" x14ac:dyDescent="0.25">
      <c r="B13" s="168" t="s">
        <v>12</v>
      </c>
      <c r="C13" s="85" t="s">
        <v>142</v>
      </c>
    </row>
    <row r="14" spans="2:3" ht="24" customHeight="1" x14ac:dyDescent="0.25">
      <c r="B14" s="168" t="s">
        <v>120</v>
      </c>
      <c r="C14" s="85" t="s">
        <v>143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427" customWidth="1"/>
    <col min="2" max="2" width="33.5703125" style="427" customWidth="1"/>
    <col min="3" max="3" width="12.140625" style="427" bestFit="1" customWidth="1"/>
    <col min="4" max="4" width="9.140625" style="427" customWidth="1"/>
    <col min="5" max="5" width="11.7109375" style="419" bestFit="1" customWidth="1"/>
    <col min="6" max="6" width="9.140625" style="419" customWidth="1"/>
    <col min="7" max="7" width="12.42578125" style="427" customWidth="1"/>
    <col min="8" max="8" width="11" style="427" bestFit="1" customWidth="1"/>
    <col min="9" max="11" width="9.140625" style="427"/>
    <col min="12" max="12" width="9.140625" style="427" customWidth="1"/>
    <col min="13" max="251" width="9.140625" style="427"/>
    <col min="252" max="252" width="7.5703125" style="427" customWidth="1"/>
    <col min="253" max="253" width="32.28515625" style="427" customWidth="1"/>
    <col min="254" max="254" width="15.42578125" style="427" customWidth="1"/>
    <col min="255" max="258" width="13.7109375" style="427" customWidth="1"/>
    <col min="259" max="259" width="11" style="427" bestFit="1" customWidth="1"/>
    <col min="260" max="260" width="12.7109375" style="427" bestFit="1" customWidth="1"/>
    <col min="261" max="261" width="11" style="427" bestFit="1" customWidth="1"/>
    <col min="262" max="507" width="9.140625" style="427"/>
    <col min="508" max="508" width="7.5703125" style="427" customWidth="1"/>
    <col min="509" max="509" width="32.28515625" style="427" customWidth="1"/>
    <col min="510" max="510" width="15.42578125" style="427" customWidth="1"/>
    <col min="511" max="514" width="13.7109375" style="427" customWidth="1"/>
    <col min="515" max="515" width="11" style="427" bestFit="1" customWidth="1"/>
    <col min="516" max="516" width="12.7109375" style="427" bestFit="1" customWidth="1"/>
    <col min="517" max="517" width="11" style="427" bestFit="1" customWidth="1"/>
    <col min="518" max="763" width="9.140625" style="427"/>
    <col min="764" max="764" width="7.5703125" style="427" customWidth="1"/>
    <col min="765" max="765" width="32.28515625" style="427" customWidth="1"/>
    <col min="766" max="766" width="15.42578125" style="427" customWidth="1"/>
    <col min="767" max="770" width="13.7109375" style="427" customWidth="1"/>
    <col min="771" max="771" width="11" style="427" bestFit="1" customWidth="1"/>
    <col min="772" max="772" width="12.7109375" style="427" bestFit="1" customWidth="1"/>
    <col min="773" max="773" width="11" style="427" bestFit="1" customWidth="1"/>
    <col min="774" max="1019" width="9.140625" style="427"/>
    <col min="1020" max="1020" width="7.5703125" style="427" customWidth="1"/>
    <col min="1021" max="1021" width="32.28515625" style="427" customWidth="1"/>
    <col min="1022" max="1022" width="15.42578125" style="427" customWidth="1"/>
    <col min="1023" max="1026" width="13.7109375" style="427" customWidth="1"/>
    <col min="1027" max="1027" width="11" style="427" bestFit="1" customWidth="1"/>
    <col min="1028" max="1028" width="12.7109375" style="427" bestFit="1" customWidth="1"/>
    <col min="1029" max="1029" width="11" style="427" bestFit="1" customWidth="1"/>
    <col min="1030" max="1275" width="9.140625" style="427"/>
    <col min="1276" max="1276" width="7.5703125" style="427" customWidth="1"/>
    <col min="1277" max="1277" width="32.28515625" style="427" customWidth="1"/>
    <col min="1278" max="1278" width="15.42578125" style="427" customWidth="1"/>
    <col min="1279" max="1282" width="13.7109375" style="427" customWidth="1"/>
    <col min="1283" max="1283" width="11" style="427" bestFit="1" customWidth="1"/>
    <col min="1284" max="1284" width="12.7109375" style="427" bestFit="1" customWidth="1"/>
    <col min="1285" max="1285" width="11" style="427" bestFit="1" customWidth="1"/>
    <col min="1286" max="1531" width="9.140625" style="427"/>
    <col min="1532" max="1532" width="7.5703125" style="427" customWidth="1"/>
    <col min="1533" max="1533" width="32.28515625" style="427" customWidth="1"/>
    <col min="1534" max="1534" width="15.42578125" style="427" customWidth="1"/>
    <col min="1535" max="1538" width="13.7109375" style="427" customWidth="1"/>
    <col min="1539" max="1539" width="11" style="427" bestFit="1" customWidth="1"/>
    <col min="1540" max="1540" width="12.7109375" style="427" bestFit="1" customWidth="1"/>
    <col min="1541" max="1541" width="11" style="427" bestFit="1" customWidth="1"/>
    <col min="1542" max="1787" width="9.140625" style="427"/>
    <col min="1788" max="1788" width="7.5703125" style="427" customWidth="1"/>
    <col min="1789" max="1789" width="32.28515625" style="427" customWidth="1"/>
    <col min="1790" max="1790" width="15.42578125" style="427" customWidth="1"/>
    <col min="1791" max="1794" width="13.7109375" style="427" customWidth="1"/>
    <col min="1795" max="1795" width="11" style="427" bestFit="1" customWidth="1"/>
    <col min="1796" max="1796" width="12.7109375" style="427" bestFit="1" customWidth="1"/>
    <col min="1797" max="1797" width="11" style="427" bestFit="1" customWidth="1"/>
    <col min="1798" max="2043" width="9.140625" style="427"/>
    <col min="2044" max="2044" width="7.5703125" style="427" customWidth="1"/>
    <col min="2045" max="2045" width="32.28515625" style="427" customWidth="1"/>
    <col min="2046" max="2046" width="15.42578125" style="427" customWidth="1"/>
    <col min="2047" max="2050" width="13.7109375" style="427" customWidth="1"/>
    <col min="2051" max="2051" width="11" style="427" bestFit="1" customWidth="1"/>
    <col min="2052" max="2052" width="12.7109375" style="427" bestFit="1" customWidth="1"/>
    <col min="2053" max="2053" width="11" style="427" bestFit="1" customWidth="1"/>
    <col min="2054" max="2299" width="9.140625" style="427"/>
    <col min="2300" max="2300" width="7.5703125" style="427" customWidth="1"/>
    <col min="2301" max="2301" width="32.28515625" style="427" customWidth="1"/>
    <col min="2302" max="2302" width="15.42578125" style="427" customWidth="1"/>
    <col min="2303" max="2306" width="13.7109375" style="427" customWidth="1"/>
    <col min="2307" max="2307" width="11" style="427" bestFit="1" customWidth="1"/>
    <col min="2308" max="2308" width="12.7109375" style="427" bestFit="1" customWidth="1"/>
    <col min="2309" max="2309" width="11" style="427" bestFit="1" customWidth="1"/>
    <col min="2310" max="2555" width="9.140625" style="427"/>
    <col min="2556" max="2556" width="7.5703125" style="427" customWidth="1"/>
    <col min="2557" max="2557" width="32.28515625" style="427" customWidth="1"/>
    <col min="2558" max="2558" width="15.42578125" style="427" customWidth="1"/>
    <col min="2559" max="2562" width="13.7109375" style="427" customWidth="1"/>
    <col min="2563" max="2563" width="11" style="427" bestFit="1" customWidth="1"/>
    <col min="2564" max="2564" width="12.7109375" style="427" bestFit="1" customWidth="1"/>
    <col min="2565" max="2565" width="11" style="427" bestFit="1" customWidth="1"/>
    <col min="2566" max="2811" width="9.140625" style="427"/>
    <col min="2812" max="2812" width="7.5703125" style="427" customWidth="1"/>
    <col min="2813" max="2813" width="32.28515625" style="427" customWidth="1"/>
    <col min="2814" max="2814" width="15.42578125" style="427" customWidth="1"/>
    <col min="2815" max="2818" width="13.7109375" style="427" customWidth="1"/>
    <col min="2819" max="2819" width="11" style="427" bestFit="1" customWidth="1"/>
    <col min="2820" max="2820" width="12.7109375" style="427" bestFit="1" customWidth="1"/>
    <col min="2821" max="2821" width="11" style="427" bestFit="1" customWidth="1"/>
    <col min="2822" max="3067" width="9.140625" style="427"/>
    <col min="3068" max="3068" width="7.5703125" style="427" customWidth="1"/>
    <col min="3069" max="3069" width="32.28515625" style="427" customWidth="1"/>
    <col min="3070" max="3070" width="15.42578125" style="427" customWidth="1"/>
    <col min="3071" max="3074" width="13.7109375" style="427" customWidth="1"/>
    <col min="3075" max="3075" width="11" style="427" bestFit="1" customWidth="1"/>
    <col min="3076" max="3076" width="12.7109375" style="427" bestFit="1" customWidth="1"/>
    <col min="3077" max="3077" width="11" style="427" bestFit="1" customWidth="1"/>
    <col min="3078" max="3323" width="9.140625" style="427"/>
    <col min="3324" max="3324" width="7.5703125" style="427" customWidth="1"/>
    <col min="3325" max="3325" width="32.28515625" style="427" customWidth="1"/>
    <col min="3326" max="3326" width="15.42578125" style="427" customWidth="1"/>
    <col min="3327" max="3330" width="13.7109375" style="427" customWidth="1"/>
    <col min="3331" max="3331" width="11" style="427" bestFit="1" customWidth="1"/>
    <col min="3332" max="3332" width="12.7109375" style="427" bestFit="1" customWidth="1"/>
    <col min="3333" max="3333" width="11" style="427" bestFit="1" customWidth="1"/>
    <col min="3334" max="3579" width="9.140625" style="427"/>
    <col min="3580" max="3580" width="7.5703125" style="427" customWidth="1"/>
    <col min="3581" max="3581" width="32.28515625" style="427" customWidth="1"/>
    <col min="3582" max="3582" width="15.42578125" style="427" customWidth="1"/>
    <col min="3583" max="3586" width="13.7109375" style="427" customWidth="1"/>
    <col min="3587" max="3587" width="11" style="427" bestFit="1" customWidth="1"/>
    <col min="3588" max="3588" width="12.7109375" style="427" bestFit="1" customWidth="1"/>
    <col min="3589" max="3589" width="11" style="427" bestFit="1" customWidth="1"/>
    <col min="3590" max="3835" width="9.140625" style="427"/>
    <col min="3836" max="3836" width="7.5703125" style="427" customWidth="1"/>
    <col min="3837" max="3837" width="32.28515625" style="427" customWidth="1"/>
    <col min="3838" max="3838" width="15.42578125" style="427" customWidth="1"/>
    <col min="3839" max="3842" width="13.7109375" style="427" customWidth="1"/>
    <col min="3843" max="3843" width="11" style="427" bestFit="1" customWidth="1"/>
    <col min="3844" max="3844" width="12.7109375" style="427" bestFit="1" customWidth="1"/>
    <col min="3845" max="3845" width="11" style="427" bestFit="1" customWidth="1"/>
    <col min="3846" max="4091" width="9.140625" style="427"/>
    <col min="4092" max="4092" width="7.5703125" style="427" customWidth="1"/>
    <col min="4093" max="4093" width="32.28515625" style="427" customWidth="1"/>
    <col min="4094" max="4094" width="15.42578125" style="427" customWidth="1"/>
    <col min="4095" max="4098" width="13.7109375" style="427" customWidth="1"/>
    <col min="4099" max="4099" width="11" style="427" bestFit="1" customWidth="1"/>
    <col min="4100" max="4100" width="12.7109375" style="427" bestFit="1" customWidth="1"/>
    <col min="4101" max="4101" width="11" style="427" bestFit="1" customWidth="1"/>
    <col min="4102" max="4347" width="9.140625" style="427"/>
    <col min="4348" max="4348" width="7.5703125" style="427" customWidth="1"/>
    <col min="4349" max="4349" width="32.28515625" style="427" customWidth="1"/>
    <col min="4350" max="4350" width="15.42578125" style="427" customWidth="1"/>
    <col min="4351" max="4354" width="13.7109375" style="427" customWidth="1"/>
    <col min="4355" max="4355" width="11" style="427" bestFit="1" customWidth="1"/>
    <col min="4356" max="4356" width="12.7109375" style="427" bestFit="1" customWidth="1"/>
    <col min="4357" max="4357" width="11" style="427" bestFit="1" customWidth="1"/>
    <col min="4358" max="4603" width="9.140625" style="427"/>
    <col min="4604" max="4604" width="7.5703125" style="427" customWidth="1"/>
    <col min="4605" max="4605" width="32.28515625" style="427" customWidth="1"/>
    <col min="4606" max="4606" width="15.42578125" style="427" customWidth="1"/>
    <col min="4607" max="4610" width="13.7109375" style="427" customWidth="1"/>
    <col min="4611" max="4611" width="11" style="427" bestFit="1" customWidth="1"/>
    <col min="4612" max="4612" width="12.7109375" style="427" bestFit="1" customWidth="1"/>
    <col min="4613" max="4613" width="11" style="427" bestFit="1" customWidth="1"/>
    <col min="4614" max="4859" width="9.140625" style="427"/>
    <col min="4860" max="4860" width="7.5703125" style="427" customWidth="1"/>
    <col min="4861" max="4861" width="32.28515625" style="427" customWidth="1"/>
    <col min="4862" max="4862" width="15.42578125" style="427" customWidth="1"/>
    <col min="4863" max="4866" width="13.7109375" style="427" customWidth="1"/>
    <col min="4867" max="4867" width="11" style="427" bestFit="1" customWidth="1"/>
    <col min="4868" max="4868" width="12.7109375" style="427" bestFit="1" customWidth="1"/>
    <col min="4869" max="4869" width="11" style="427" bestFit="1" customWidth="1"/>
    <col min="4870" max="5115" width="9.140625" style="427"/>
    <col min="5116" max="5116" width="7.5703125" style="427" customWidth="1"/>
    <col min="5117" max="5117" width="32.28515625" style="427" customWidth="1"/>
    <col min="5118" max="5118" width="15.42578125" style="427" customWidth="1"/>
    <col min="5119" max="5122" width="13.7109375" style="427" customWidth="1"/>
    <col min="5123" max="5123" width="11" style="427" bestFit="1" customWidth="1"/>
    <col min="5124" max="5124" width="12.7109375" style="427" bestFit="1" customWidth="1"/>
    <col min="5125" max="5125" width="11" style="427" bestFit="1" customWidth="1"/>
    <col min="5126" max="5371" width="9.140625" style="427"/>
    <col min="5372" max="5372" width="7.5703125" style="427" customWidth="1"/>
    <col min="5373" max="5373" width="32.28515625" style="427" customWidth="1"/>
    <col min="5374" max="5374" width="15.42578125" style="427" customWidth="1"/>
    <col min="5375" max="5378" width="13.7109375" style="427" customWidth="1"/>
    <col min="5379" max="5379" width="11" style="427" bestFit="1" customWidth="1"/>
    <col min="5380" max="5380" width="12.7109375" style="427" bestFit="1" customWidth="1"/>
    <col min="5381" max="5381" width="11" style="427" bestFit="1" customWidth="1"/>
    <col min="5382" max="5627" width="9.140625" style="427"/>
    <col min="5628" max="5628" width="7.5703125" style="427" customWidth="1"/>
    <col min="5629" max="5629" width="32.28515625" style="427" customWidth="1"/>
    <col min="5630" max="5630" width="15.42578125" style="427" customWidth="1"/>
    <col min="5631" max="5634" width="13.7109375" style="427" customWidth="1"/>
    <col min="5635" max="5635" width="11" style="427" bestFit="1" customWidth="1"/>
    <col min="5636" max="5636" width="12.7109375" style="427" bestFit="1" customWidth="1"/>
    <col min="5637" max="5637" width="11" style="427" bestFit="1" customWidth="1"/>
    <col min="5638" max="5883" width="9.140625" style="427"/>
    <col min="5884" max="5884" width="7.5703125" style="427" customWidth="1"/>
    <col min="5885" max="5885" width="32.28515625" style="427" customWidth="1"/>
    <col min="5886" max="5886" width="15.42578125" style="427" customWidth="1"/>
    <col min="5887" max="5890" width="13.7109375" style="427" customWidth="1"/>
    <col min="5891" max="5891" width="11" style="427" bestFit="1" customWidth="1"/>
    <col min="5892" max="5892" width="12.7109375" style="427" bestFit="1" customWidth="1"/>
    <col min="5893" max="5893" width="11" style="427" bestFit="1" customWidth="1"/>
    <col min="5894" max="6139" width="9.140625" style="427"/>
    <col min="6140" max="6140" width="7.5703125" style="427" customWidth="1"/>
    <col min="6141" max="6141" width="32.28515625" style="427" customWidth="1"/>
    <col min="6142" max="6142" width="15.42578125" style="427" customWidth="1"/>
    <col min="6143" max="6146" width="13.7109375" style="427" customWidth="1"/>
    <col min="6147" max="6147" width="11" style="427" bestFit="1" customWidth="1"/>
    <col min="6148" max="6148" width="12.7109375" style="427" bestFit="1" customWidth="1"/>
    <col min="6149" max="6149" width="11" style="427" bestFit="1" customWidth="1"/>
    <col min="6150" max="6395" width="9.140625" style="427"/>
    <col min="6396" max="6396" width="7.5703125" style="427" customWidth="1"/>
    <col min="6397" max="6397" width="32.28515625" style="427" customWidth="1"/>
    <col min="6398" max="6398" width="15.42578125" style="427" customWidth="1"/>
    <col min="6399" max="6402" width="13.7109375" style="427" customWidth="1"/>
    <col min="6403" max="6403" width="11" style="427" bestFit="1" customWidth="1"/>
    <col min="6404" max="6404" width="12.7109375" style="427" bestFit="1" customWidth="1"/>
    <col min="6405" max="6405" width="11" style="427" bestFit="1" customWidth="1"/>
    <col min="6406" max="6651" width="9.140625" style="427"/>
    <col min="6652" max="6652" width="7.5703125" style="427" customWidth="1"/>
    <col min="6653" max="6653" width="32.28515625" style="427" customWidth="1"/>
    <col min="6654" max="6654" width="15.42578125" style="427" customWidth="1"/>
    <col min="6655" max="6658" width="13.7109375" style="427" customWidth="1"/>
    <col min="6659" max="6659" width="11" style="427" bestFit="1" customWidth="1"/>
    <col min="6660" max="6660" width="12.7109375" style="427" bestFit="1" customWidth="1"/>
    <col min="6661" max="6661" width="11" style="427" bestFit="1" customWidth="1"/>
    <col min="6662" max="6907" width="9.140625" style="427"/>
    <col min="6908" max="6908" width="7.5703125" style="427" customWidth="1"/>
    <col min="6909" max="6909" width="32.28515625" style="427" customWidth="1"/>
    <col min="6910" max="6910" width="15.42578125" style="427" customWidth="1"/>
    <col min="6911" max="6914" width="13.7109375" style="427" customWidth="1"/>
    <col min="6915" max="6915" width="11" style="427" bestFit="1" customWidth="1"/>
    <col min="6916" max="6916" width="12.7109375" style="427" bestFit="1" customWidth="1"/>
    <col min="6917" max="6917" width="11" style="427" bestFit="1" customWidth="1"/>
    <col min="6918" max="7163" width="9.140625" style="427"/>
    <col min="7164" max="7164" width="7.5703125" style="427" customWidth="1"/>
    <col min="7165" max="7165" width="32.28515625" style="427" customWidth="1"/>
    <col min="7166" max="7166" width="15.42578125" style="427" customWidth="1"/>
    <col min="7167" max="7170" width="13.7109375" style="427" customWidth="1"/>
    <col min="7171" max="7171" width="11" style="427" bestFit="1" customWidth="1"/>
    <col min="7172" max="7172" width="12.7109375" style="427" bestFit="1" customWidth="1"/>
    <col min="7173" max="7173" width="11" style="427" bestFit="1" customWidth="1"/>
    <col min="7174" max="7419" width="9.140625" style="427"/>
    <col min="7420" max="7420" width="7.5703125" style="427" customWidth="1"/>
    <col min="7421" max="7421" width="32.28515625" style="427" customWidth="1"/>
    <col min="7422" max="7422" width="15.42578125" style="427" customWidth="1"/>
    <col min="7423" max="7426" width="13.7109375" style="427" customWidth="1"/>
    <col min="7427" max="7427" width="11" style="427" bestFit="1" customWidth="1"/>
    <col min="7428" max="7428" width="12.7109375" style="427" bestFit="1" customWidth="1"/>
    <col min="7429" max="7429" width="11" style="427" bestFit="1" customWidth="1"/>
    <col min="7430" max="7675" width="9.140625" style="427"/>
    <col min="7676" max="7676" width="7.5703125" style="427" customWidth="1"/>
    <col min="7677" max="7677" width="32.28515625" style="427" customWidth="1"/>
    <col min="7678" max="7678" width="15.42578125" style="427" customWidth="1"/>
    <col min="7679" max="7682" width="13.7109375" style="427" customWidth="1"/>
    <col min="7683" max="7683" width="11" style="427" bestFit="1" customWidth="1"/>
    <col min="7684" max="7684" width="12.7109375" style="427" bestFit="1" customWidth="1"/>
    <col min="7685" max="7685" width="11" style="427" bestFit="1" customWidth="1"/>
    <col min="7686" max="7931" width="9.140625" style="427"/>
    <col min="7932" max="7932" width="7.5703125" style="427" customWidth="1"/>
    <col min="7933" max="7933" width="32.28515625" style="427" customWidth="1"/>
    <col min="7934" max="7934" width="15.42578125" style="427" customWidth="1"/>
    <col min="7935" max="7938" width="13.7109375" style="427" customWidth="1"/>
    <col min="7939" max="7939" width="11" style="427" bestFit="1" customWidth="1"/>
    <col min="7940" max="7940" width="12.7109375" style="427" bestFit="1" customWidth="1"/>
    <col min="7941" max="7941" width="11" style="427" bestFit="1" customWidth="1"/>
    <col min="7942" max="8187" width="9.140625" style="427"/>
    <col min="8188" max="8188" width="7.5703125" style="427" customWidth="1"/>
    <col min="8189" max="8189" width="32.28515625" style="427" customWidth="1"/>
    <col min="8190" max="8190" width="15.42578125" style="427" customWidth="1"/>
    <col min="8191" max="8194" width="13.7109375" style="427" customWidth="1"/>
    <col min="8195" max="8195" width="11" style="427" bestFit="1" customWidth="1"/>
    <col min="8196" max="8196" width="12.7109375" style="427" bestFit="1" customWidth="1"/>
    <col min="8197" max="8197" width="11" style="427" bestFit="1" customWidth="1"/>
    <col min="8198" max="8443" width="9.140625" style="427"/>
    <col min="8444" max="8444" width="7.5703125" style="427" customWidth="1"/>
    <col min="8445" max="8445" width="32.28515625" style="427" customWidth="1"/>
    <col min="8446" max="8446" width="15.42578125" style="427" customWidth="1"/>
    <col min="8447" max="8450" width="13.7109375" style="427" customWidth="1"/>
    <col min="8451" max="8451" width="11" style="427" bestFit="1" customWidth="1"/>
    <col min="8452" max="8452" width="12.7109375" style="427" bestFit="1" customWidth="1"/>
    <col min="8453" max="8453" width="11" style="427" bestFit="1" customWidth="1"/>
    <col min="8454" max="8699" width="9.140625" style="427"/>
    <col min="8700" max="8700" width="7.5703125" style="427" customWidth="1"/>
    <col min="8701" max="8701" width="32.28515625" style="427" customWidth="1"/>
    <col min="8702" max="8702" width="15.42578125" style="427" customWidth="1"/>
    <col min="8703" max="8706" width="13.7109375" style="427" customWidth="1"/>
    <col min="8707" max="8707" width="11" style="427" bestFit="1" customWidth="1"/>
    <col min="8708" max="8708" width="12.7109375" style="427" bestFit="1" customWidth="1"/>
    <col min="8709" max="8709" width="11" style="427" bestFit="1" customWidth="1"/>
    <col min="8710" max="8955" width="9.140625" style="427"/>
    <col min="8956" max="8956" width="7.5703125" style="427" customWidth="1"/>
    <col min="8957" max="8957" width="32.28515625" style="427" customWidth="1"/>
    <col min="8958" max="8958" width="15.42578125" style="427" customWidth="1"/>
    <col min="8959" max="8962" width="13.7109375" style="427" customWidth="1"/>
    <col min="8963" max="8963" width="11" style="427" bestFit="1" customWidth="1"/>
    <col min="8964" max="8964" width="12.7109375" style="427" bestFit="1" customWidth="1"/>
    <col min="8965" max="8965" width="11" style="427" bestFit="1" customWidth="1"/>
    <col min="8966" max="9211" width="9.140625" style="427"/>
    <col min="9212" max="9212" width="7.5703125" style="427" customWidth="1"/>
    <col min="9213" max="9213" width="32.28515625" style="427" customWidth="1"/>
    <col min="9214" max="9214" width="15.42578125" style="427" customWidth="1"/>
    <col min="9215" max="9218" width="13.7109375" style="427" customWidth="1"/>
    <col min="9219" max="9219" width="11" style="427" bestFit="1" customWidth="1"/>
    <col min="9220" max="9220" width="12.7109375" style="427" bestFit="1" customWidth="1"/>
    <col min="9221" max="9221" width="11" style="427" bestFit="1" customWidth="1"/>
    <col min="9222" max="9467" width="9.140625" style="427"/>
    <col min="9468" max="9468" width="7.5703125" style="427" customWidth="1"/>
    <col min="9469" max="9469" width="32.28515625" style="427" customWidth="1"/>
    <col min="9470" max="9470" width="15.42578125" style="427" customWidth="1"/>
    <col min="9471" max="9474" width="13.7109375" style="427" customWidth="1"/>
    <col min="9475" max="9475" width="11" style="427" bestFit="1" customWidth="1"/>
    <col min="9476" max="9476" width="12.7109375" style="427" bestFit="1" customWidth="1"/>
    <col min="9477" max="9477" width="11" style="427" bestFit="1" customWidth="1"/>
    <col min="9478" max="9723" width="9.140625" style="427"/>
    <col min="9724" max="9724" width="7.5703125" style="427" customWidth="1"/>
    <col min="9725" max="9725" width="32.28515625" style="427" customWidth="1"/>
    <col min="9726" max="9726" width="15.42578125" style="427" customWidth="1"/>
    <col min="9727" max="9730" width="13.7109375" style="427" customWidth="1"/>
    <col min="9731" max="9731" width="11" style="427" bestFit="1" customWidth="1"/>
    <col min="9732" max="9732" width="12.7109375" style="427" bestFit="1" customWidth="1"/>
    <col min="9733" max="9733" width="11" style="427" bestFit="1" customWidth="1"/>
    <col min="9734" max="9979" width="9.140625" style="427"/>
    <col min="9980" max="9980" width="7.5703125" style="427" customWidth="1"/>
    <col min="9981" max="9981" width="32.28515625" style="427" customWidth="1"/>
    <col min="9982" max="9982" width="15.42578125" style="427" customWidth="1"/>
    <col min="9983" max="9986" width="13.7109375" style="427" customWidth="1"/>
    <col min="9987" max="9987" width="11" style="427" bestFit="1" customWidth="1"/>
    <col min="9988" max="9988" width="12.7109375" style="427" bestFit="1" customWidth="1"/>
    <col min="9989" max="9989" width="11" style="427" bestFit="1" customWidth="1"/>
    <col min="9990" max="10235" width="9.140625" style="427"/>
    <col min="10236" max="10236" width="7.5703125" style="427" customWidth="1"/>
    <col min="10237" max="10237" width="32.28515625" style="427" customWidth="1"/>
    <col min="10238" max="10238" width="15.42578125" style="427" customWidth="1"/>
    <col min="10239" max="10242" width="13.7109375" style="427" customWidth="1"/>
    <col min="10243" max="10243" width="11" style="427" bestFit="1" customWidth="1"/>
    <col min="10244" max="10244" width="12.7109375" style="427" bestFit="1" customWidth="1"/>
    <col min="10245" max="10245" width="11" style="427" bestFit="1" customWidth="1"/>
    <col min="10246" max="10491" width="9.140625" style="427"/>
    <col min="10492" max="10492" width="7.5703125" style="427" customWidth="1"/>
    <col min="10493" max="10493" width="32.28515625" style="427" customWidth="1"/>
    <col min="10494" max="10494" width="15.42578125" style="427" customWidth="1"/>
    <col min="10495" max="10498" width="13.7109375" style="427" customWidth="1"/>
    <col min="10499" max="10499" width="11" style="427" bestFit="1" customWidth="1"/>
    <col min="10500" max="10500" width="12.7109375" style="427" bestFit="1" customWidth="1"/>
    <col min="10501" max="10501" width="11" style="427" bestFit="1" customWidth="1"/>
    <col min="10502" max="10747" width="9.140625" style="427"/>
    <col min="10748" max="10748" width="7.5703125" style="427" customWidth="1"/>
    <col min="10749" max="10749" width="32.28515625" style="427" customWidth="1"/>
    <col min="10750" max="10750" width="15.42578125" style="427" customWidth="1"/>
    <col min="10751" max="10754" width="13.7109375" style="427" customWidth="1"/>
    <col min="10755" max="10755" width="11" style="427" bestFit="1" customWidth="1"/>
    <col min="10756" max="10756" width="12.7109375" style="427" bestFit="1" customWidth="1"/>
    <col min="10757" max="10757" width="11" style="427" bestFit="1" customWidth="1"/>
    <col min="10758" max="11003" width="9.140625" style="427"/>
    <col min="11004" max="11004" width="7.5703125" style="427" customWidth="1"/>
    <col min="11005" max="11005" width="32.28515625" style="427" customWidth="1"/>
    <col min="11006" max="11006" width="15.42578125" style="427" customWidth="1"/>
    <col min="11007" max="11010" width="13.7109375" style="427" customWidth="1"/>
    <col min="11011" max="11011" width="11" style="427" bestFit="1" customWidth="1"/>
    <col min="11012" max="11012" width="12.7109375" style="427" bestFit="1" customWidth="1"/>
    <col min="11013" max="11013" width="11" style="427" bestFit="1" customWidth="1"/>
    <col min="11014" max="11259" width="9.140625" style="427"/>
    <col min="11260" max="11260" width="7.5703125" style="427" customWidth="1"/>
    <col min="11261" max="11261" width="32.28515625" style="427" customWidth="1"/>
    <col min="11262" max="11262" width="15.42578125" style="427" customWidth="1"/>
    <col min="11263" max="11266" width="13.7109375" style="427" customWidth="1"/>
    <col min="11267" max="11267" width="11" style="427" bestFit="1" customWidth="1"/>
    <col min="11268" max="11268" width="12.7109375" style="427" bestFit="1" customWidth="1"/>
    <col min="11269" max="11269" width="11" style="427" bestFit="1" customWidth="1"/>
    <col min="11270" max="11515" width="9.140625" style="427"/>
    <col min="11516" max="11516" width="7.5703125" style="427" customWidth="1"/>
    <col min="11517" max="11517" width="32.28515625" style="427" customWidth="1"/>
    <col min="11518" max="11518" width="15.42578125" style="427" customWidth="1"/>
    <col min="11519" max="11522" width="13.7109375" style="427" customWidth="1"/>
    <col min="11523" max="11523" width="11" style="427" bestFit="1" customWidth="1"/>
    <col min="11524" max="11524" width="12.7109375" style="427" bestFit="1" customWidth="1"/>
    <col min="11525" max="11525" width="11" style="427" bestFit="1" customWidth="1"/>
    <col min="11526" max="11771" width="9.140625" style="427"/>
    <col min="11772" max="11772" width="7.5703125" style="427" customWidth="1"/>
    <col min="11773" max="11773" width="32.28515625" style="427" customWidth="1"/>
    <col min="11774" max="11774" width="15.42578125" style="427" customWidth="1"/>
    <col min="11775" max="11778" width="13.7109375" style="427" customWidth="1"/>
    <col min="11779" max="11779" width="11" style="427" bestFit="1" customWidth="1"/>
    <col min="11780" max="11780" width="12.7109375" style="427" bestFit="1" customWidth="1"/>
    <col min="11781" max="11781" width="11" style="427" bestFit="1" customWidth="1"/>
    <col min="11782" max="12027" width="9.140625" style="427"/>
    <col min="12028" max="12028" width="7.5703125" style="427" customWidth="1"/>
    <col min="12029" max="12029" width="32.28515625" style="427" customWidth="1"/>
    <col min="12030" max="12030" width="15.42578125" style="427" customWidth="1"/>
    <col min="12031" max="12034" width="13.7109375" style="427" customWidth="1"/>
    <col min="12035" max="12035" width="11" style="427" bestFit="1" customWidth="1"/>
    <col min="12036" max="12036" width="12.7109375" style="427" bestFit="1" customWidth="1"/>
    <col min="12037" max="12037" width="11" style="427" bestFit="1" customWidth="1"/>
    <col min="12038" max="12283" width="9.140625" style="427"/>
    <col min="12284" max="12284" width="7.5703125" style="427" customWidth="1"/>
    <col min="12285" max="12285" width="32.28515625" style="427" customWidth="1"/>
    <col min="12286" max="12286" width="15.42578125" style="427" customWidth="1"/>
    <col min="12287" max="12290" width="13.7109375" style="427" customWidth="1"/>
    <col min="12291" max="12291" width="11" style="427" bestFit="1" customWidth="1"/>
    <col min="12292" max="12292" width="12.7109375" style="427" bestFit="1" customWidth="1"/>
    <col min="12293" max="12293" width="11" style="427" bestFit="1" customWidth="1"/>
    <col min="12294" max="12539" width="9.140625" style="427"/>
    <col min="12540" max="12540" width="7.5703125" style="427" customWidth="1"/>
    <col min="12541" max="12541" width="32.28515625" style="427" customWidth="1"/>
    <col min="12542" max="12542" width="15.42578125" style="427" customWidth="1"/>
    <col min="12543" max="12546" width="13.7109375" style="427" customWidth="1"/>
    <col min="12547" max="12547" width="11" style="427" bestFit="1" customWidth="1"/>
    <col min="12548" max="12548" width="12.7109375" style="427" bestFit="1" customWidth="1"/>
    <col min="12549" max="12549" width="11" style="427" bestFit="1" customWidth="1"/>
    <col min="12550" max="12795" width="9.140625" style="427"/>
    <col min="12796" max="12796" width="7.5703125" style="427" customWidth="1"/>
    <col min="12797" max="12797" width="32.28515625" style="427" customWidth="1"/>
    <col min="12798" max="12798" width="15.42578125" style="427" customWidth="1"/>
    <col min="12799" max="12802" width="13.7109375" style="427" customWidth="1"/>
    <col min="12803" max="12803" width="11" style="427" bestFit="1" customWidth="1"/>
    <col min="12804" max="12804" width="12.7109375" style="427" bestFit="1" customWidth="1"/>
    <col min="12805" max="12805" width="11" style="427" bestFit="1" customWidth="1"/>
    <col min="12806" max="13051" width="9.140625" style="427"/>
    <col min="13052" max="13052" width="7.5703125" style="427" customWidth="1"/>
    <col min="13053" max="13053" width="32.28515625" style="427" customWidth="1"/>
    <col min="13054" max="13054" width="15.42578125" style="427" customWidth="1"/>
    <col min="13055" max="13058" width="13.7109375" style="427" customWidth="1"/>
    <col min="13059" max="13059" width="11" style="427" bestFit="1" customWidth="1"/>
    <col min="13060" max="13060" width="12.7109375" style="427" bestFit="1" customWidth="1"/>
    <col min="13061" max="13061" width="11" style="427" bestFit="1" customWidth="1"/>
    <col min="13062" max="13307" width="9.140625" style="427"/>
    <col min="13308" max="13308" width="7.5703125" style="427" customWidth="1"/>
    <col min="13309" max="13309" width="32.28515625" style="427" customWidth="1"/>
    <col min="13310" max="13310" width="15.42578125" style="427" customWidth="1"/>
    <col min="13311" max="13314" width="13.7109375" style="427" customWidth="1"/>
    <col min="13315" max="13315" width="11" style="427" bestFit="1" customWidth="1"/>
    <col min="13316" max="13316" width="12.7109375" style="427" bestFit="1" customWidth="1"/>
    <col min="13317" max="13317" width="11" style="427" bestFit="1" customWidth="1"/>
    <col min="13318" max="13563" width="9.140625" style="427"/>
    <col min="13564" max="13564" width="7.5703125" style="427" customWidth="1"/>
    <col min="13565" max="13565" width="32.28515625" style="427" customWidth="1"/>
    <col min="13566" max="13566" width="15.42578125" style="427" customWidth="1"/>
    <col min="13567" max="13570" width="13.7109375" style="427" customWidth="1"/>
    <col min="13571" max="13571" width="11" style="427" bestFit="1" customWidth="1"/>
    <col min="13572" max="13572" width="12.7109375" style="427" bestFit="1" customWidth="1"/>
    <col min="13573" max="13573" width="11" style="427" bestFit="1" customWidth="1"/>
    <col min="13574" max="13819" width="9.140625" style="427"/>
    <col min="13820" max="13820" width="7.5703125" style="427" customWidth="1"/>
    <col min="13821" max="13821" width="32.28515625" style="427" customWidth="1"/>
    <col min="13822" max="13822" width="15.42578125" style="427" customWidth="1"/>
    <col min="13823" max="13826" width="13.7109375" style="427" customWidth="1"/>
    <col min="13827" max="13827" width="11" style="427" bestFit="1" customWidth="1"/>
    <col min="13828" max="13828" width="12.7109375" style="427" bestFit="1" customWidth="1"/>
    <col min="13829" max="13829" width="11" style="427" bestFit="1" customWidth="1"/>
    <col min="13830" max="14075" width="9.140625" style="427"/>
    <col min="14076" max="14076" width="7.5703125" style="427" customWidth="1"/>
    <col min="14077" max="14077" width="32.28515625" style="427" customWidth="1"/>
    <col min="14078" max="14078" width="15.42578125" style="427" customWidth="1"/>
    <col min="14079" max="14082" width="13.7109375" style="427" customWidth="1"/>
    <col min="14083" max="14083" width="11" style="427" bestFit="1" customWidth="1"/>
    <col min="14084" max="14084" width="12.7109375" style="427" bestFit="1" customWidth="1"/>
    <col min="14085" max="14085" width="11" style="427" bestFit="1" customWidth="1"/>
    <col min="14086" max="14331" width="9.140625" style="427"/>
    <col min="14332" max="14332" width="7.5703125" style="427" customWidth="1"/>
    <col min="14333" max="14333" width="32.28515625" style="427" customWidth="1"/>
    <col min="14334" max="14334" width="15.42578125" style="427" customWidth="1"/>
    <col min="14335" max="14338" width="13.7109375" style="427" customWidth="1"/>
    <col min="14339" max="14339" width="11" style="427" bestFit="1" customWidth="1"/>
    <col min="14340" max="14340" width="12.7109375" style="427" bestFit="1" customWidth="1"/>
    <col min="14341" max="14341" width="11" style="427" bestFit="1" customWidth="1"/>
    <col min="14342" max="14587" width="9.140625" style="427"/>
    <col min="14588" max="14588" width="7.5703125" style="427" customWidth="1"/>
    <col min="14589" max="14589" width="32.28515625" style="427" customWidth="1"/>
    <col min="14590" max="14590" width="15.42578125" style="427" customWidth="1"/>
    <col min="14591" max="14594" width="13.7109375" style="427" customWidth="1"/>
    <col min="14595" max="14595" width="11" style="427" bestFit="1" customWidth="1"/>
    <col min="14596" max="14596" width="12.7109375" style="427" bestFit="1" customWidth="1"/>
    <col min="14597" max="14597" width="11" style="427" bestFit="1" customWidth="1"/>
    <col min="14598" max="14843" width="9.140625" style="427"/>
    <col min="14844" max="14844" width="7.5703125" style="427" customWidth="1"/>
    <col min="14845" max="14845" width="32.28515625" style="427" customWidth="1"/>
    <col min="14846" max="14846" width="15.42578125" style="427" customWidth="1"/>
    <col min="14847" max="14850" width="13.7109375" style="427" customWidth="1"/>
    <col min="14851" max="14851" width="11" style="427" bestFit="1" customWidth="1"/>
    <col min="14852" max="14852" width="12.7109375" style="427" bestFit="1" customWidth="1"/>
    <col min="14853" max="14853" width="11" style="427" bestFit="1" customWidth="1"/>
    <col min="14854" max="15099" width="9.140625" style="427"/>
    <col min="15100" max="15100" width="7.5703125" style="427" customWidth="1"/>
    <col min="15101" max="15101" width="32.28515625" style="427" customWidth="1"/>
    <col min="15102" max="15102" width="15.42578125" style="427" customWidth="1"/>
    <col min="15103" max="15106" width="13.7109375" style="427" customWidth="1"/>
    <col min="15107" max="15107" width="11" style="427" bestFit="1" customWidth="1"/>
    <col min="15108" max="15108" width="12.7109375" style="427" bestFit="1" customWidth="1"/>
    <col min="15109" max="15109" width="11" style="427" bestFit="1" customWidth="1"/>
    <col min="15110" max="15355" width="9.140625" style="427"/>
    <col min="15356" max="15356" width="7.5703125" style="427" customWidth="1"/>
    <col min="15357" max="15357" width="32.28515625" style="427" customWidth="1"/>
    <col min="15358" max="15358" width="15.42578125" style="427" customWidth="1"/>
    <col min="15359" max="15362" width="13.7109375" style="427" customWidth="1"/>
    <col min="15363" max="15363" width="11" style="427" bestFit="1" customWidth="1"/>
    <col min="15364" max="15364" width="12.7109375" style="427" bestFit="1" customWidth="1"/>
    <col min="15365" max="15365" width="11" style="427" bestFit="1" customWidth="1"/>
    <col min="15366" max="15611" width="9.140625" style="427"/>
    <col min="15612" max="15612" width="7.5703125" style="427" customWidth="1"/>
    <col min="15613" max="15613" width="32.28515625" style="427" customWidth="1"/>
    <col min="15614" max="15614" width="15.42578125" style="427" customWidth="1"/>
    <col min="15615" max="15618" width="13.7109375" style="427" customWidth="1"/>
    <col min="15619" max="15619" width="11" style="427" bestFit="1" customWidth="1"/>
    <col min="15620" max="15620" width="12.7109375" style="427" bestFit="1" customWidth="1"/>
    <col min="15621" max="15621" width="11" style="427" bestFit="1" customWidth="1"/>
    <col min="15622" max="15867" width="9.140625" style="427"/>
    <col min="15868" max="15868" width="7.5703125" style="427" customWidth="1"/>
    <col min="15869" max="15869" width="32.28515625" style="427" customWidth="1"/>
    <col min="15870" max="15870" width="15.42578125" style="427" customWidth="1"/>
    <col min="15871" max="15874" width="13.7109375" style="427" customWidth="1"/>
    <col min="15875" max="15875" width="11" style="427" bestFit="1" customWidth="1"/>
    <col min="15876" max="15876" width="12.7109375" style="427" bestFit="1" customWidth="1"/>
    <col min="15877" max="15877" width="11" style="427" bestFit="1" customWidth="1"/>
    <col min="15878" max="16123" width="9.140625" style="427"/>
    <col min="16124" max="16124" width="7.5703125" style="427" customWidth="1"/>
    <col min="16125" max="16125" width="32.28515625" style="427" customWidth="1"/>
    <col min="16126" max="16126" width="15.42578125" style="427" customWidth="1"/>
    <col min="16127" max="16130" width="13.7109375" style="427" customWidth="1"/>
    <col min="16131" max="16131" width="11" style="427" bestFit="1" customWidth="1"/>
    <col min="16132" max="16132" width="12.7109375" style="427" bestFit="1" customWidth="1"/>
    <col min="16133" max="16133" width="11" style="427" bestFit="1" customWidth="1"/>
    <col min="16134" max="16384" width="9.140625" style="427"/>
  </cols>
  <sheetData>
    <row r="1" spans="1:8" s="419" customFormat="1" x14ac:dyDescent="0.25">
      <c r="A1" s="380" t="s">
        <v>11</v>
      </c>
    </row>
    <row r="2" spans="1:8" s="419" customFormat="1" x14ac:dyDescent="0.25">
      <c r="A2" s="382" t="s">
        <v>165</v>
      </c>
      <c r="B2" s="383"/>
      <c r="C2" s="383"/>
      <c r="D2" s="383"/>
      <c r="E2" s="383"/>
      <c r="F2" s="383"/>
      <c r="G2" s="383"/>
    </row>
    <row r="3" spans="1:8" s="419" customFormat="1" x14ac:dyDescent="0.25">
      <c r="A3" s="383" t="s">
        <v>7</v>
      </c>
      <c r="B3" s="383"/>
      <c r="C3" s="383"/>
      <c r="D3" s="383"/>
      <c r="E3" s="383"/>
      <c r="F3" s="383"/>
      <c r="G3" s="383"/>
    </row>
    <row r="4" spans="1:8" s="419" customFormat="1" x14ac:dyDescent="0.25">
      <c r="A4" s="383"/>
      <c r="B4" s="383"/>
      <c r="C4" s="383"/>
      <c r="D4" s="383"/>
      <c r="E4" s="383"/>
      <c r="F4" s="383"/>
      <c r="G4" s="383"/>
    </row>
    <row r="5" spans="1:8" s="419" customFormat="1" ht="33.75" x14ac:dyDescent="0.25">
      <c r="A5" s="265" t="s">
        <v>13</v>
      </c>
      <c r="B5" s="119" t="s">
        <v>21</v>
      </c>
      <c r="C5" s="119" t="s">
        <v>22</v>
      </c>
      <c r="D5" s="119" t="s">
        <v>23</v>
      </c>
      <c r="E5" s="119" t="s">
        <v>24</v>
      </c>
      <c r="F5" s="119" t="s">
        <v>25</v>
      </c>
      <c r="G5" s="119" t="s">
        <v>403</v>
      </c>
    </row>
    <row r="6" spans="1:8" s="419" customFormat="1" x14ac:dyDescent="0.25">
      <c r="A6" s="266">
        <v>1</v>
      </c>
      <c r="B6" s="267">
        <v>2</v>
      </c>
      <c r="C6" s="267">
        <v>3</v>
      </c>
      <c r="D6" s="267">
        <v>4</v>
      </c>
      <c r="E6" s="267">
        <v>5</v>
      </c>
      <c r="F6" s="267">
        <v>6</v>
      </c>
      <c r="G6" s="267">
        <v>7</v>
      </c>
    </row>
    <row r="7" spans="1:8" s="419" customFormat="1" x14ac:dyDescent="0.25">
      <c r="A7" s="268">
        <v>1</v>
      </c>
      <c r="B7" s="287" t="s">
        <v>191</v>
      </c>
      <c r="C7" s="270">
        <v>2240250549.27</v>
      </c>
      <c r="D7" s="271">
        <v>4.9223340861318771E-2</v>
      </c>
      <c r="E7" s="288">
        <v>752669773.44000006</v>
      </c>
      <c r="F7" s="271">
        <v>7.1614576511805722E-2</v>
      </c>
      <c r="G7" s="289">
        <v>73334200.319999993</v>
      </c>
      <c r="H7" s="420"/>
    </row>
    <row r="8" spans="1:8" s="419" customFormat="1" x14ac:dyDescent="0.25">
      <c r="A8" s="272">
        <v>2</v>
      </c>
      <c r="B8" s="273" t="s">
        <v>177</v>
      </c>
      <c r="C8" s="274">
        <v>2381363501.25</v>
      </c>
      <c r="D8" s="271">
        <v>5.2323909651502472E-2</v>
      </c>
      <c r="E8" s="290">
        <v>387366611.95999998</v>
      </c>
      <c r="F8" s="271">
        <v>3.6856928296111237E-2</v>
      </c>
      <c r="G8" s="291">
        <v>24501574.300000001</v>
      </c>
      <c r="H8" s="420"/>
    </row>
    <row r="9" spans="1:8" s="419" customFormat="1" x14ac:dyDescent="0.25">
      <c r="A9" s="272">
        <v>3</v>
      </c>
      <c r="B9" s="273" t="s">
        <v>200</v>
      </c>
      <c r="C9" s="274">
        <v>5722258645.4499998</v>
      </c>
      <c r="D9" s="271">
        <v>0.12573088661596227</v>
      </c>
      <c r="E9" s="290">
        <v>1364362666.9200001</v>
      </c>
      <c r="F9" s="271">
        <v>0.12981556859049631</v>
      </c>
      <c r="G9" s="291">
        <v>141286539.53999999</v>
      </c>
      <c r="H9" s="420"/>
    </row>
    <row r="10" spans="1:8" s="419" customFormat="1" x14ac:dyDescent="0.25">
      <c r="A10" s="272">
        <v>4</v>
      </c>
      <c r="B10" s="273" t="s">
        <v>192</v>
      </c>
      <c r="C10" s="274">
        <v>11145402437.15</v>
      </c>
      <c r="D10" s="271">
        <v>0.24488954745672387</v>
      </c>
      <c r="E10" s="290">
        <v>2738697702.1500001</v>
      </c>
      <c r="F10" s="271">
        <v>0.26057998215729128</v>
      </c>
      <c r="G10" s="291">
        <v>353385380.97000003</v>
      </c>
      <c r="H10" s="420"/>
    </row>
    <row r="11" spans="1:8" s="419" customFormat="1" x14ac:dyDescent="0.25">
      <c r="A11" s="272">
        <v>5</v>
      </c>
      <c r="B11" s="273" t="s">
        <v>201</v>
      </c>
      <c r="C11" s="274">
        <v>3718654475.73</v>
      </c>
      <c r="D11" s="271">
        <v>8.1707198716667068E-2</v>
      </c>
      <c r="E11" s="290">
        <v>1278988608.5799999</v>
      </c>
      <c r="F11" s="271">
        <v>0.12169244840038987</v>
      </c>
      <c r="G11" s="291">
        <v>161090984.00999999</v>
      </c>
      <c r="H11" s="420"/>
    </row>
    <row r="12" spans="1:8" s="419" customFormat="1" x14ac:dyDescent="0.25">
      <c r="A12" s="272">
        <v>6</v>
      </c>
      <c r="B12" s="273" t="s">
        <v>180</v>
      </c>
      <c r="C12" s="274">
        <v>2906417490.9899998</v>
      </c>
      <c r="D12" s="271">
        <v>6.3860526176823307E-2</v>
      </c>
      <c r="E12" s="290">
        <v>804614310.96000004</v>
      </c>
      <c r="F12" s="271">
        <v>7.6556964512315667E-2</v>
      </c>
      <c r="G12" s="291">
        <v>15467033.18</v>
      </c>
      <c r="H12" s="420"/>
    </row>
    <row r="13" spans="1:8" s="419" customFormat="1" x14ac:dyDescent="0.25">
      <c r="A13" s="272">
        <v>7</v>
      </c>
      <c r="B13" s="273" t="s">
        <v>202</v>
      </c>
      <c r="C13" s="274">
        <v>3980633118.8000002</v>
      </c>
      <c r="D13" s="271">
        <v>8.7463458457535101E-2</v>
      </c>
      <c r="E13" s="290">
        <v>451396927.56999999</v>
      </c>
      <c r="F13" s="271">
        <v>4.2949246731286118E-2</v>
      </c>
      <c r="G13" s="291">
        <v>38848646.229999997</v>
      </c>
      <c r="H13" s="420"/>
    </row>
    <row r="14" spans="1:8" s="419" customFormat="1" x14ac:dyDescent="0.25">
      <c r="A14" s="272">
        <v>8</v>
      </c>
      <c r="B14" s="273" t="s">
        <v>203</v>
      </c>
      <c r="C14" s="274">
        <v>472422746.97000003</v>
      </c>
      <c r="D14" s="271">
        <v>1.0380189801681958E-2</v>
      </c>
      <c r="E14" s="290">
        <v>234531264.08000001</v>
      </c>
      <c r="F14" s="271">
        <v>2.2315041401362416E-2</v>
      </c>
      <c r="G14" s="291">
        <v>6741936.1200000001</v>
      </c>
      <c r="H14" s="420"/>
    </row>
    <row r="15" spans="1:8" s="419" customFormat="1" x14ac:dyDescent="0.25">
      <c r="A15" s="272">
        <v>9</v>
      </c>
      <c r="B15" s="273" t="s">
        <v>195</v>
      </c>
      <c r="C15" s="274">
        <v>67152961.700000003</v>
      </c>
      <c r="D15" s="271">
        <v>1.4755015347204361E-3</v>
      </c>
      <c r="E15" s="290">
        <v>12009225.380000001</v>
      </c>
      <c r="F15" s="271">
        <v>1.1426466428867265E-3</v>
      </c>
      <c r="G15" s="291">
        <v>80041.25</v>
      </c>
      <c r="H15" s="420"/>
    </row>
    <row r="16" spans="1:8" s="419" customFormat="1" x14ac:dyDescent="0.25">
      <c r="A16" s="272">
        <v>10</v>
      </c>
      <c r="B16" s="273" t="s">
        <v>196</v>
      </c>
      <c r="C16" s="274">
        <v>117862560.22</v>
      </c>
      <c r="D16" s="271">
        <v>2.589705414149884E-3</v>
      </c>
      <c r="E16" s="290">
        <v>68582964.510000005</v>
      </c>
      <c r="F16" s="271">
        <v>6.5254911684046527E-3</v>
      </c>
      <c r="G16" s="291">
        <v>-9199913.1099999994</v>
      </c>
      <c r="H16" s="420"/>
    </row>
    <row r="17" spans="1:9" s="419" customFormat="1" x14ac:dyDescent="0.25">
      <c r="A17" s="272">
        <v>11</v>
      </c>
      <c r="B17" s="273" t="s">
        <v>182</v>
      </c>
      <c r="C17" s="274">
        <v>2833360714.1799998</v>
      </c>
      <c r="D17" s="271">
        <v>6.2255304551804752E-2</v>
      </c>
      <c r="E17" s="290">
        <v>271049345.55000001</v>
      </c>
      <c r="F17" s="271">
        <v>2.5789642125057011E-2</v>
      </c>
      <c r="G17" s="291">
        <v>27335627.23</v>
      </c>
      <c r="H17" s="420"/>
    </row>
    <row r="18" spans="1:9" s="419" customFormat="1" x14ac:dyDescent="0.25">
      <c r="A18" s="272">
        <v>12</v>
      </c>
      <c r="B18" s="292" t="s">
        <v>183</v>
      </c>
      <c r="C18" s="290">
        <v>179968767.21000001</v>
      </c>
      <c r="D18" s="271">
        <v>3.9543184023125505E-3</v>
      </c>
      <c r="E18" s="290">
        <v>45566077.68</v>
      </c>
      <c r="F18" s="271">
        <v>4.3354940925063893E-3</v>
      </c>
      <c r="G18" s="291">
        <v>3202557.54</v>
      </c>
      <c r="H18" s="420"/>
    </row>
    <row r="19" spans="1:9" s="419" customFormat="1" x14ac:dyDescent="0.25">
      <c r="A19" s="272">
        <v>13</v>
      </c>
      <c r="B19" s="273" t="s">
        <v>184</v>
      </c>
      <c r="C19" s="274">
        <v>1246499061.75</v>
      </c>
      <c r="D19" s="271">
        <v>2.738838663373068E-2</v>
      </c>
      <c r="E19" s="290">
        <v>488311099.61000001</v>
      </c>
      <c r="F19" s="271">
        <v>4.6461534445254318E-2</v>
      </c>
      <c r="G19" s="291">
        <v>3187431</v>
      </c>
      <c r="H19" s="420"/>
    </row>
    <row r="20" spans="1:9" s="419" customFormat="1" x14ac:dyDescent="0.25">
      <c r="A20" s="272">
        <v>14</v>
      </c>
      <c r="B20" s="273" t="s">
        <v>185</v>
      </c>
      <c r="C20" s="274">
        <v>3560172562.3200002</v>
      </c>
      <c r="D20" s="271">
        <v>7.8224994796808001E-2</v>
      </c>
      <c r="E20" s="290">
        <v>634825915.27999997</v>
      </c>
      <c r="F20" s="271">
        <v>6.0402039095729373E-2</v>
      </c>
      <c r="G20" s="291">
        <v>45346677.82</v>
      </c>
      <c r="H20" s="420"/>
    </row>
    <row r="21" spans="1:9" s="419" customFormat="1" x14ac:dyDescent="0.25">
      <c r="A21" s="272">
        <v>15</v>
      </c>
      <c r="B21" s="273" t="s">
        <v>186</v>
      </c>
      <c r="C21" s="274">
        <v>4772365008.6999998</v>
      </c>
      <c r="D21" s="271">
        <v>0.10485958796636301</v>
      </c>
      <c r="E21" s="290">
        <v>927411488.65999997</v>
      </c>
      <c r="F21" s="271">
        <v>8.8240797433675133E-2</v>
      </c>
      <c r="G21" s="291">
        <v>64680507.700000003</v>
      </c>
      <c r="H21" s="420"/>
    </row>
    <row r="22" spans="1:9" s="419" customFormat="1" x14ac:dyDescent="0.25">
      <c r="A22" s="272">
        <v>16</v>
      </c>
      <c r="B22" s="273" t="s">
        <v>187</v>
      </c>
      <c r="C22" s="274">
        <v>167171922.78999999</v>
      </c>
      <c r="D22" s="271">
        <v>3.67314296189577E-3</v>
      </c>
      <c r="E22" s="290">
        <v>49624037</v>
      </c>
      <c r="F22" s="271">
        <v>4.7215983954276243E-3</v>
      </c>
      <c r="G22" s="291">
        <v>252967.67</v>
      </c>
      <c r="H22" s="420"/>
    </row>
    <row r="23" spans="1:9" s="419" customFormat="1" ht="15" customHeight="1" x14ac:dyDescent="0.25">
      <c r="A23" s="421"/>
      <c r="B23" s="422" t="s">
        <v>26</v>
      </c>
      <c r="C23" s="389">
        <v>45511956524.480003</v>
      </c>
      <c r="D23" s="390">
        <v>1</v>
      </c>
      <c r="E23" s="389">
        <v>10510008019.330002</v>
      </c>
      <c r="F23" s="390">
        <v>1</v>
      </c>
      <c r="G23" s="389">
        <v>949542191.76999998</v>
      </c>
    </row>
    <row r="24" spans="1:9" s="419" customFormat="1" x14ac:dyDescent="0.25">
      <c r="A24" s="383"/>
      <c r="B24" s="383"/>
      <c r="C24" s="383"/>
      <c r="D24" s="383"/>
      <c r="E24" s="393"/>
      <c r="F24" s="383"/>
      <c r="G24" s="423"/>
    </row>
    <row r="25" spans="1:9" x14ac:dyDescent="0.25">
      <c r="A25" s="424"/>
      <c r="B25" s="424"/>
      <c r="C25" s="425"/>
      <c r="D25" s="424"/>
      <c r="E25" s="393"/>
      <c r="F25" s="383"/>
      <c r="G25" s="426"/>
    </row>
    <row r="26" spans="1:9" s="419" customFormat="1" x14ac:dyDescent="0.25">
      <c r="A26" s="471" t="s">
        <v>9</v>
      </c>
      <c r="B26" s="471"/>
      <c r="C26" s="471"/>
      <c r="D26" s="471"/>
      <c r="E26" s="471"/>
      <c r="F26" s="471"/>
      <c r="G26" s="471"/>
    </row>
    <row r="27" spans="1:9" s="419" customFormat="1" x14ac:dyDescent="0.25">
      <c r="A27" s="394"/>
      <c r="B27" s="395" t="s">
        <v>188</v>
      </c>
      <c r="C27" s="396"/>
      <c r="D27" s="396"/>
      <c r="E27" s="396"/>
      <c r="F27" s="396"/>
      <c r="G27" s="396"/>
    </row>
    <row r="28" spans="1:9" x14ac:dyDescent="0.25">
      <c r="A28" s="428"/>
      <c r="B28" s="446" t="s">
        <v>198</v>
      </c>
      <c r="C28" s="429"/>
      <c r="D28" s="429"/>
      <c r="E28" s="396"/>
      <c r="F28" s="396"/>
      <c r="G28" s="429"/>
    </row>
    <row r="29" spans="1:9" x14ac:dyDescent="0.25">
      <c r="A29" s="428"/>
      <c r="B29" s="446" t="s">
        <v>199</v>
      </c>
      <c r="C29" s="447"/>
      <c r="D29" s="447"/>
      <c r="E29" s="447"/>
      <c r="F29" s="447"/>
      <c r="G29" s="447"/>
      <c r="H29" s="447"/>
      <c r="I29" s="447"/>
    </row>
    <row r="30" spans="1:9" s="428" customFormat="1" ht="11.25" x14ac:dyDescent="0.25">
      <c r="B30" s="446" t="s">
        <v>190</v>
      </c>
      <c r="C30" s="394"/>
      <c r="D30" s="398"/>
      <c r="E30" s="430"/>
      <c r="F30" s="394"/>
    </row>
    <row r="31" spans="1:9" s="428" customFormat="1" x14ac:dyDescent="0.25">
      <c r="B31" s="431"/>
      <c r="C31" s="394"/>
      <c r="D31" s="398"/>
      <c r="E31" s="430"/>
      <c r="F31" s="394"/>
    </row>
    <row r="32" spans="1:9" s="428" customFormat="1" x14ac:dyDescent="0.25">
      <c r="C32" s="394"/>
      <c r="D32" s="398"/>
      <c r="E32" s="430"/>
      <c r="F32" s="394"/>
      <c r="H32" s="406"/>
    </row>
    <row r="33" spans="3:6" s="428" customFormat="1" ht="11.25" x14ac:dyDescent="0.25">
      <c r="C33" s="394"/>
      <c r="D33" s="398"/>
      <c r="E33" s="430"/>
      <c r="F33" s="394"/>
    </row>
    <row r="34" spans="3:6" s="428" customFormat="1" ht="11.25" x14ac:dyDescent="0.25">
      <c r="C34" s="506"/>
      <c r="E34" s="394"/>
      <c r="F34" s="394"/>
    </row>
    <row r="35" spans="3:6" s="428" customFormat="1" ht="11.25" x14ac:dyDescent="0.25">
      <c r="C35" s="506"/>
      <c r="E35" s="394"/>
      <c r="F35" s="394"/>
    </row>
    <row r="36" spans="3:6" s="428" customFormat="1" ht="11.25" x14ac:dyDescent="0.25">
      <c r="C36" s="506"/>
      <c r="E36" s="394"/>
      <c r="F36" s="394"/>
    </row>
    <row r="37" spans="3:6" s="428" customFormat="1" ht="11.25" x14ac:dyDescent="0.25">
      <c r="C37" s="506"/>
      <c r="E37" s="394"/>
      <c r="F37" s="394"/>
    </row>
    <row r="38" spans="3:6" s="428" customFormat="1" ht="11.25" x14ac:dyDescent="0.25">
      <c r="C38" s="505"/>
      <c r="E38" s="394"/>
      <c r="F38" s="394"/>
    </row>
    <row r="39" spans="3:6" s="428" customFormat="1" ht="11.25" x14ac:dyDescent="0.25">
      <c r="C39" s="506"/>
      <c r="E39" s="394"/>
      <c r="F39" s="394"/>
    </row>
    <row r="40" spans="3:6" s="428" customFormat="1" ht="11.25" x14ac:dyDescent="0.25">
      <c r="C40" s="506"/>
      <c r="E40" s="394"/>
      <c r="F40" s="394"/>
    </row>
    <row r="41" spans="3:6" s="428" customFormat="1" ht="11.25" x14ac:dyDescent="0.25">
      <c r="C41" s="505"/>
      <c r="E41" s="394"/>
      <c r="F41" s="394"/>
    </row>
  </sheetData>
  <mergeCells count="1">
    <mergeCell ref="A26:G2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28515625" style="306" customWidth="1"/>
    <col min="2" max="2" width="34.85546875" style="306" customWidth="1"/>
    <col min="3" max="3" width="11.7109375" style="306" bestFit="1" customWidth="1"/>
    <col min="4" max="4" width="9.140625" style="306" customWidth="1"/>
    <col min="5" max="5" width="12.28515625" style="306" customWidth="1"/>
    <col min="6" max="9" width="13.7109375" style="306" customWidth="1"/>
    <col min="10" max="10" width="10.7109375" style="306" bestFit="1" customWidth="1"/>
    <col min="11" max="11" width="13.7109375" style="306" customWidth="1"/>
    <col min="12" max="12" width="10.7109375" style="306" bestFit="1" customWidth="1"/>
    <col min="13" max="13" width="13.7109375" style="306" customWidth="1"/>
    <col min="14" max="14" width="10.7109375" style="306" bestFit="1" customWidth="1"/>
    <col min="15" max="16" width="13.7109375" style="306" customWidth="1"/>
    <col min="17" max="18" width="9.140625" style="307"/>
    <col min="19" max="16384" width="9.140625" style="306"/>
  </cols>
  <sheetData>
    <row r="1" spans="1:16" x14ac:dyDescent="0.2">
      <c r="A1" s="320" t="s">
        <v>12</v>
      </c>
    </row>
    <row r="2" spans="1:16" s="309" customFormat="1" x14ac:dyDescent="0.2">
      <c r="A2" s="440" t="s">
        <v>166</v>
      </c>
      <c r="B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x14ac:dyDescent="0.2">
      <c r="A3" s="305" t="s">
        <v>7</v>
      </c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</row>
    <row r="4" spans="1:16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2"/>
      <c r="P4" s="312"/>
    </row>
    <row r="5" spans="1:16" ht="90" x14ac:dyDescent="0.2">
      <c r="A5" s="293" t="s">
        <v>13</v>
      </c>
      <c r="B5" s="293" t="s">
        <v>21</v>
      </c>
      <c r="C5" s="293" t="s">
        <v>124</v>
      </c>
      <c r="D5" s="293" t="s">
        <v>27</v>
      </c>
      <c r="E5" s="293" t="s">
        <v>222</v>
      </c>
      <c r="F5" s="294" t="s">
        <v>28</v>
      </c>
      <c r="G5" s="294" t="s">
        <v>29</v>
      </c>
      <c r="H5" s="294" t="s">
        <v>30</v>
      </c>
      <c r="I5" s="294" t="s">
        <v>31</v>
      </c>
      <c r="J5" s="294" t="s">
        <v>32</v>
      </c>
      <c r="K5" s="294" t="s">
        <v>33</v>
      </c>
      <c r="L5" s="294" t="s">
        <v>34</v>
      </c>
      <c r="M5" s="294" t="s">
        <v>35</v>
      </c>
      <c r="N5" s="294" t="s">
        <v>36</v>
      </c>
      <c r="O5" s="294" t="s">
        <v>37</v>
      </c>
      <c r="P5" s="294" t="s">
        <v>111</v>
      </c>
    </row>
    <row r="6" spans="1:16" ht="12.75" customHeight="1" x14ac:dyDescent="0.2">
      <c r="A6" s="295">
        <v>1</v>
      </c>
      <c r="B6" s="295">
        <v>2</v>
      </c>
      <c r="C6" s="295">
        <v>3</v>
      </c>
      <c r="D6" s="295">
        <v>4</v>
      </c>
      <c r="E6" s="295">
        <v>5</v>
      </c>
      <c r="F6" s="295">
        <v>6</v>
      </c>
      <c r="G6" s="295">
        <v>7</v>
      </c>
      <c r="H6" s="295">
        <v>8</v>
      </c>
      <c r="I6" s="295">
        <v>9</v>
      </c>
      <c r="J6" s="295">
        <v>10</v>
      </c>
      <c r="K6" s="295">
        <v>11</v>
      </c>
      <c r="L6" s="295">
        <v>12</v>
      </c>
      <c r="M6" s="295">
        <v>13</v>
      </c>
      <c r="N6" s="295">
        <v>14</v>
      </c>
      <c r="O6" s="295">
        <v>15</v>
      </c>
      <c r="P6" s="295">
        <v>16</v>
      </c>
    </row>
    <row r="7" spans="1:16" ht="12.75" customHeight="1" x14ac:dyDescent="0.2">
      <c r="A7" s="103">
        <v>1</v>
      </c>
      <c r="B7" s="104" t="s">
        <v>204</v>
      </c>
      <c r="C7" s="296">
        <v>626669866.36000001</v>
      </c>
      <c r="D7" s="105">
        <v>2.9392670646325496E-2</v>
      </c>
      <c r="E7" s="296">
        <v>6559022.0499999998</v>
      </c>
      <c r="F7" s="297">
        <v>266</v>
      </c>
      <c r="G7" s="297">
        <v>9120756.8000000007</v>
      </c>
      <c r="H7" s="297">
        <v>2650</v>
      </c>
      <c r="I7" s="297">
        <v>286800821.30000001</v>
      </c>
      <c r="J7" s="297">
        <v>2492</v>
      </c>
      <c r="K7" s="297">
        <v>68486988.370000005</v>
      </c>
      <c r="L7" s="297">
        <v>6634</v>
      </c>
      <c r="M7" s="297">
        <v>459759314.23000002</v>
      </c>
      <c r="N7" s="297">
        <v>0</v>
      </c>
      <c r="O7" s="297">
        <v>0</v>
      </c>
      <c r="P7" s="297">
        <v>30820388.23</v>
      </c>
    </row>
    <row r="8" spans="1:16" ht="12.75" customHeight="1" x14ac:dyDescent="0.2">
      <c r="A8" s="106">
        <v>2</v>
      </c>
      <c r="B8" s="107" t="s">
        <v>205</v>
      </c>
      <c r="C8" s="298">
        <v>818812064.79999995</v>
      </c>
      <c r="D8" s="108">
        <v>3.8404708178641597E-2</v>
      </c>
      <c r="E8" s="299">
        <v>20818187.010000002</v>
      </c>
      <c r="F8" s="299">
        <v>2632</v>
      </c>
      <c r="G8" s="299">
        <v>369838532.47000003</v>
      </c>
      <c r="H8" s="299">
        <v>0</v>
      </c>
      <c r="I8" s="299">
        <v>0</v>
      </c>
      <c r="J8" s="299">
        <v>7540</v>
      </c>
      <c r="K8" s="299">
        <v>598640398.14999998</v>
      </c>
      <c r="L8" s="299">
        <v>0</v>
      </c>
      <c r="M8" s="299">
        <v>0</v>
      </c>
      <c r="N8" s="299">
        <v>0</v>
      </c>
      <c r="O8" s="299">
        <v>0</v>
      </c>
      <c r="P8" s="299">
        <v>75762353.019999996</v>
      </c>
    </row>
    <row r="9" spans="1:16" ht="12.75" customHeight="1" x14ac:dyDescent="0.2">
      <c r="A9" s="106">
        <v>3</v>
      </c>
      <c r="B9" s="107" t="s">
        <v>206</v>
      </c>
      <c r="C9" s="298">
        <v>574152253.49000001</v>
      </c>
      <c r="D9" s="108">
        <v>2.6929439236803129E-2</v>
      </c>
      <c r="E9" s="299">
        <v>4964347.13</v>
      </c>
      <c r="F9" s="299">
        <v>345</v>
      </c>
      <c r="G9" s="299">
        <v>50442926.899999999</v>
      </c>
      <c r="H9" s="299">
        <v>516</v>
      </c>
      <c r="I9" s="299">
        <v>220269000.84999999</v>
      </c>
      <c r="J9" s="299">
        <v>1320</v>
      </c>
      <c r="K9" s="299">
        <v>73894307.959999993</v>
      </c>
      <c r="L9" s="299">
        <v>1327</v>
      </c>
      <c r="M9" s="299">
        <v>381197176.67000002</v>
      </c>
      <c r="N9" s="299">
        <v>0</v>
      </c>
      <c r="O9" s="299">
        <v>0</v>
      </c>
      <c r="P9" s="299">
        <v>43366324.380000003</v>
      </c>
    </row>
    <row r="10" spans="1:16" ht="12.75" customHeight="1" x14ac:dyDescent="0.2">
      <c r="A10" s="106">
        <v>4</v>
      </c>
      <c r="B10" s="107" t="s">
        <v>207</v>
      </c>
      <c r="C10" s="298">
        <v>2906953094.98</v>
      </c>
      <c r="D10" s="108">
        <v>0.13634469996356838</v>
      </c>
      <c r="E10" s="299">
        <v>39899878.719999999</v>
      </c>
      <c r="F10" s="299">
        <v>576</v>
      </c>
      <c r="G10" s="299">
        <v>84149333.579999998</v>
      </c>
      <c r="H10" s="299">
        <v>6764</v>
      </c>
      <c r="I10" s="299">
        <v>1466742425.3199999</v>
      </c>
      <c r="J10" s="299">
        <v>2551</v>
      </c>
      <c r="K10" s="299">
        <v>193877830.74000001</v>
      </c>
      <c r="L10" s="299">
        <v>15322</v>
      </c>
      <c r="M10" s="299">
        <v>2365452113.1300001</v>
      </c>
      <c r="N10" s="299">
        <v>1</v>
      </c>
      <c r="O10" s="299">
        <v>0</v>
      </c>
      <c r="P10" s="299">
        <v>332966005.82999998</v>
      </c>
    </row>
    <row r="11" spans="1:16" ht="12.75" customHeight="1" x14ac:dyDescent="0.2">
      <c r="A11" s="106">
        <v>5</v>
      </c>
      <c r="B11" s="107" t="s">
        <v>208</v>
      </c>
      <c r="C11" s="298">
        <v>283556483.99000001</v>
      </c>
      <c r="D11" s="108">
        <v>1.3299637960827478E-2</v>
      </c>
      <c r="E11" s="299">
        <v>327323115.70999998</v>
      </c>
      <c r="F11" s="299">
        <v>0</v>
      </c>
      <c r="G11" s="299">
        <v>0</v>
      </c>
      <c r="H11" s="299">
        <v>0</v>
      </c>
      <c r="I11" s="299">
        <v>0</v>
      </c>
      <c r="J11" s="299">
        <v>9</v>
      </c>
      <c r="K11" s="299">
        <v>0</v>
      </c>
      <c r="L11" s="299">
        <v>100</v>
      </c>
      <c r="M11" s="299">
        <v>75628647.510000005</v>
      </c>
      <c r="N11" s="299">
        <v>18</v>
      </c>
      <c r="O11" s="299">
        <v>562281.64</v>
      </c>
      <c r="P11" s="299">
        <v>232082767.66</v>
      </c>
    </row>
    <row r="12" spans="1:16" ht="12.75" customHeight="1" x14ac:dyDescent="0.2">
      <c r="A12" s="106">
        <v>6</v>
      </c>
      <c r="B12" s="107" t="s">
        <v>209</v>
      </c>
      <c r="C12" s="298">
        <v>88621345</v>
      </c>
      <c r="D12" s="108">
        <v>4.1566032541973342E-3</v>
      </c>
      <c r="E12" s="299">
        <v>551409</v>
      </c>
      <c r="F12" s="299">
        <v>0</v>
      </c>
      <c r="G12" s="299">
        <v>0</v>
      </c>
      <c r="H12" s="299">
        <v>139</v>
      </c>
      <c r="I12" s="299">
        <v>61896876</v>
      </c>
      <c r="J12" s="299">
        <v>0</v>
      </c>
      <c r="K12" s="299">
        <v>0</v>
      </c>
      <c r="L12" s="299">
        <v>301</v>
      </c>
      <c r="M12" s="299">
        <v>74145706</v>
      </c>
      <c r="N12" s="299">
        <v>0</v>
      </c>
      <c r="O12" s="299">
        <v>0</v>
      </c>
      <c r="P12" s="299">
        <v>3858965</v>
      </c>
    </row>
    <row r="13" spans="1:16" ht="12.75" customHeight="1" x14ac:dyDescent="0.2">
      <c r="A13" s="106">
        <v>7</v>
      </c>
      <c r="B13" s="107" t="s">
        <v>210</v>
      </c>
      <c r="C13" s="298">
        <v>1418704985.26</v>
      </c>
      <c r="D13" s="108">
        <v>6.6541460846455194E-2</v>
      </c>
      <c r="E13" s="299">
        <v>28879187.620000001</v>
      </c>
      <c r="F13" s="299">
        <v>1199</v>
      </c>
      <c r="G13" s="299">
        <v>139929698.40000001</v>
      </c>
      <c r="H13" s="299">
        <v>3003</v>
      </c>
      <c r="I13" s="299">
        <v>509915197.10000002</v>
      </c>
      <c r="J13" s="299">
        <v>3086</v>
      </c>
      <c r="K13" s="299">
        <v>215273242.63</v>
      </c>
      <c r="L13" s="299">
        <v>9446</v>
      </c>
      <c r="M13" s="299">
        <v>988106215.13999999</v>
      </c>
      <c r="N13" s="299">
        <v>2</v>
      </c>
      <c r="O13" s="299">
        <v>0</v>
      </c>
      <c r="P13" s="299">
        <v>55718160.82</v>
      </c>
    </row>
    <row r="14" spans="1:16" ht="12.75" customHeight="1" x14ac:dyDescent="0.2">
      <c r="A14" s="106">
        <v>8</v>
      </c>
      <c r="B14" s="107" t="s">
        <v>211</v>
      </c>
      <c r="C14" s="298">
        <v>989275525.10000002</v>
      </c>
      <c r="D14" s="108">
        <v>4.6399948758715372E-2</v>
      </c>
      <c r="E14" s="299">
        <v>21159820.879999999</v>
      </c>
      <c r="F14" s="299">
        <v>57</v>
      </c>
      <c r="G14" s="299">
        <v>15176028</v>
      </c>
      <c r="H14" s="299">
        <v>2333</v>
      </c>
      <c r="I14" s="299">
        <v>555729463.02999997</v>
      </c>
      <c r="J14" s="299">
        <v>461</v>
      </c>
      <c r="K14" s="299">
        <v>44350914.68</v>
      </c>
      <c r="L14" s="299">
        <v>4353</v>
      </c>
      <c r="M14" s="299">
        <v>747351377.69000006</v>
      </c>
      <c r="N14" s="299">
        <v>0</v>
      </c>
      <c r="O14" s="299">
        <v>0</v>
      </c>
      <c r="P14" s="299">
        <v>135537357.75999999</v>
      </c>
    </row>
    <row r="15" spans="1:16" ht="12.75" customHeight="1" x14ac:dyDescent="0.2">
      <c r="A15" s="106">
        <v>9</v>
      </c>
      <c r="B15" s="107" t="s">
        <v>212</v>
      </c>
      <c r="C15" s="298">
        <v>2858968533.5700002</v>
      </c>
      <c r="D15" s="108">
        <v>0.13409408207791074</v>
      </c>
      <c r="E15" s="299">
        <v>22206255.449999999</v>
      </c>
      <c r="F15" s="299">
        <v>568</v>
      </c>
      <c r="G15" s="299">
        <v>71525654.840000004</v>
      </c>
      <c r="H15" s="299">
        <v>8915</v>
      </c>
      <c r="I15" s="299">
        <v>1616804417.1600001</v>
      </c>
      <c r="J15" s="299">
        <v>2224</v>
      </c>
      <c r="K15" s="299">
        <v>149262516.47</v>
      </c>
      <c r="L15" s="299">
        <v>16672</v>
      </c>
      <c r="M15" s="299">
        <v>2230714803.5999999</v>
      </c>
      <c r="N15" s="299">
        <v>0</v>
      </c>
      <c r="O15" s="299">
        <v>0</v>
      </c>
      <c r="P15" s="299">
        <v>120186875.33</v>
      </c>
    </row>
    <row r="16" spans="1:16" ht="12.75" customHeight="1" x14ac:dyDescent="0.2">
      <c r="A16" s="106">
        <v>10</v>
      </c>
      <c r="B16" s="107" t="s">
        <v>213</v>
      </c>
      <c r="C16" s="298">
        <v>1224775098.6500001</v>
      </c>
      <c r="D16" s="108">
        <v>5.7445575450343837E-2</v>
      </c>
      <c r="E16" s="299">
        <v>28205226.850000001</v>
      </c>
      <c r="F16" s="299">
        <v>89</v>
      </c>
      <c r="G16" s="299">
        <v>87243302.090000004</v>
      </c>
      <c r="H16" s="299">
        <v>2991</v>
      </c>
      <c r="I16" s="299">
        <v>399041095.89999998</v>
      </c>
      <c r="J16" s="299">
        <v>687</v>
      </c>
      <c r="K16" s="299">
        <v>196933039.19999999</v>
      </c>
      <c r="L16" s="299">
        <v>8191</v>
      </c>
      <c r="M16" s="299">
        <v>833792664.13999999</v>
      </c>
      <c r="N16" s="299">
        <v>0</v>
      </c>
      <c r="O16" s="299">
        <v>0</v>
      </c>
      <c r="P16" s="299">
        <v>170549515.66</v>
      </c>
    </row>
    <row r="17" spans="1:256" ht="12.75" customHeight="1" x14ac:dyDescent="0.2">
      <c r="A17" s="106">
        <v>11</v>
      </c>
      <c r="B17" s="107" t="s">
        <v>214</v>
      </c>
      <c r="C17" s="298">
        <v>3194851867.8499999</v>
      </c>
      <c r="D17" s="108">
        <v>0.1498480041189145</v>
      </c>
      <c r="E17" s="299">
        <v>21951432.079999998</v>
      </c>
      <c r="F17" s="299">
        <v>6207</v>
      </c>
      <c r="G17" s="299">
        <v>548263379.72000003</v>
      </c>
      <c r="H17" s="299">
        <v>6531</v>
      </c>
      <c r="I17" s="299">
        <v>857196831.09000003</v>
      </c>
      <c r="J17" s="299">
        <v>13162</v>
      </c>
      <c r="K17" s="299">
        <v>563144409.48000002</v>
      </c>
      <c r="L17" s="299">
        <v>17299</v>
      </c>
      <c r="M17" s="299">
        <v>1684548642.3800001</v>
      </c>
      <c r="N17" s="299">
        <v>3</v>
      </c>
      <c r="O17" s="299">
        <v>0</v>
      </c>
      <c r="P17" s="299">
        <v>324374843.67000002</v>
      </c>
    </row>
    <row r="18" spans="1:256" ht="12.75" customHeight="1" x14ac:dyDescent="0.2">
      <c r="A18" s="106">
        <v>12</v>
      </c>
      <c r="B18" s="107" t="s">
        <v>215</v>
      </c>
      <c r="C18" s="298">
        <v>1383792945.97</v>
      </c>
      <c r="D18" s="108">
        <v>6.4903982921430708E-2</v>
      </c>
      <c r="E18" s="299">
        <v>2940482.13</v>
      </c>
      <c r="F18" s="299">
        <v>458</v>
      </c>
      <c r="G18" s="299">
        <v>73840353.439999998</v>
      </c>
      <c r="H18" s="299">
        <v>3934</v>
      </c>
      <c r="I18" s="299">
        <v>680663698.89999998</v>
      </c>
      <c r="J18" s="299">
        <v>1274</v>
      </c>
      <c r="K18" s="299">
        <v>105184822.73999999</v>
      </c>
      <c r="L18" s="299">
        <v>6757</v>
      </c>
      <c r="M18" s="299">
        <v>977077144.63</v>
      </c>
      <c r="N18" s="299">
        <v>1</v>
      </c>
      <c r="O18" s="299">
        <v>0</v>
      </c>
      <c r="P18" s="299">
        <v>176085774.99000001</v>
      </c>
    </row>
    <row r="19" spans="1:256" ht="12.75" customHeight="1" x14ac:dyDescent="0.2">
      <c r="A19" s="106">
        <v>13</v>
      </c>
      <c r="B19" s="107" t="s">
        <v>216</v>
      </c>
      <c r="C19" s="298">
        <v>377595898.75999999</v>
      </c>
      <c r="D19" s="108">
        <v>1.7710364715829839E-2</v>
      </c>
      <c r="E19" s="299">
        <v>3644791.84</v>
      </c>
      <c r="F19" s="299">
        <v>4</v>
      </c>
      <c r="G19" s="299">
        <v>1761058.69</v>
      </c>
      <c r="H19" s="299">
        <v>384</v>
      </c>
      <c r="I19" s="299">
        <v>214261164.74000001</v>
      </c>
      <c r="J19" s="299">
        <v>16</v>
      </c>
      <c r="K19" s="299">
        <v>3970294.2</v>
      </c>
      <c r="L19" s="299">
        <v>1055</v>
      </c>
      <c r="M19" s="299">
        <v>352258266.87</v>
      </c>
      <c r="N19" s="299">
        <v>0</v>
      </c>
      <c r="O19" s="299">
        <v>0</v>
      </c>
      <c r="P19" s="299">
        <v>15574997</v>
      </c>
    </row>
    <row r="20" spans="1:256" ht="12.75" customHeight="1" x14ac:dyDescent="0.2">
      <c r="A20" s="106">
        <v>14</v>
      </c>
      <c r="B20" s="107" t="s">
        <v>217</v>
      </c>
      <c r="C20" s="298">
        <v>4573886794.75</v>
      </c>
      <c r="D20" s="108">
        <v>0.21452882187003666</v>
      </c>
      <c r="E20" s="299">
        <v>54613799.149999999</v>
      </c>
      <c r="F20" s="299">
        <v>2452</v>
      </c>
      <c r="G20" s="299">
        <v>189116765.81</v>
      </c>
      <c r="H20" s="299">
        <v>12440</v>
      </c>
      <c r="I20" s="299">
        <v>1674213680.98</v>
      </c>
      <c r="J20" s="299">
        <v>8577</v>
      </c>
      <c r="K20" s="299">
        <v>403092443.25999999</v>
      </c>
      <c r="L20" s="299">
        <v>18981</v>
      </c>
      <c r="M20" s="299">
        <v>3268075192.1700001</v>
      </c>
      <c r="N20" s="299">
        <v>0</v>
      </c>
      <c r="O20" s="299">
        <v>0</v>
      </c>
      <c r="P20" s="299">
        <v>473771569.95999998</v>
      </c>
    </row>
    <row r="21" spans="1:256" ht="15" customHeight="1" x14ac:dyDescent="0.2">
      <c r="A21" s="313"/>
      <c r="B21" s="300" t="s">
        <v>38</v>
      </c>
      <c r="C21" s="301">
        <v>21320616758.529995</v>
      </c>
      <c r="D21" s="302">
        <v>1</v>
      </c>
      <c r="E21" s="303">
        <v>583716955.62</v>
      </c>
      <c r="F21" s="303">
        <v>14853</v>
      </c>
      <c r="G21" s="303">
        <v>1640407790.74</v>
      </c>
      <c r="H21" s="303">
        <v>50600</v>
      </c>
      <c r="I21" s="303">
        <v>8543534672.3699989</v>
      </c>
      <c r="J21" s="303">
        <v>43399</v>
      </c>
      <c r="K21" s="303">
        <v>2616111207.8799996</v>
      </c>
      <c r="L21" s="303">
        <v>106438</v>
      </c>
      <c r="M21" s="303">
        <v>14438107264.160004</v>
      </c>
      <c r="N21" s="303">
        <v>25</v>
      </c>
      <c r="O21" s="303">
        <v>562281.64</v>
      </c>
      <c r="P21" s="303">
        <v>2190655899.3099999</v>
      </c>
    </row>
    <row r="22" spans="1:256" s="315" customFormat="1" ht="15" customHeight="1" x14ac:dyDescent="0.2">
      <c r="A22" s="62"/>
      <c r="B22" s="62"/>
      <c r="C22" s="63"/>
      <c r="D22" s="64"/>
      <c r="E22" s="65"/>
      <c r="F22" s="6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314"/>
      <c r="R22" s="314"/>
    </row>
    <row r="23" spans="1:256" s="432" customFormat="1" ht="12.75" customHeight="1" x14ac:dyDescent="0.2">
      <c r="A23" s="238" t="s">
        <v>9</v>
      </c>
      <c r="B23" s="238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02"/>
      <c r="O23" s="83"/>
    </row>
    <row r="24" spans="1:256" s="437" customFormat="1" ht="12.75" customHeight="1" x14ac:dyDescent="0.25">
      <c r="A24" s="433"/>
      <c r="B24" s="434" t="s">
        <v>218</v>
      </c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  <c r="O24" s="433"/>
      <c r="P24" s="433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pans="1:256" s="437" customFormat="1" ht="12.75" customHeight="1" x14ac:dyDescent="0.25">
      <c r="A25" s="433"/>
      <c r="B25" s="434" t="s">
        <v>219</v>
      </c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8"/>
      <c r="O25" s="433"/>
      <c r="P25" s="433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BG25" s="306"/>
      <c r="BH25" s="306"/>
      <c r="BI25" s="306"/>
      <c r="BJ25" s="306"/>
      <c r="BK25" s="306"/>
      <c r="BL25" s="306"/>
      <c r="BM25" s="306"/>
      <c r="BN25" s="306"/>
      <c r="BO25" s="306"/>
      <c r="BP25" s="306"/>
      <c r="BQ25" s="306"/>
      <c r="BR25" s="306"/>
      <c r="BS25" s="306"/>
      <c r="BT25" s="306"/>
      <c r="BU25" s="306"/>
      <c r="BV25" s="306"/>
      <c r="BW25" s="306"/>
      <c r="BX25" s="306"/>
      <c r="BY25" s="306"/>
      <c r="BZ25" s="306"/>
      <c r="CA25" s="306"/>
      <c r="CB25" s="306"/>
      <c r="CC25" s="306"/>
      <c r="CD25" s="306"/>
      <c r="CE25" s="306"/>
      <c r="CF25" s="306"/>
      <c r="CG25" s="306"/>
      <c r="CH25" s="306"/>
      <c r="CI25" s="306"/>
      <c r="CJ25" s="306"/>
      <c r="CK25" s="306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06"/>
      <c r="DL25" s="306"/>
      <c r="DM25" s="306"/>
      <c r="DN25" s="306"/>
      <c r="DO25" s="306"/>
      <c r="DP25" s="306"/>
      <c r="DQ25" s="306"/>
      <c r="DR25" s="306"/>
      <c r="DS25" s="306"/>
      <c r="DT25" s="306"/>
      <c r="DU25" s="306"/>
      <c r="DV25" s="306"/>
      <c r="DW25" s="306"/>
      <c r="DX25" s="306"/>
      <c r="DY25" s="306"/>
      <c r="DZ25" s="306"/>
      <c r="EA25" s="306"/>
      <c r="EB25" s="306"/>
      <c r="EC25" s="306"/>
      <c r="ED25" s="306"/>
      <c r="EE25" s="306"/>
      <c r="EF25" s="306"/>
      <c r="EG25" s="306"/>
      <c r="EH25" s="306"/>
      <c r="EI25" s="306"/>
      <c r="EJ25" s="306"/>
      <c r="EK25" s="306"/>
      <c r="EL25" s="306"/>
      <c r="EM25" s="306"/>
      <c r="EN25" s="306"/>
      <c r="EO25" s="306"/>
      <c r="EP25" s="306"/>
      <c r="EQ25" s="306"/>
      <c r="ER25" s="306"/>
      <c r="ES25" s="306"/>
      <c r="ET25" s="306"/>
      <c r="EU25" s="306"/>
      <c r="EV25" s="306"/>
      <c r="EW25" s="306"/>
      <c r="EX25" s="306"/>
      <c r="EY25" s="306"/>
      <c r="EZ25" s="306"/>
      <c r="FA25" s="306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06"/>
      <c r="GB25" s="306"/>
      <c r="GC25" s="306"/>
      <c r="GD25" s="306"/>
      <c r="GE25" s="306"/>
      <c r="GF25" s="306"/>
      <c r="GG25" s="306"/>
      <c r="GH25" s="306"/>
      <c r="GI25" s="306"/>
      <c r="GJ25" s="306"/>
      <c r="GK25" s="306"/>
      <c r="GL25" s="306"/>
      <c r="GM25" s="306"/>
      <c r="GN25" s="306"/>
      <c r="GO25" s="306"/>
      <c r="GP25" s="306"/>
      <c r="GQ25" s="306"/>
      <c r="GR25" s="306"/>
      <c r="GS25" s="306"/>
      <c r="GT25" s="306"/>
      <c r="GU25" s="306"/>
      <c r="GV25" s="306"/>
      <c r="GW25" s="306"/>
      <c r="GX25" s="306"/>
      <c r="GY25" s="306"/>
      <c r="GZ25" s="306"/>
      <c r="HA25" s="306"/>
      <c r="HB25" s="306"/>
      <c r="HC25" s="306"/>
      <c r="HD25" s="306"/>
      <c r="HE25" s="306"/>
      <c r="HF25" s="306"/>
      <c r="HG25" s="306"/>
      <c r="HH25" s="306"/>
      <c r="HI25" s="306"/>
      <c r="HJ25" s="306"/>
      <c r="HK25" s="306"/>
      <c r="HL25" s="306"/>
      <c r="HM25" s="306"/>
      <c r="HN25" s="306"/>
      <c r="HO25" s="306"/>
      <c r="HP25" s="306"/>
      <c r="HQ25" s="306"/>
      <c r="HR25" s="306"/>
      <c r="HS25" s="306"/>
      <c r="HT25" s="306"/>
      <c r="HU25" s="306"/>
      <c r="HV25" s="306"/>
      <c r="HW25" s="306"/>
      <c r="HX25" s="306"/>
      <c r="HY25" s="306"/>
      <c r="HZ25" s="306"/>
      <c r="IA25" s="306"/>
      <c r="IB25" s="306"/>
      <c r="IC25" s="306"/>
      <c r="ID25" s="306"/>
      <c r="IE25" s="306"/>
      <c r="IF25" s="306"/>
      <c r="IG25" s="306"/>
      <c r="IH25" s="306"/>
      <c r="II25" s="306"/>
      <c r="IJ25" s="306"/>
      <c r="IK25" s="306"/>
      <c r="IL25" s="306"/>
      <c r="IM25" s="306"/>
      <c r="IN25" s="306"/>
      <c r="IO25" s="306"/>
      <c r="IP25" s="306"/>
      <c r="IQ25" s="306"/>
      <c r="IR25" s="306"/>
      <c r="IS25" s="306"/>
      <c r="IT25" s="306"/>
      <c r="IU25" s="306"/>
      <c r="IV25" s="306"/>
    </row>
    <row r="26" spans="1:256" s="437" customFormat="1" ht="12.75" customHeight="1" x14ac:dyDescent="0.25">
      <c r="A26" s="305"/>
      <c r="B26" s="304" t="s">
        <v>220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439"/>
      <c r="O26" s="305"/>
      <c r="P26" s="305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3"/>
      <c r="AR26" s="433"/>
      <c r="AS26" s="433"/>
      <c r="AT26" s="433"/>
      <c r="AU26" s="433"/>
      <c r="AV26" s="433"/>
      <c r="AW26" s="433"/>
      <c r="AX26" s="433"/>
      <c r="AY26" s="433"/>
      <c r="AZ26" s="433"/>
      <c r="BA26" s="433"/>
      <c r="BB26" s="433"/>
      <c r="BC26" s="433"/>
      <c r="BD26" s="433"/>
      <c r="BE26" s="433"/>
      <c r="BF26" s="433"/>
      <c r="BG26" s="433"/>
      <c r="BH26" s="433"/>
      <c r="BI26" s="433"/>
      <c r="BJ26" s="433"/>
      <c r="BK26" s="433"/>
      <c r="BL26" s="433"/>
      <c r="BM26" s="433"/>
      <c r="BN26" s="433"/>
      <c r="BO26" s="433"/>
      <c r="BP26" s="433"/>
      <c r="BQ26" s="433"/>
      <c r="BR26" s="433"/>
      <c r="BS26" s="433"/>
      <c r="BT26" s="433"/>
      <c r="BU26" s="433"/>
      <c r="BV26" s="433"/>
      <c r="BW26" s="433"/>
      <c r="BX26" s="433"/>
      <c r="BY26" s="433"/>
      <c r="BZ26" s="433"/>
      <c r="CA26" s="433"/>
      <c r="CB26" s="433"/>
      <c r="CC26" s="433"/>
      <c r="CD26" s="433"/>
      <c r="CE26" s="433"/>
      <c r="CF26" s="433"/>
      <c r="CG26" s="433"/>
      <c r="CH26" s="433"/>
      <c r="CI26" s="433"/>
      <c r="CJ26" s="433"/>
      <c r="CK26" s="433"/>
      <c r="CL26" s="433"/>
      <c r="CM26" s="433"/>
      <c r="CN26" s="433"/>
      <c r="CO26" s="433"/>
      <c r="CP26" s="433"/>
      <c r="CQ26" s="433"/>
      <c r="CR26" s="433"/>
      <c r="CS26" s="433"/>
      <c r="CT26" s="433"/>
      <c r="CU26" s="433"/>
      <c r="CV26" s="433"/>
      <c r="CW26" s="433"/>
      <c r="CX26" s="433"/>
      <c r="CY26" s="433"/>
      <c r="CZ26" s="433"/>
      <c r="DA26" s="433"/>
      <c r="DB26" s="433"/>
      <c r="DC26" s="433"/>
      <c r="DD26" s="433"/>
      <c r="DE26" s="433"/>
      <c r="DF26" s="433"/>
      <c r="DG26" s="433"/>
      <c r="DH26" s="433"/>
      <c r="DI26" s="433"/>
      <c r="DJ26" s="433"/>
      <c r="DK26" s="433"/>
      <c r="DL26" s="433"/>
      <c r="DM26" s="433"/>
      <c r="DN26" s="433"/>
      <c r="DO26" s="433"/>
      <c r="DP26" s="433"/>
      <c r="DQ26" s="433"/>
      <c r="DR26" s="433"/>
      <c r="DS26" s="433"/>
      <c r="DT26" s="433"/>
      <c r="DU26" s="433"/>
      <c r="DV26" s="433"/>
      <c r="DW26" s="433"/>
      <c r="DX26" s="433"/>
      <c r="DY26" s="433"/>
      <c r="DZ26" s="433"/>
      <c r="EA26" s="433"/>
      <c r="EB26" s="433"/>
      <c r="EC26" s="433"/>
      <c r="ED26" s="433"/>
      <c r="EE26" s="433"/>
      <c r="EF26" s="433"/>
      <c r="EG26" s="433"/>
      <c r="EH26" s="433"/>
      <c r="EI26" s="433"/>
      <c r="EJ26" s="433"/>
      <c r="EK26" s="433"/>
      <c r="EL26" s="433"/>
      <c r="EM26" s="433"/>
      <c r="EN26" s="433"/>
      <c r="EO26" s="433"/>
      <c r="EP26" s="433"/>
      <c r="EQ26" s="433"/>
      <c r="ER26" s="433"/>
      <c r="ES26" s="433"/>
      <c r="ET26" s="433"/>
      <c r="EU26" s="433"/>
      <c r="EV26" s="433"/>
      <c r="EW26" s="433"/>
      <c r="EX26" s="433"/>
      <c r="EY26" s="433"/>
      <c r="EZ26" s="433"/>
      <c r="FA26" s="433"/>
      <c r="FB26" s="433"/>
      <c r="FC26" s="433"/>
      <c r="FD26" s="433"/>
      <c r="FE26" s="433"/>
      <c r="FF26" s="433"/>
      <c r="FG26" s="433"/>
      <c r="FH26" s="433"/>
      <c r="FI26" s="433"/>
      <c r="FJ26" s="433"/>
      <c r="FK26" s="433"/>
      <c r="FL26" s="433"/>
      <c r="FM26" s="433"/>
      <c r="FN26" s="433"/>
      <c r="FO26" s="433"/>
      <c r="FP26" s="433"/>
      <c r="FQ26" s="433"/>
      <c r="FR26" s="433"/>
      <c r="FS26" s="433"/>
      <c r="FT26" s="433"/>
      <c r="FU26" s="433"/>
      <c r="FV26" s="433"/>
      <c r="FW26" s="433"/>
      <c r="FX26" s="433"/>
      <c r="FY26" s="433"/>
      <c r="FZ26" s="433"/>
      <c r="GA26" s="433"/>
      <c r="GB26" s="433"/>
      <c r="GC26" s="433"/>
      <c r="GD26" s="433"/>
      <c r="GE26" s="433"/>
      <c r="GF26" s="433"/>
      <c r="GG26" s="433"/>
      <c r="GH26" s="433"/>
      <c r="GI26" s="433"/>
      <c r="GJ26" s="433"/>
      <c r="GK26" s="433"/>
      <c r="GL26" s="433"/>
      <c r="GM26" s="433"/>
      <c r="GN26" s="433"/>
      <c r="GO26" s="433"/>
      <c r="GP26" s="433"/>
      <c r="GQ26" s="433"/>
      <c r="GR26" s="433"/>
      <c r="GS26" s="433"/>
      <c r="GT26" s="433"/>
      <c r="GU26" s="433"/>
      <c r="GV26" s="433"/>
      <c r="GW26" s="433"/>
      <c r="GX26" s="433"/>
      <c r="GY26" s="433"/>
      <c r="GZ26" s="433"/>
      <c r="HA26" s="433"/>
      <c r="HB26" s="433"/>
      <c r="HC26" s="433"/>
      <c r="HD26" s="433"/>
      <c r="HE26" s="433"/>
      <c r="HF26" s="433"/>
      <c r="HG26" s="433"/>
      <c r="HH26" s="433"/>
      <c r="HI26" s="433"/>
      <c r="HJ26" s="433"/>
      <c r="HK26" s="433"/>
      <c r="HL26" s="433"/>
      <c r="HM26" s="433"/>
      <c r="HN26" s="433"/>
      <c r="HO26" s="433"/>
      <c r="HP26" s="433"/>
      <c r="HQ26" s="433"/>
      <c r="HR26" s="433"/>
      <c r="HS26" s="433"/>
      <c r="HT26" s="433"/>
      <c r="HU26" s="433"/>
      <c r="HV26" s="433"/>
      <c r="HW26" s="433"/>
      <c r="HX26" s="433"/>
      <c r="HY26" s="433"/>
      <c r="HZ26" s="433"/>
      <c r="IA26" s="433"/>
      <c r="IB26" s="433"/>
      <c r="IC26" s="433"/>
      <c r="ID26" s="433"/>
      <c r="IE26" s="433"/>
      <c r="IF26" s="433"/>
      <c r="IG26" s="433"/>
      <c r="IH26" s="433"/>
      <c r="II26" s="433"/>
      <c r="IJ26" s="433"/>
      <c r="IK26" s="433"/>
      <c r="IL26" s="433"/>
      <c r="IM26" s="433"/>
      <c r="IN26" s="433"/>
      <c r="IO26" s="433"/>
      <c r="IP26" s="433"/>
      <c r="IQ26" s="433"/>
      <c r="IR26" s="433"/>
      <c r="IS26" s="433"/>
      <c r="IT26" s="433"/>
      <c r="IU26" s="433"/>
      <c r="IV26" s="433"/>
    </row>
    <row r="27" spans="1:256" s="437" customFormat="1" ht="12.75" customHeight="1" x14ac:dyDescent="0.25">
      <c r="A27" s="305"/>
      <c r="B27" s="304" t="s">
        <v>221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439"/>
      <c r="O27" s="305"/>
      <c r="P27" s="305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3"/>
      <c r="AT27" s="433"/>
      <c r="AU27" s="433"/>
      <c r="AV27" s="433"/>
      <c r="AW27" s="433"/>
      <c r="AX27" s="433"/>
      <c r="AY27" s="433"/>
      <c r="AZ27" s="433"/>
      <c r="BA27" s="433"/>
      <c r="BB27" s="433"/>
      <c r="BC27" s="433"/>
      <c r="BD27" s="433"/>
      <c r="BE27" s="433"/>
      <c r="BF27" s="433"/>
      <c r="BG27" s="433"/>
      <c r="BH27" s="433"/>
      <c r="BI27" s="433"/>
      <c r="BJ27" s="433"/>
      <c r="BK27" s="433"/>
      <c r="BL27" s="433"/>
      <c r="BM27" s="433"/>
      <c r="BN27" s="433"/>
      <c r="BO27" s="433"/>
      <c r="BP27" s="433"/>
      <c r="BQ27" s="433"/>
      <c r="BR27" s="433"/>
      <c r="BS27" s="433"/>
      <c r="BT27" s="433"/>
      <c r="BU27" s="433"/>
      <c r="BV27" s="433"/>
      <c r="BW27" s="433"/>
      <c r="BX27" s="433"/>
      <c r="BY27" s="433"/>
      <c r="BZ27" s="433"/>
      <c r="CA27" s="433"/>
      <c r="CB27" s="433"/>
      <c r="CC27" s="433"/>
      <c r="CD27" s="433"/>
      <c r="CE27" s="433"/>
      <c r="CF27" s="433"/>
      <c r="CG27" s="433"/>
      <c r="CH27" s="433"/>
      <c r="CI27" s="433"/>
      <c r="CJ27" s="433"/>
      <c r="CK27" s="433"/>
      <c r="CL27" s="433"/>
      <c r="CM27" s="433"/>
      <c r="CN27" s="433"/>
      <c r="CO27" s="433"/>
      <c r="CP27" s="433"/>
      <c r="CQ27" s="433"/>
      <c r="CR27" s="433"/>
      <c r="CS27" s="433"/>
      <c r="CT27" s="433"/>
      <c r="CU27" s="433"/>
      <c r="CV27" s="433"/>
      <c r="CW27" s="433"/>
      <c r="CX27" s="433"/>
      <c r="CY27" s="433"/>
      <c r="CZ27" s="433"/>
      <c r="DA27" s="433"/>
      <c r="DB27" s="433"/>
      <c r="DC27" s="433"/>
      <c r="DD27" s="433"/>
      <c r="DE27" s="433"/>
      <c r="DF27" s="433"/>
      <c r="DG27" s="433"/>
      <c r="DH27" s="433"/>
      <c r="DI27" s="433"/>
      <c r="DJ27" s="433"/>
      <c r="DK27" s="433"/>
      <c r="DL27" s="433"/>
      <c r="DM27" s="433"/>
      <c r="DN27" s="433"/>
      <c r="DO27" s="433"/>
      <c r="DP27" s="433"/>
      <c r="DQ27" s="433"/>
      <c r="DR27" s="433"/>
      <c r="DS27" s="433"/>
      <c r="DT27" s="433"/>
      <c r="DU27" s="433"/>
      <c r="DV27" s="433"/>
      <c r="DW27" s="433"/>
      <c r="DX27" s="433"/>
      <c r="DY27" s="433"/>
      <c r="DZ27" s="433"/>
      <c r="EA27" s="433"/>
      <c r="EB27" s="433"/>
      <c r="EC27" s="433"/>
      <c r="ED27" s="433"/>
      <c r="EE27" s="433"/>
      <c r="EF27" s="433"/>
      <c r="EG27" s="433"/>
      <c r="EH27" s="433"/>
      <c r="EI27" s="433"/>
      <c r="EJ27" s="433"/>
      <c r="EK27" s="433"/>
      <c r="EL27" s="433"/>
      <c r="EM27" s="433"/>
      <c r="EN27" s="433"/>
      <c r="EO27" s="433"/>
      <c r="EP27" s="433"/>
      <c r="EQ27" s="433"/>
      <c r="ER27" s="433"/>
      <c r="ES27" s="433"/>
      <c r="ET27" s="433"/>
      <c r="EU27" s="433"/>
      <c r="EV27" s="433"/>
      <c r="EW27" s="433"/>
      <c r="EX27" s="433"/>
      <c r="EY27" s="433"/>
      <c r="EZ27" s="433"/>
      <c r="FA27" s="433"/>
      <c r="FB27" s="433"/>
      <c r="FC27" s="433"/>
      <c r="FD27" s="433"/>
      <c r="FE27" s="433"/>
      <c r="FF27" s="433"/>
      <c r="FG27" s="433"/>
      <c r="FH27" s="433"/>
      <c r="FI27" s="433"/>
      <c r="FJ27" s="433"/>
      <c r="FK27" s="433"/>
      <c r="FL27" s="433"/>
      <c r="FM27" s="433"/>
      <c r="FN27" s="433"/>
      <c r="FO27" s="433"/>
      <c r="FP27" s="433"/>
      <c r="FQ27" s="433"/>
      <c r="FR27" s="433"/>
      <c r="FS27" s="433"/>
      <c r="FT27" s="433"/>
      <c r="FU27" s="433"/>
      <c r="FV27" s="433"/>
      <c r="FW27" s="433"/>
      <c r="FX27" s="433"/>
      <c r="FY27" s="433"/>
      <c r="FZ27" s="433"/>
      <c r="GA27" s="433"/>
      <c r="GB27" s="433"/>
      <c r="GC27" s="433"/>
      <c r="GD27" s="433"/>
      <c r="GE27" s="433"/>
      <c r="GF27" s="433"/>
      <c r="GG27" s="433"/>
      <c r="GH27" s="433"/>
      <c r="GI27" s="433"/>
      <c r="GJ27" s="433"/>
      <c r="GK27" s="433"/>
      <c r="GL27" s="433"/>
      <c r="GM27" s="433"/>
      <c r="GN27" s="433"/>
      <c r="GO27" s="433"/>
      <c r="GP27" s="433"/>
      <c r="GQ27" s="433"/>
      <c r="GR27" s="433"/>
      <c r="GS27" s="433"/>
      <c r="GT27" s="433"/>
      <c r="GU27" s="433"/>
      <c r="GV27" s="433"/>
      <c r="GW27" s="433"/>
      <c r="GX27" s="433"/>
      <c r="GY27" s="433"/>
      <c r="GZ27" s="433"/>
      <c r="HA27" s="433"/>
      <c r="HB27" s="433"/>
      <c r="HC27" s="433"/>
      <c r="HD27" s="433"/>
      <c r="HE27" s="433"/>
      <c r="HF27" s="433"/>
      <c r="HG27" s="433"/>
      <c r="HH27" s="433"/>
      <c r="HI27" s="433"/>
      <c r="HJ27" s="433"/>
      <c r="HK27" s="433"/>
      <c r="HL27" s="433"/>
      <c r="HM27" s="433"/>
      <c r="HN27" s="433"/>
      <c r="HO27" s="433"/>
      <c r="HP27" s="433"/>
      <c r="HQ27" s="433"/>
      <c r="HR27" s="433"/>
      <c r="HS27" s="433"/>
      <c r="HT27" s="433"/>
      <c r="HU27" s="433"/>
      <c r="HV27" s="433"/>
      <c r="HW27" s="433"/>
      <c r="HX27" s="433"/>
      <c r="HY27" s="433"/>
      <c r="HZ27" s="433"/>
      <c r="IA27" s="433"/>
      <c r="IB27" s="433"/>
      <c r="IC27" s="433"/>
      <c r="ID27" s="433"/>
      <c r="IE27" s="433"/>
      <c r="IF27" s="433"/>
      <c r="IG27" s="433"/>
      <c r="IH27" s="433"/>
      <c r="II27" s="433"/>
      <c r="IJ27" s="433"/>
      <c r="IK27" s="433"/>
      <c r="IL27" s="433"/>
      <c r="IM27" s="433"/>
      <c r="IN27" s="433"/>
      <c r="IO27" s="433"/>
      <c r="IP27" s="433"/>
      <c r="IQ27" s="433"/>
      <c r="IR27" s="433"/>
      <c r="IS27" s="433"/>
      <c r="IT27" s="433"/>
      <c r="IU27" s="433"/>
      <c r="IV27" s="433"/>
    </row>
    <row r="28" spans="1:256" s="315" customFormat="1" ht="12.75" customHeight="1" x14ac:dyDescent="0.2">
      <c r="A28" s="62"/>
      <c r="B28" s="62"/>
      <c r="C28" s="63"/>
      <c r="D28" s="64"/>
      <c r="E28" s="65"/>
      <c r="F28" s="6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314"/>
      <c r="R28" s="314"/>
    </row>
    <row r="29" spans="1:256" s="315" customFormat="1" ht="12.75" customHeight="1" x14ac:dyDescent="0.2">
      <c r="A29" s="62"/>
      <c r="B29" s="62"/>
      <c r="C29" s="63"/>
      <c r="D29" s="64"/>
      <c r="E29" s="65"/>
      <c r="F29" s="65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314"/>
      <c r="R29" s="314"/>
    </row>
    <row r="30" spans="1:256" s="315" customFormat="1" ht="12.75" customHeight="1" x14ac:dyDescent="0.2">
      <c r="A30" s="62"/>
      <c r="B30" s="62"/>
      <c r="C30" s="63"/>
      <c r="D30" s="64"/>
      <c r="E30" s="6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314"/>
      <c r="R30" s="314"/>
    </row>
    <row r="31" spans="1:256" s="315" customFormat="1" ht="12.75" customHeight="1" x14ac:dyDescent="0.2">
      <c r="A31" s="62"/>
      <c r="B31" s="62"/>
      <c r="C31" s="63"/>
      <c r="D31" s="64"/>
      <c r="E31" s="65"/>
      <c r="F31" s="6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314"/>
      <c r="R31" s="31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6"/>
  <sheetViews>
    <sheetView zoomScaleNormal="100" workbookViewId="0"/>
  </sheetViews>
  <sheetFormatPr defaultRowHeight="12.75" x14ac:dyDescent="0.2"/>
  <cols>
    <col min="1" max="1" width="6.28515625" style="306" customWidth="1"/>
    <col min="2" max="2" width="33.42578125" style="306" customWidth="1"/>
    <col min="3" max="3" width="11.28515625" style="306" customWidth="1"/>
    <col min="4" max="4" width="9.140625" style="306" customWidth="1"/>
    <col min="5" max="5" width="11" style="306" bestFit="1" customWidth="1"/>
    <col min="6" max="6" width="10.85546875" style="306" bestFit="1" customWidth="1"/>
    <col min="7" max="7" width="13.28515625" style="306" bestFit="1" customWidth="1"/>
    <col min="8" max="8" width="10.85546875" style="306" bestFit="1" customWidth="1"/>
    <col min="9" max="9" width="11.42578125" style="306" bestFit="1" customWidth="1"/>
    <col min="10" max="10" width="13.28515625" style="306" bestFit="1" customWidth="1"/>
    <col min="11" max="11" width="11.42578125" style="306" bestFit="1" customWidth="1"/>
    <col min="12" max="12" width="13.7109375" style="306" customWidth="1"/>
    <col min="13" max="14" width="9.140625" style="307"/>
    <col min="15" max="16384" width="9.140625" style="306"/>
  </cols>
  <sheetData>
    <row r="1" spans="1:252" x14ac:dyDescent="0.2">
      <c r="A1" s="320" t="s">
        <v>120</v>
      </c>
    </row>
    <row r="2" spans="1:252" s="309" customFormat="1" x14ac:dyDescent="0.2">
      <c r="A2" s="440" t="s">
        <v>167</v>
      </c>
      <c r="B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252" x14ac:dyDescent="0.2">
      <c r="A3" s="305" t="s">
        <v>7</v>
      </c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252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</row>
    <row r="5" spans="1:252" ht="90" x14ac:dyDescent="0.2">
      <c r="A5" s="293" t="s">
        <v>13</v>
      </c>
      <c r="B5" s="293" t="s">
        <v>21</v>
      </c>
      <c r="C5" s="293" t="s">
        <v>22</v>
      </c>
      <c r="D5" s="293" t="s">
        <v>27</v>
      </c>
      <c r="E5" s="293" t="s">
        <v>125</v>
      </c>
      <c r="F5" s="294" t="s">
        <v>113</v>
      </c>
      <c r="G5" s="294" t="s">
        <v>114</v>
      </c>
      <c r="H5" s="294" t="s">
        <v>115</v>
      </c>
      <c r="I5" s="294" t="s">
        <v>116</v>
      </c>
      <c r="J5" s="294" t="s">
        <v>117</v>
      </c>
      <c r="K5" s="294" t="s">
        <v>118</v>
      </c>
      <c r="L5" s="294" t="s">
        <v>119</v>
      </c>
    </row>
    <row r="6" spans="1:252" ht="12.75" customHeight="1" x14ac:dyDescent="0.2">
      <c r="A6" s="295">
        <v>1</v>
      </c>
      <c r="B6" s="295">
        <v>2</v>
      </c>
      <c r="C6" s="295">
        <v>3</v>
      </c>
      <c r="D6" s="295">
        <v>4</v>
      </c>
      <c r="E6" s="295">
        <v>5</v>
      </c>
      <c r="F6" s="295">
        <v>6</v>
      </c>
      <c r="G6" s="295">
        <v>7</v>
      </c>
      <c r="H6" s="295">
        <v>8</v>
      </c>
      <c r="I6" s="295">
        <v>9</v>
      </c>
      <c r="J6" s="295">
        <v>10</v>
      </c>
      <c r="K6" s="295">
        <v>11</v>
      </c>
      <c r="L6" s="295">
        <v>12</v>
      </c>
    </row>
    <row r="7" spans="1:252" ht="12.75" customHeight="1" x14ac:dyDescent="0.2">
      <c r="A7" s="103">
        <v>1</v>
      </c>
      <c r="B7" s="104" t="s">
        <v>223</v>
      </c>
      <c r="C7" s="296">
        <v>109534259.73999999</v>
      </c>
      <c r="D7" s="105">
        <v>8.0361618146609276E-2</v>
      </c>
      <c r="E7" s="297">
        <v>1928484.59</v>
      </c>
      <c r="F7" s="297">
        <v>200086388.81999999</v>
      </c>
      <c r="G7" s="297">
        <v>61634431.649999999</v>
      </c>
      <c r="H7" s="297">
        <v>16867569.760000002</v>
      </c>
      <c r="I7" s="297">
        <v>27733794.300000001</v>
      </c>
      <c r="J7" s="297">
        <v>409418.25</v>
      </c>
      <c r="K7" s="297">
        <v>5351818.82</v>
      </c>
      <c r="L7" s="297">
        <v>95906634.299999997</v>
      </c>
    </row>
    <row r="8" spans="1:252" ht="12.75" customHeight="1" x14ac:dyDescent="0.2">
      <c r="A8" s="106">
        <v>2</v>
      </c>
      <c r="B8" s="107" t="s">
        <v>224</v>
      </c>
      <c r="C8" s="298">
        <v>295809130</v>
      </c>
      <c r="D8" s="108">
        <v>0.2170252522431545</v>
      </c>
      <c r="E8" s="299">
        <v>1136217</v>
      </c>
      <c r="F8" s="299">
        <v>644234754.35000002</v>
      </c>
      <c r="G8" s="299">
        <v>85007910.640000001</v>
      </c>
      <c r="H8" s="299">
        <v>178453480.00999999</v>
      </c>
      <c r="I8" s="299">
        <v>129176886</v>
      </c>
      <c r="J8" s="299">
        <v>23350865</v>
      </c>
      <c r="K8" s="299">
        <v>40988411</v>
      </c>
      <c r="L8" s="299">
        <v>4519537</v>
      </c>
    </row>
    <row r="9" spans="1:252" ht="12.75" customHeight="1" x14ac:dyDescent="0.2">
      <c r="A9" s="106">
        <v>3</v>
      </c>
      <c r="B9" s="107" t="s">
        <v>225</v>
      </c>
      <c r="C9" s="298">
        <v>858682003.80999994</v>
      </c>
      <c r="D9" s="108">
        <v>0.62998622954444505</v>
      </c>
      <c r="E9" s="299">
        <v>4208114.9000000004</v>
      </c>
      <c r="F9" s="299">
        <v>775482025.72000003</v>
      </c>
      <c r="G9" s="299">
        <v>9180000</v>
      </c>
      <c r="H9" s="299">
        <v>807944931.16999996</v>
      </c>
      <c r="I9" s="299">
        <v>257548477.80000001</v>
      </c>
      <c r="J9" s="299">
        <v>15907652.33</v>
      </c>
      <c r="K9" s="299">
        <v>314721001.73000002</v>
      </c>
      <c r="L9" s="299">
        <v>12587671.220000001</v>
      </c>
    </row>
    <row r="10" spans="1:252" ht="12.75" customHeight="1" x14ac:dyDescent="0.2">
      <c r="A10" s="106">
        <v>4</v>
      </c>
      <c r="B10" s="107" t="s">
        <v>226</v>
      </c>
      <c r="C10" s="298">
        <v>38509143.600000001</v>
      </c>
      <c r="D10" s="108">
        <v>2.8252869015428492E-2</v>
      </c>
      <c r="E10" s="299">
        <v>86921.35</v>
      </c>
      <c r="F10" s="299">
        <v>96432503.049999997</v>
      </c>
      <c r="G10" s="299">
        <v>37130488.799999997</v>
      </c>
      <c r="H10" s="299">
        <v>1859755.81</v>
      </c>
      <c r="I10" s="299">
        <v>18798148.620000001</v>
      </c>
      <c r="J10" s="299">
        <v>16504258.640000001</v>
      </c>
      <c r="K10" s="299">
        <v>1402802.73</v>
      </c>
      <c r="L10" s="299">
        <v>1128696.03</v>
      </c>
    </row>
    <row r="11" spans="1:252" ht="12.75" customHeight="1" x14ac:dyDescent="0.2">
      <c r="A11" s="106">
        <v>5</v>
      </c>
      <c r="B11" s="107" t="s">
        <v>227</v>
      </c>
      <c r="C11" s="298">
        <v>11835646</v>
      </c>
      <c r="D11" s="108">
        <v>8.6834171028145161E-3</v>
      </c>
      <c r="E11" s="299">
        <v>31487</v>
      </c>
      <c r="F11" s="299">
        <v>73414165.640000001</v>
      </c>
      <c r="G11" s="299">
        <v>8031860.1100000003</v>
      </c>
      <c r="H11" s="299">
        <v>13416417.970000001</v>
      </c>
      <c r="I11" s="299">
        <v>1877161</v>
      </c>
      <c r="J11" s="299">
        <v>0</v>
      </c>
      <c r="K11" s="299">
        <v>4848707</v>
      </c>
      <c r="L11" s="299">
        <v>1310290.52</v>
      </c>
    </row>
    <row r="12" spans="1:252" ht="12.75" customHeight="1" x14ac:dyDescent="0.2">
      <c r="A12" s="106">
        <v>6</v>
      </c>
      <c r="B12" s="107" t="s">
        <v>228</v>
      </c>
      <c r="C12" s="298">
        <v>48646917.130000003</v>
      </c>
      <c r="D12" s="108">
        <v>3.5690613947548147E-2</v>
      </c>
      <c r="E12" s="299">
        <v>3631311.54</v>
      </c>
      <c r="F12" s="299">
        <v>80165895.390000001</v>
      </c>
      <c r="G12" s="299">
        <v>12490929.199999999</v>
      </c>
      <c r="H12" s="299">
        <v>10656037.289999999</v>
      </c>
      <c r="I12" s="299">
        <v>17016180.140000001</v>
      </c>
      <c r="J12" s="299">
        <v>6800000</v>
      </c>
      <c r="K12" s="299">
        <v>2612030.5</v>
      </c>
      <c r="L12" s="299">
        <v>9703083.2400000002</v>
      </c>
    </row>
    <row r="13" spans="1:252" ht="15" customHeight="1" x14ac:dyDescent="0.2">
      <c r="A13" s="441"/>
      <c r="B13" s="300" t="s">
        <v>38</v>
      </c>
      <c r="C13" s="301">
        <v>1363017100.28</v>
      </c>
      <c r="D13" s="302">
        <v>1</v>
      </c>
      <c r="E13" s="303">
        <v>11022536.379999999</v>
      </c>
      <c r="F13" s="303">
        <v>1869815732.9700003</v>
      </c>
      <c r="G13" s="303">
        <v>213475620.40000001</v>
      </c>
      <c r="H13" s="303">
        <v>1029198192.0099999</v>
      </c>
      <c r="I13" s="303">
        <v>452150647.86000001</v>
      </c>
      <c r="J13" s="303">
        <v>62972194.219999999</v>
      </c>
      <c r="K13" s="303">
        <v>369924771.78000003</v>
      </c>
      <c r="L13" s="303">
        <v>125155912.30999999</v>
      </c>
    </row>
    <row r="14" spans="1:252" s="315" customFormat="1" ht="12.75" customHeight="1" x14ac:dyDescent="0.2">
      <c r="A14" s="62"/>
      <c r="B14" s="62"/>
      <c r="C14" s="63"/>
      <c r="D14" s="64"/>
      <c r="E14" s="65"/>
      <c r="F14" s="65"/>
      <c r="G14" s="66"/>
      <c r="H14" s="66"/>
      <c r="I14" s="66"/>
      <c r="J14" s="66"/>
      <c r="K14" s="66"/>
      <c r="L14" s="66"/>
      <c r="M14" s="314"/>
      <c r="N14" s="314"/>
    </row>
    <row r="15" spans="1:252" s="437" customFormat="1" ht="12.75" customHeight="1" x14ac:dyDescent="0.25">
      <c r="A15" s="316"/>
      <c r="B15" s="305"/>
      <c r="C15" s="304"/>
      <c r="D15" s="317"/>
      <c r="E15" s="317"/>
      <c r="F15" s="317"/>
      <c r="G15" s="317"/>
      <c r="H15" s="317"/>
      <c r="I15" s="317"/>
      <c r="J15" s="317"/>
      <c r="K15" s="317"/>
      <c r="L15" s="31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306"/>
      <c r="BC15" s="306"/>
      <c r="BD15" s="306"/>
      <c r="BE15" s="306"/>
      <c r="BF15" s="306"/>
      <c r="BG15" s="306"/>
      <c r="BH15" s="306"/>
      <c r="BI15" s="306"/>
      <c r="BJ15" s="306"/>
      <c r="BK15" s="306"/>
      <c r="BL15" s="306"/>
      <c r="BM15" s="306"/>
      <c r="BN15" s="306"/>
      <c r="BO15" s="306"/>
      <c r="BP15" s="306"/>
      <c r="BQ15" s="306"/>
      <c r="BR15" s="306"/>
      <c r="BS15" s="306"/>
      <c r="BT15" s="306"/>
      <c r="BU15" s="306"/>
      <c r="BV15" s="306"/>
      <c r="BW15" s="306"/>
      <c r="BX15" s="306"/>
      <c r="BY15" s="306"/>
      <c r="BZ15" s="306"/>
      <c r="CA15" s="306"/>
      <c r="CB15" s="306"/>
      <c r="CC15" s="306"/>
      <c r="CD15" s="306"/>
      <c r="CE15" s="306"/>
      <c r="CF15" s="306"/>
      <c r="CG15" s="306"/>
      <c r="CH15" s="306"/>
      <c r="CI15" s="306"/>
      <c r="CJ15" s="306"/>
      <c r="CK15" s="306"/>
      <c r="CL15" s="306"/>
      <c r="CM15" s="306"/>
      <c r="CN15" s="306"/>
      <c r="CO15" s="306"/>
      <c r="CP15" s="306"/>
      <c r="CQ15" s="306"/>
      <c r="CR15" s="306"/>
      <c r="CS15" s="306"/>
      <c r="CT15" s="306"/>
      <c r="CU15" s="306"/>
      <c r="CV15" s="306"/>
      <c r="CW15" s="306"/>
      <c r="CX15" s="306"/>
      <c r="CY15" s="306"/>
      <c r="CZ15" s="306"/>
      <c r="DA15" s="306"/>
      <c r="DB15" s="306"/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06"/>
      <c r="DN15" s="306"/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06"/>
      <c r="DZ15" s="306"/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06"/>
      <c r="EL15" s="306"/>
      <c r="EM15" s="306"/>
      <c r="EN15" s="306"/>
      <c r="EO15" s="306"/>
      <c r="EP15" s="306"/>
      <c r="EQ15" s="306"/>
      <c r="ER15" s="306"/>
      <c r="ES15" s="306"/>
      <c r="ET15" s="306"/>
      <c r="EU15" s="306"/>
      <c r="EV15" s="306"/>
      <c r="EW15" s="306"/>
      <c r="EX15" s="306"/>
      <c r="EY15" s="306"/>
      <c r="EZ15" s="306"/>
      <c r="FA15" s="306"/>
      <c r="FB15" s="306"/>
      <c r="FC15" s="306"/>
      <c r="FD15" s="306"/>
      <c r="FE15" s="306"/>
      <c r="FF15" s="306"/>
      <c r="FG15" s="306"/>
      <c r="FH15" s="306"/>
      <c r="FI15" s="306"/>
      <c r="FJ15" s="306"/>
      <c r="FK15" s="306"/>
      <c r="FL15" s="306"/>
      <c r="FM15" s="306"/>
      <c r="FN15" s="306"/>
      <c r="FO15" s="306"/>
      <c r="FP15" s="306"/>
      <c r="FQ15" s="306"/>
      <c r="FR15" s="306"/>
      <c r="FS15" s="306"/>
      <c r="FT15" s="306"/>
      <c r="FU15" s="306"/>
      <c r="FV15" s="306"/>
      <c r="FW15" s="306"/>
      <c r="FX15" s="306"/>
      <c r="FY15" s="306"/>
      <c r="FZ15" s="306"/>
      <c r="GA15" s="306"/>
      <c r="GB15" s="306"/>
      <c r="GC15" s="306"/>
      <c r="GD15" s="306"/>
      <c r="GE15" s="306"/>
      <c r="GF15" s="306"/>
      <c r="GG15" s="306"/>
      <c r="GH15" s="306"/>
      <c r="GI15" s="306"/>
      <c r="GJ15" s="306"/>
      <c r="GK15" s="306"/>
      <c r="GL15" s="306"/>
      <c r="GM15" s="306"/>
      <c r="GN15" s="306"/>
      <c r="GO15" s="306"/>
      <c r="GP15" s="306"/>
      <c r="GQ15" s="306"/>
      <c r="GR15" s="306"/>
      <c r="GS15" s="306"/>
      <c r="GT15" s="306"/>
      <c r="GU15" s="306"/>
      <c r="GV15" s="306"/>
      <c r="GW15" s="306"/>
      <c r="GX15" s="306"/>
      <c r="GY15" s="306"/>
      <c r="GZ15" s="306"/>
      <c r="HA15" s="306"/>
      <c r="HB15" s="306"/>
      <c r="HC15" s="306"/>
      <c r="HD15" s="306"/>
      <c r="HE15" s="306"/>
      <c r="HF15" s="306"/>
      <c r="HG15" s="306"/>
      <c r="HH15" s="306"/>
      <c r="HI15" s="306"/>
      <c r="HJ15" s="306"/>
      <c r="HK15" s="306"/>
      <c r="HL15" s="306"/>
      <c r="HM15" s="306"/>
      <c r="HN15" s="306"/>
      <c r="HO15" s="306"/>
      <c r="HP15" s="306"/>
      <c r="HQ15" s="306"/>
      <c r="HR15" s="306"/>
      <c r="HS15" s="306"/>
      <c r="HT15" s="306"/>
      <c r="HU15" s="306"/>
      <c r="HV15" s="306"/>
      <c r="HW15" s="306"/>
      <c r="HX15" s="306"/>
      <c r="HY15" s="306"/>
      <c r="HZ15" s="306"/>
      <c r="IA15" s="306"/>
      <c r="IB15" s="306"/>
      <c r="IC15" s="306"/>
      <c r="ID15" s="306"/>
      <c r="IE15" s="306"/>
      <c r="IF15" s="306"/>
      <c r="IG15" s="306"/>
      <c r="IH15" s="306"/>
      <c r="II15" s="306"/>
      <c r="IJ15" s="306"/>
      <c r="IK15" s="306"/>
      <c r="IL15" s="306"/>
      <c r="IM15" s="306"/>
      <c r="IN15" s="306"/>
      <c r="IO15" s="306"/>
      <c r="IP15" s="306"/>
      <c r="IQ15" s="306"/>
      <c r="IR15" s="306"/>
    </row>
    <row r="16" spans="1:252" s="442" customFormat="1" ht="12.75" customHeight="1" x14ac:dyDescent="0.25">
      <c r="A16" s="316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6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</row>
    <row r="17" spans="1:252" s="442" customFormat="1" ht="12.75" customHeight="1" x14ac:dyDescent="0.25">
      <c r="A17" s="305"/>
      <c r="B17" s="304"/>
      <c r="C17" s="319"/>
      <c r="D17" s="319"/>
      <c r="E17" s="319"/>
      <c r="F17" s="319"/>
      <c r="G17" s="319"/>
      <c r="H17" s="319"/>
      <c r="I17" s="319"/>
      <c r="J17" s="319"/>
      <c r="K17" s="319"/>
      <c r="L17" s="30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</row>
    <row r="18" spans="1:252" s="442" customFormat="1" ht="12.75" customHeight="1" x14ac:dyDescent="0.25">
      <c r="A18" s="305"/>
      <c r="B18" s="30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</row>
    <row r="19" spans="1:252" s="442" customFormat="1" ht="12.75" customHeight="1" x14ac:dyDescent="0.25">
      <c r="A19" s="305"/>
      <c r="B19" s="304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</row>
    <row r="20" spans="1:252" s="442" customFormat="1" ht="12.75" customHeight="1" x14ac:dyDescent="0.25">
      <c r="A20" s="305"/>
      <c r="B20" s="304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</row>
    <row r="21" spans="1:252" s="315" customFormat="1" ht="12.75" customHeight="1" x14ac:dyDescent="0.2">
      <c r="A21" s="62"/>
      <c r="B21" s="62"/>
      <c r="C21" s="63"/>
      <c r="D21" s="64"/>
      <c r="E21" s="65"/>
      <c r="F21" s="65"/>
      <c r="G21" s="66"/>
      <c r="H21" s="66"/>
      <c r="I21" s="66"/>
      <c r="J21" s="66"/>
      <c r="K21" s="66"/>
      <c r="L21" s="66"/>
      <c r="M21" s="314"/>
      <c r="N21" s="314"/>
    </row>
    <row r="22" spans="1:252" s="315" customFormat="1" ht="12.75" customHeight="1" x14ac:dyDescent="0.2">
      <c r="A22" s="62"/>
      <c r="B22" s="62"/>
      <c r="C22" s="63"/>
      <c r="D22" s="64"/>
      <c r="E22" s="65"/>
      <c r="F22" s="65"/>
      <c r="G22" s="66"/>
      <c r="H22" s="66"/>
      <c r="I22" s="66"/>
      <c r="J22" s="66"/>
      <c r="K22" s="66"/>
      <c r="L22" s="66"/>
      <c r="M22" s="314"/>
      <c r="N22" s="314"/>
    </row>
    <row r="23" spans="1:252" s="315" customFormat="1" ht="12.75" customHeight="1" x14ac:dyDescent="0.2">
      <c r="A23" s="62"/>
      <c r="B23" s="62"/>
      <c r="C23" s="63"/>
      <c r="D23" s="64"/>
      <c r="E23" s="65"/>
      <c r="F23" s="65"/>
      <c r="G23" s="66"/>
      <c r="H23" s="66"/>
      <c r="I23" s="66"/>
      <c r="J23" s="66"/>
      <c r="K23" s="66"/>
      <c r="L23" s="66"/>
      <c r="M23" s="314"/>
      <c r="N23" s="314"/>
    </row>
    <row r="24" spans="1:252" s="315" customFormat="1" ht="12.75" customHeight="1" x14ac:dyDescent="0.2">
      <c r="A24" s="62"/>
      <c r="B24" s="62"/>
      <c r="C24" s="63"/>
      <c r="D24" s="64"/>
      <c r="E24" s="65"/>
      <c r="F24" s="65"/>
      <c r="G24" s="66"/>
      <c r="H24" s="66"/>
      <c r="I24" s="66"/>
      <c r="J24" s="66"/>
      <c r="K24" s="66"/>
      <c r="L24" s="66"/>
      <c r="M24" s="314"/>
      <c r="N24" s="314"/>
    </row>
    <row r="32" spans="1:25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7"/>
  <sheetViews>
    <sheetView zoomScaleNormal="100" workbookViewId="0"/>
  </sheetViews>
  <sheetFormatPr defaultColWidth="11.42578125" defaultRowHeight="11.25" x14ac:dyDescent="0.25"/>
  <cols>
    <col min="1" max="1" width="7.28515625" style="187" customWidth="1"/>
    <col min="2" max="2" width="25.28515625" style="187" bestFit="1" customWidth="1"/>
    <col min="3" max="3" width="11.7109375" style="187" customWidth="1"/>
    <col min="4" max="4" width="11.42578125" style="187" customWidth="1"/>
    <col min="5" max="11" width="11.7109375" style="187" customWidth="1"/>
    <col min="12" max="12" width="9.140625" style="187" customWidth="1"/>
    <col min="13" max="16384" width="11.42578125" style="187"/>
  </cols>
  <sheetData>
    <row r="1" spans="1:70" ht="12.75" customHeight="1" x14ac:dyDescent="0.25">
      <c r="A1" s="189" t="s">
        <v>0</v>
      </c>
    </row>
    <row r="2" spans="1:70" ht="12.75" customHeight="1" x14ac:dyDescent="0.25">
      <c r="A2" s="195" t="s">
        <v>145</v>
      </c>
      <c r="E2" s="201"/>
    </row>
    <row r="3" spans="1:70" ht="12.75" customHeight="1" x14ac:dyDescent="0.25">
      <c r="A3" s="81" t="s">
        <v>7</v>
      </c>
      <c r="B3" s="190"/>
      <c r="C3" s="191"/>
      <c r="D3" s="191"/>
      <c r="E3" s="191"/>
      <c r="F3" s="192"/>
      <c r="G3" s="192"/>
      <c r="H3" s="192"/>
      <c r="I3" s="191"/>
      <c r="J3" s="191"/>
      <c r="K3" s="191"/>
      <c r="L3" s="193"/>
      <c r="M3" s="193"/>
      <c r="N3" s="193"/>
      <c r="O3" s="193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</row>
    <row r="4" spans="1:70" ht="12.75" customHeight="1" x14ac:dyDescent="0.25">
      <c r="A4" s="196"/>
      <c r="B4" s="197"/>
      <c r="C4" s="191"/>
      <c r="D4" s="191"/>
      <c r="E4" s="191"/>
      <c r="F4" s="191"/>
      <c r="G4" s="191"/>
      <c r="H4" s="191"/>
      <c r="I4" s="198"/>
      <c r="J4" s="198"/>
      <c r="K4" s="198"/>
      <c r="L4" s="193"/>
      <c r="M4" s="193"/>
      <c r="N4" s="193"/>
      <c r="O4" s="193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</row>
    <row r="5" spans="1:70" ht="45" x14ac:dyDescent="0.25">
      <c r="A5" s="67" t="s">
        <v>13</v>
      </c>
      <c r="B5" s="68" t="s">
        <v>14</v>
      </c>
      <c r="C5" s="67" t="s">
        <v>144</v>
      </c>
      <c r="D5" s="67" t="s">
        <v>40</v>
      </c>
      <c r="E5" s="67" t="s">
        <v>126</v>
      </c>
      <c r="F5" s="67" t="s">
        <v>127</v>
      </c>
      <c r="G5" s="67" t="s">
        <v>15</v>
      </c>
      <c r="H5" s="67" t="s">
        <v>16</v>
      </c>
      <c r="I5" s="67" t="s">
        <v>17</v>
      </c>
      <c r="J5" s="67" t="s">
        <v>18</v>
      </c>
      <c r="K5" s="67" t="s">
        <v>19</v>
      </c>
      <c r="L5" s="176"/>
      <c r="M5" s="176"/>
      <c r="N5" s="176"/>
      <c r="O5" s="176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</row>
    <row r="6" spans="1:70" ht="12.75" customHeight="1" x14ac:dyDescent="0.25">
      <c r="A6" s="329">
        <v>1</v>
      </c>
      <c r="B6" s="330">
        <v>2</v>
      </c>
      <c r="C6" s="329">
        <v>3</v>
      </c>
      <c r="D6" s="329">
        <v>4</v>
      </c>
      <c r="E6" s="329">
        <v>5</v>
      </c>
      <c r="F6" s="329">
        <v>6</v>
      </c>
      <c r="G6" s="329">
        <v>7</v>
      </c>
      <c r="H6" s="329">
        <v>8</v>
      </c>
      <c r="I6" s="329">
        <v>9</v>
      </c>
      <c r="J6" s="329">
        <v>10</v>
      </c>
      <c r="K6" s="329">
        <v>11</v>
      </c>
      <c r="L6" s="357"/>
      <c r="M6" s="357"/>
      <c r="N6" s="357"/>
      <c r="O6" s="358"/>
      <c r="P6" s="359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</row>
    <row r="7" spans="1:70" ht="12.75" customHeight="1" x14ac:dyDescent="0.25">
      <c r="A7" s="331">
        <v>1</v>
      </c>
      <c r="B7" s="332" t="s">
        <v>229</v>
      </c>
      <c r="C7" s="360">
        <v>9874803</v>
      </c>
      <c r="D7" s="353">
        <v>0.1575</v>
      </c>
      <c r="E7" s="217">
        <v>0.1085</v>
      </c>
      <c r="F7" s="361">
        <v>826824</v>
      </c>
      <c r="G7" s="333">
        <v>6000000</v>
      </c>
      <c r="H7" s="334">
        <v>8117937</v>
      </c>
      <c r="I7" s="335">
        <v>1.3177578913624099</v>
      </c>
      <c r="J7" s="335">
        <v>1.3177578913624099</v>
      </c>
      <c r="K7" s="335">
        <v>1.3177578913624099</v>
      </c>
      <c r="L7" s="357"/>
      <c r="M7" s="362"/>
      <c r="N7" s="362"/>
      <c r="O7" s="358"/>
      <c r="P7" s="359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</row>
    <row r="8" spans="1:70" s="161" customFormat="1" ht="12.75" customHeight="1" x14ac:dyDescent="0.25">
      <c r="A8" s="69">
        <v>2</v>
      </c>
      <c r="B8" s="70" t="s">
        <v>230</v>
      </c>
      <c r="C8" s="199">
        <v>2203045.29</v>
      </c>
      <c r="D8" s="354">
        <v>3.5099999999999999E-2</v>
      </c>
      <c r="E8" s="223">
        <v>0.5423</v>
      </c>
      <c r="F8" s="71">
        <v>746223.14</v>
      </c>
      <c r="G8" s="71">
        <v>1000000</v>
      </c>
      <c r="H8" s="336">
        <v>1226664.3</v>
      </c>
      <c r="I8" s="337">
        <v>0.2177</v>
      </c>
      <c r="J8" s="337">
        <v>0.2177</v>
      </c>
      <c r="K8" s="337">
        <v>0.2177</v>
      </c>
      <c r="L8" s="357"/>
      <c r="M8" s="357"/>
      <c r="N8" s="362"/>
      <c r="O8" s="358"/>
      <c r="P8" s="359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</row>
    <row r="9" spans="1:70" ht="12.75" customHeight="1" x14ac:dyDescent="0.25">
      <c r="A9" s="69">
        <v>3</v>
      </c>
      <c r="B9" s="338" t="s">
        <v>231</v>
      </c>
      <c r="C9" s="363">
        <v>1713252</v>
      </c>
      <c r="D9" s="355">
        <v>2.7300000000000001E-2</v>
      </c>
      <c r="E9" s="223">
        <v>-0.76590000000000003</v>
      </c>
      <c r="F9" s="71">
        <v>195182</v>
      </c>
      <c r="G9" s="339">
        <v>1000000</v>
      </c>
      <c r="H9" s="334">
        <v>1630885</v>
      </c>
      <c r="I9" s="340">
        <v>0.37509999999999999</v>
      </c>
      <c r="J9" s="340">
        <v>0.37509999999999999</v>
      </c>
      <c r="K9" s="340">
        <v>0.37509999999999999</v>
      </c>
      <c r="L9" s="357"/>
      <c r="M9" s="362"/>
      <c r="N9" s="362"/>
      <c r="O9" s="358"/>
      <c r="P9" s="359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</row>
    <row r="10" spans="1:70" s="161" customFormat="1" ht="12.75" customHeight="1" x14ac:dyDescent="0.25">
      <c r="A10" s="69">
        <v>4</v>
      </c>
      <c r="B10" s="70" t="s">
        <v>232</v>
      </c>
      <c r="C10" s="363">
        <v>3941653</v>
      </c>
      <c r="D10" s="355">
        <v>6.2899999999999998E-2</v>
      </c>
      <c r="E10" s="223">
        <v>6.08E-2</v>
      </c>
      <c r="F10" s="364">
        <v>170171</v>
      </c>
      <c r="G10" s="71">
        <v>1000000</v>
      </c>
      <c r="H10" s="334">
        <v>2528456.6800000002</v>
      </c>
      <c r="I10" s="341">
        <v>0.21745567443172689</v>
      </c>
      <c r="J10" s="341">
        <v>0.21745567443172689</v>
      </c>
      <c r="K10" s="341">
        <v>0.21745567443172689</v>
      </c>
      <c r="L10" s="357"/>
      <c r="M10" s="357"/>
      <c r="N10" s="362"/>
      <c r="O10" s="358"/>
      <c r="P10" s="359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</row>
    <row r="11" spans="1:70" ht="12.75" customHeight="1" x14ac:dyDescent="0.25">
      <c r="A11" s="69">
        <v>5</v>
      </c>
      <c r="B11" s="70" t="s">
        <v>233</v>
      </c>
      <c r="C11" s="365">
        <v>2547836</v>
      </c>
      <c r="D11" s="355">
        <v>4.0599999999999997E-2</v>
      </c>
      <c r="E11" s="223">
        <v>0.13120000000000001</v>
      </c>
      <c r="F11" s="200">
        <v>50006</v>
      </c>
      <c r="G11" s="339">
        <v>1000000</v>
      </c>
      <c r="H11" s="334">
        <v>1636802</v>
      </c>
      <c r="I11" s="342">
        <v>0.20824906401130563</v>
      </c>
      <c r="J11" s="342">
        <v>0.20824906401130563</v>
      </c>
      <c r="K11" s="342">
        <v>0.20824906401130563</v>
      </c>
      <c r="L11" s="357"/>
      <c r="M11" s="362"/>
      <c r="N11" s="362"/>
      <c r="O11" s="358"/>
      <c r="P11" s="359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</row>
    <row r="12" spans="1:70" s="161" customFormat="1" ht="12.75" customHeight="1" x14ac:dyDescent="0.25">
      <c r="A12" s="69">
        <v>6</v>
      </c>
      <c r="B12" s="70" t="s">
        <v>234</v>
      </c>
      <c r="C12" s="343">
        <v>37496357</v>
      </c>
      <c r="D12" s="355">
        <v>0.59819999999999995</v>
      </c>
      <c r="E12" s="223">
        <v>-0.1835</v>
      </c>
      <c r="F12" s="200">
        <v>2574729</v>
      </c>
      <c r="G12" s="71">
        <v>6000000</v>
      </c>
      <c r="H12" s="344">
        <v>10898835.92</v>
      </c>
      <c r="I12" s="345">
        <v>0.18074769450218101</v>
      </c>
      <c r="J12" s="345">
        <v>0.18074769450218101</v>
      </c>
      <c r="K12" s="345">
        <v>0.18074769450218101</v>
      </c>
      <c r="L12" s="357"/>
      <c r="M12" s="357"/>
      <c r="N12" s="362"/>
      <c r="O12" s="358"/>
      <c r="P12" s="359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</row>
    <row r="13" spans="1:70" s="161" customFormat="1" ht="12.75" customHeight="1" x14ac:dyDescent="0.25">
      <c r="A13" s="69">
        <v>7</v>
      </c>
      <c r="B13" s="130" t="s">
        <v>235</v>
      </c>
      <c r="C13" s="346">
        <v>4904958.6100000003</v>
      </c>
      <c r="D13" s="355">
        <v>7.8299999999999995E-2</v>
      </c>
      <c r="E13" s="223">
        <v>-4.8000000000000001E-2</v>
      </c>
      <c r="F13" s="366">
        <v>-337105.2</v>
      </c>
      <c r="G13" s="347" t="s">
        <v>236</v>
      </c>
      <c r="H13" s="348" t="s">
        <v>236</v>
      </c>
      <c r="I13" s="348" t="s">
        <v>236</v>
      </c>
      <c r="J13" s="348" t="s">
        <v>236</v>
      </c>
      <c r="K13" s="348" t="s">
        <v>236</v>
      </c>
      <c r="L13" s="357"/>
      <c r="M13" s="357"/>
      <c r="N13" s="362"/>
      <c r="O13" s="358"/>
      <c r="P13" s="359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</row>
    <row r="14" spans="1:70" s="201" customFormat="1" ht="12.75" customHeight="1" x14ac:dyDescent="0.25">
      <c r="A14" s="72"/>
      <c r="B14" s="72" t="s">
        <v>20</v>
      </c>
      <c r="C14" s="87">
        <f>SUM(C7:C13)</f>
        <v>62681904.899999999</v>
      </c>
      <c r="D14" s="356"/>
      <c r="E14" s="356">
        <v>-0.16089999999999999</v>
      </c>
      <c r="F14" s="73">
        <f>SUM(F7:F13)</f>
        <v>4226029.9400000004</v>
      </c>
      <c r="G14" s="14"/>
      <c r="H14" s="73"/>
      <c r="I14" s="14"/>
      <c r="J14" s="14"/>
      <c r="K14" s="14"/>
      <c r="L14" s="177"/>
      <c r="M14" s="177"/>
      <c r="N14" s="177"/>
      <c r="O14" s="177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</row>
    <row r="15" spans="1:70" s="201" customFormat="1" ht="12.75" customHeight="1" x14ac:dyDescent="0.25">
      <c r="A15" s="74"/>
      <c r="B15" s="74"/>
      <c r="C15" s="75"/>
      <c r="D15" s="349"/>
      <c r="E15" s="350"/>
      <c r="F15" s="351"/>
      <c r="G15" s="352"/>
      <c r="H15" s="75"/>
      <c r="I15" s="76"/>
      <c r="J15" s="76"/>
      <c r="K15" s="76"/>
      <c r="L15" s="177"/>
      <c r="M15" s="177"/>
      <c r="N15" s="177"/>
      <c r="O15" s="177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</row>
    <row r="16" spans="1:70" s="201" customFormat="1" ht="12.75" customHeight="1" x14ac:dyDescent="0.25">
      <c r="A16" s="74"/>
      <c r="B16" s="74"/>
      <c r="C16" s="75"/>
      <c r="D16" s="349"/>
      <c r="E16" s="349"/>
      <c r="F16" s="351"/>
      <c r="G16" s="351"/>
      <c r="H16" s="75"/>
      <c r="I16" s="76"/>
      <c r="J16" s="76"/>
      <c r="K16" s="76"/>
      <c r="L16" s="177"/>
      <c r="M16" s="177"/>
      <c r="N16" s="177"/>
      <c r="O16" s="177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</row>
    <row r="17" spans="1:70" ht="12.75" customHeight="1" x14ac:dyDescent="0.25">
      <c r="A17" s="183" t="s">
        <v>8</v>
      </c>
      <c r="B17" s="184"/>
      <c r="C17" s="202"/>
      <c r="D17" s="202"/>
      <c r="E17" s="202"/>
      <c r="F17" s="202"/>
      <c r="G17" s="202"/>
      <c r="H17" s="202"/>
      <c r="I17" s="202"/>
      <c r="J17" s="202"/>
      <c r="K17" s="202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</row>
    <row r="18" spans="1:70" x14ac:dyDescent="0.25">
      <c r="A18" s="203"/>
      <c r="B18" s="203" t="s">
        <v>237</v>
      </c>
      <c r="C18" s="202"/>
      <c r="D18" s="202"/>
      <c r="E18" s="204"/>
      <c r="F18" s="205"/>
      <c r="G18" s="205"/>
      <c r="H18" s="205"/>
      <c r="I18" s="204"/>
      <c r="J18" s="204"/>
      <c r="K18" s="204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</row>
    <row r="19" spans="1:70" x14ac:dyDescent="0.25">
      <c r="A19" s="203"/>
      <c r="B19" s="203" t="s">
        <v>238</v>
      </c>
      <c r="C19" s="206"/>
      <c r="D19" s="202"/>
      <c r="E19" s="204"/>
      <c r="F19" s="204"/>
      <c r="G19" s="204"/>
      <c r="H19" s="204"/>
      <c r="I19" s="204"/>
      <c r="J19" s="204"/>
      <c r="K19" s="204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</row>
    <row r="20" spans="1:70" ht="12.75" x14ac:dyDescent="0.25">
      <c r="A20" s="203"/>
      <c r="B20" s="203" t="s">
        <v>239</v>
      </c>
      <c r="C20" s="206"/>
      <c r="D20" s="202"/>
      <c r="E20" s="367"/>
      <c r="F20" s="204"/>
      <c r="G20" s="204"/>
      <c r="H20" s="204"/>
      <c r="I20" s="204"/>
      <c r="J20" s="204"/>
      <c r="K20" s="204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</row>
    <row r="21" spans="1:70" x14ac:dyDescent="0.25">
      <c r="A21" s="368"/>
      <c r="B21" s="368" t="s">
        <v>240</v>
      </c>
      <c r="C21" s="82"/>
      <c r="D21" s="82"/>
      <c r="E21" s="192"/>
      <c r="F21" s="192"/>
      <c r="G21" s="192"/>
      <c r="H21" s="192"/>
      <c r="I21" s="192"/>
      <c r="J21" s="192"/>
      <c r="K21" s="192"/>
    </row>
    <row r="22" spans="1:70" x14ac:dyDescent="0.25">
      <c r="A22" s="203"/>
      <c r="B22" s="203" t="s">
        <v>241</v>
      </c>
      <c r="C22" s="192"/>
      <c r="D22" s="192"/>
      <c r="E22" s="192"/>
      <c r="F22" s="192"/>
      <c r="G22" s="192"/>
      <c r="H22" s="192"/>
      <c r="I22" s="192"/>
      <c r="J22" s="192"/>
      <c r="K22" s="192"/>
    </row>
    <row r="23" spans="1:70" x14ac:dyDescent="0.25">
      <c r="A23" s="203"/>
      <c r="B23" s="203" t="s">
        <v>242</v>
      </c>
      <c r="C23" s="192"/>
      <c r="D23" s="192"/>
      <c r="E23" s="192"/>
      <c r="F23" s="192"/>
      <c r="G23" s="192"/>
      <c r="H23" s="192"/>
      <c r="I23" s="192"/>
      <c r="J23" s="192"/>
      <c r="K23" s="192"/>
    </row>
    <row r="24" spans="1:70" x14ac:dyDescent="0.25">
      <c r="A24" s="203"/>
      <c r="B24" s="203" t="s">
        <v>243</v>
      </c>
    </row>
    <row r="26" spans="1:70" ht="12.75" x14ac:dyDescent="0.25">
      <c r="A26" s="369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70" x14ac:dyDescent="0.25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370"/>
    </row>
  </sheetData>
  <pageMargins left="0.7" right="0.7" top="0.75" bottom="0.75" header="0.3" footer="0.3"/>
  <pageSetup paperSize="9" orientation="portrait" r:id="rId1"/>
  <ignoredErrors>
    <ignoredError sqref="F14 C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zoomScaleNormal="100" zoomScaleSheetLayoutView="110" workbookViewId="0"/>
  </sheetViews>
  <sheetFormatPr defaultColWidth="11.42578125" defaultRowHeight="11.25" x14ac:dyDescent="0.25"/>
  <cols>
    <col min="1" max="1" width="6.85546875" style="161" customWidth="1"/>
    <col min="2" max="2" width="44.42578125" style="161" customWidth="1"/>
    <col min="3" max="3" width="11.7109375" style="161" bestFit="1" customWidth="1"/>
    <col min="4" max="4" width="7.42578125" style="161" bestFit="1" customWidth="1"/>
    <col min="5" max="5" width="9.7109375" style="161" bestFit="1" customWidth="1"/>
    <col min="6" max="6" width="10.85546875" style="161" bestFit="1" customWidth="1"/>
    <col min="7" max="7" width="11.7109375" style="161" bestFit="1" customWidth="1"/>
    <col min="8" max="8" width="11" style="161" bestFit="1" customWidth="1"/>
    <col min="9" max="16384" width="11.42578125" style="161"/>
  </cols>
  <sheetData>
    <row r="1" spans="1:47" ht="12.75" x14ac:dyDescent="0.25">
      <c r="A1" s="171" t="s">
        <v>1</v>
      </c>
      <c r="B1" s="172"/>
      <c r="C1" s="172"/>
      <c r="D1" s="172"/>
      <c r="E1" s="172"/>
      <c r="F1" s="172"/>
      <c r="G1" s="172"/>
      <c r="H1" s="173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</row>
    <row r="2" spans="1:47" ht="12.75" customHeight="1" x14ac:dyDescent="0.25">
      <c r="A2" s="174" t="s">
        <v>148</v>
      </c>
      <c r="B2" s="174"/>
      <c r="C2" s="174"/>
      <c r="D2" s="174"/>
      <c r="E2" s="174"/>
      <c r="F2" s="174"/>
      <c r="G2" s="174"/>
      <c r="H2" s="174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</row>
    <row r="3" spans="1:47" ht="12.75" customHeight="1" x14ac:dyDescent="0.25">
      <c r="A3" s="176" t="s">
        <v>7</v>
      </c>
      <c r="B3" s="177"/>
      <c r="C3" s="175"/>
      <c r="D3" s="175"/>
      <c r="E3" s="175"/>
      <c r="F3" s="178"/>
      <c r="G3" s="175"/>
      <c r="H3" s="173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</row>
    <row r="4" spans="1:47" x14ac:dyDescent="0.25">
      <c r="A4" s="176"/>
      <c r="B4" s="177"/>
      <c r="C4" s="179"/>
      <c r="D4" s="179"/>
      <c r="E4" s="179"/>
      <c r="F4" s="179"/>
      <c r="G4" s="179"/>
      <c r="H4" s="179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</row>
    <row r="5" spans="1:47" ht="48.75" customHeight="1" x14ac:dyDescent="0.25">
      <c r="A5" s="109" t="s">
        <v>13</v>
      </c>
      <c r="B5" s="109" t="s">
        <v>39</v>
      </c>
      <c r="C5" s="109" t="s">
        <v>146</v>
      </c>
      <c r="D5" s="109" t="s">
        <v>40</v>
      </c>
      <c r="E5" s="109" t="s">
        <v>147</v>
      </c>
      <c r="F5" s="109" t="s">
        <v>41</v>
      </c>
      <c r="G5" s="109" t="s">
        <v>42</v>
      </c>
      <c r="H5" s="109" t="s">
        <v>112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47" ht="12.7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</row>
    <row r="7" spans="1:47" ht="12.75" customHeight="1" x14ac:dyDescent="0.25">
      <c r="A7" s="9">
        <v>1</v>
      </c>
      <c r="B7" s="110" t="s">
        <v>244</v>
      </c>
      <c r="C7" s="111">
        <v>5869104</v>
      </c>
      <c r="D7" s="112">
        <v>2.0572047600877382E-2</v>
      </c>
      <c r="E7" s="112">
        <v>0.42352399016235998</v>
      </c>
      <c r="F7" s="180">
        <v>5000000</v>
      </c>
      <c r="G7" s="180">
        <v>2916512</v>
      </c>
      <c r="H7" s="180">
        <v>728465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</row>
    <row r="8" spans="1:47" ht="12.75" customHeight="1" x14ac:dyDescent="0.25">
      <c r="A8" s="9">
        <v>2</v>
      </c>
      <c r="B8" s="110" t="s">
        <v>245</v>
      </c>
      <c r="C8" s="111">
        <v>1792483.01</v>
      </c>
      <c r="D8" s="112">
        <v>6.2829089083246727E-3</v>
      </c>
      <c r="E8" s="112">
        <v>-0.13650856634976913</v>
      </c>
      <c r="F8" s="181">
        <v>1500000</v>
      </c>
      <c r="G8" s="180">
        <v>1703394</v>
      </c>
      <c r="H8" s="180">
        <v>-276714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</row>
    <row r="9" spans="1:47" ht="12.75" customHeight="1" x14ac:dyDescent="0.25">
      <c r="A9" s="9">
        <v>3</v>
      </c>
      <c r="B9" s="114" t="s">
        <v>246</v>
      </c>
      <c r="C9" s="111">
        <v>2819070.92</v>
      </c>
      <c r="D9" s="112">
        <v>9.8812461248751413E-3</v>
      </c>
      <c r="E9" s="112">
        <v>-0.17900757175074158</v>
      </c>
      <c r="F9" s="180">
        <v>1932500</v>
      </c>
      <c r="G9" s="180">
        <v>2397594.5299999998</v>
      </c>
      <c r="H9" s="180">
        <v>-366145.26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47" ht="12.75" customHeight="1" x14ac:dyDescent="0.25">
      <c r="A10" s="9">
        <v>4</v>
      </c>
      <c r="B10" s="110" t="s">
        <v>359</v>
      </c>
      <c r="C10" s="111">
        <v>8070470</v>
      </c>
      <c r="D10" s="113">
        <v>2.8288149775749907E-2</v>
      </c>
      <c r="E10" s="113">
        <v>0.10702477541503704</v>
      </c>
      <c r="F10" s="180">
        <v>1000000</v>
      </c>
      <c r="G10" s="180">
        <v>5686409</v>
      </c>
      <c r="H10" s="180">
        <v>4336409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spans="1:47" ht="12.75" customHeight="1" x14ac:dyDescent="0.25">
      <c r="A11" s="9">
        <v>5</v>
      </c>
      <c r="B11" s="110" t="s">
        <v>247</v>
      </c>
      <c r="C11" s="111">
        <v>33890340.210000001</v>
      </c>
      <c r="D11" s="112">
        <v>0.11879048181972049</v>
      </c>
      <c r="E11" s="112">
        <v>0.2983744055510022</v>
      </c>
      <c r="F11" s="180">
        <v>5000000</v>
      </c>
      <c r="G11" s="180">
        <v>22695455.93</v>
      </c>
      <c r="H11" s="180">
        <v>6735991.8899999997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spans="1:47" ht="12.75" customHeight="1" x14ac:dyDescent="0.25">
      <c r="A12" s="9">
        <v>6</v>
      </c>
      <c r="B12" s="114" t="s">
        <v>360</v>
      </c>
      <c r="C12" s="111">
        <v>2464938.6800000002</v>
      </c>
      <c r="D12" s="112">
        <v>8.6399620552308938E-3</v>
      </c>
      <c r="E12" s="112">
        <v>1.5714352169884542</v>
      </c>
      <c r="F12" s="181">
        <v>4698800</v>
      </c>
      <c r="G12" s="180">
        <v>-2452491.0099999998</v>
      </c>
      <c r="H12" s="180">
        <v>-1494705.88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spans="1:47" ht="12.75" customHeight="1" x14ac:dyDescent="0.25">
      <c r="A13" s="9">
        <v>7</v>
      </c>
      <c r="B13" s="114" t="s">
        <v>361</v>
      </c>
      <c r="C13" s="111">
        <v>6643247.8899999997</v>
      </c>
      <c r="D13" s="112">
        <v>2.3285532479490605E-2</v>
      </c>
      <c r="E13" s="112">
        <v>-0.25423574780915736</v>
      </c>
      <c r="F13" s="180">
        <v>4148000</v>
      </c>
      <c r="G13" s="180">
        <v>5949098.7699999996</v>
      </c>
      <c r="H13" s="180">
        <v>797747.52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spans="1:47" ht="12.75" customHeight="1" x14ac:dyDescent="0.25">
      <c r="A14" s="9">
        <v>8</v>
      </c>
      <c r="B14" s="115" t="s">
        <v>362</v>
      </c>
      <c r="C14" s="111">
        <v>1211525</v>
      </c>
      <c r="D14" s="112">
        <v>4.2465681251606666E-3</v>
      </c>
      <c r="E14" s="112">
        <v>-0.49608292103659613</v>
      </c>
      <c r="F14" s="180">
        <v>1600000</v>
      </c>
      <c r="G14" s="180">
        <v>1087315</v>
      </c>
      <c r="H14" s="180">
        <v>-809386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spans="1:47" ht="12.75" customHeight="1" x14ac:dyDescent="0.25">
      <c r="A15" s="9">
        <v>9</v>
      </c>
      <c r="B15" s="110" t="s">
        <v>363</v>
      </c>
      <c r="C15" s="111">
        <v>9239015.1300000008</v>
      </c>
      <c r="D15" s="112">
        <v>3.2384067319234135E-2</v>
      </c>
      <c r="E15" s="112">
        <v>0.23295700034872394</v>
      </c>
      <c r="F15" s="180">
        <v>5000000</v>
      </c>
      <c r="G15" s="180">
        <v>7558765.8899999997</v>
      </c>
      <c r="H15" s="180">
        <v>1003673.58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spans="1:47" ht="12.75" customHeight="1" x14ac:dyDescent="0.25">
      <c r="A16" s="9">
        <v>10</v>
      </c>
      <c r="B16" s="110" t="s">
        <v>253</v>
      </c>
      <c r="C16" s="111">
        <v>78750277.680000007</v>
      </c>
      <c r="D16" s="112">
        <v>0.27603096844344072</v>
      </c>
      <c r="E16" s="112">
        <v>-8.6805183255269855E-2</v>
      </c>
      <c r="F16" s="180">
        <v>5000000</v>
      </c>
      <c r="G16" s="180">
        <v>77252087.069999993</v>
      </c>
      <c r="H16" s="180">
        <v>19548495.41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1:31" ht="12.75" customHeight="1" x14ac:dyDescent="0.25">
      <c r="A17" s="9">
        <v>11</v>
      </c>
      <c r="B17" s="110" t="s">
        <v>364</v>
      </c>
      <c r="C17" s="111">
        <v>4652117.59</v>
      </c>
      <c r="D17" s="112">
        <v>1.6306336453802653E-2</v>
      </c>
      <c r="E17" s="112">
        <v>-0.27549509648171461</v>
      </c>
      <c r="F17" s="180">
        <v>1500000</v>
      </c>
      <c r="G17" s="180">
        <v>3037370.25</v>
      </c>
      <c r="H17" s="180">
        <v>2213684.06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</row>
    <row r="18" spans="1:31" ht="12.75" customHeight="1" x14ac:dyDescent="0.25">
      <c r="A18" s="9">
        <v>12</v>
      </c>
      <c r="B18" s="110" t="s">
        <v>248</v>
      </c>
      <c r="C18" s="111">
        <v>19754800.739999998</v>
      </c>
      <c r="D18" s="112">
        <v>6.9243397487781383E-2</v>
      </c>
      <c r="E18" s="112">
        <v>-6.0293095071186464E-2</v>
      </c>
      <c r="F18" s="180">
        <v>5000000</v>
      </c>
      <c r="G18" s="180">
        <v>14526574.26</v>
      </c>
      <c r="H18" s="180">
        <v>9526574.2599999998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spans="1:31" ht="12.75" customHeight="1" x14ac:dyDescent="0.25">
      <c r="A19" s="9">
        <v>13</v>
      </c>
      <c r="B19" s="114" t="s">
        <v>365</v>
      </c>
      <c r="C19" s="111">
        <v>1232249.07</v>
      </c>
      <c r="D19" s="112">
        <v>4.3192089498119111E-3</v>
      </c>
      <c r="E19" s="112">
        <v>0.42842473537519327</v>
      </c>
      <c r="F19" s="181">
        <v>1000000</v>
      </c>
      <c r="G19" s="180">
        <v>1180032.28</v>
      </c>
      <c r="H19" s="180">
        <v>-69967.72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</row>
    <row r="20" spans="1:31" ht="12.75" customHeight="1" x14ac:dyDescent="0.25">
      <c r="A20" s="9">
        <v>14</v>
      </c>
      <c r="B20" s="110" t="s">
        <v>249</v>
      </c>
      <c r="C20" s="111">
        <v>3051789.84</v>
      </c>
      <c r="D20" s="112">
        <v>1.0696959170659433E-2</v>
      </c>
      <c r="E20" s="112">
        <v>-0.28838302215773209</v>
      </c>
      <c r="F20" s="111">
        <v>12979900</v>
      </c>
      <c r="G20" s="180">
        <v>2050329.88</v>
      </c>
      <c r="H20" s="180">
        <v>-1529855.36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</row>
    <row r="21" spans="1:31" ht="12.75" customHeight="1" x14ac:dyDescent="0.25">
      <c r="A21" s="9">
        <v>15</v>
      </c>
      <c r="B21" s="110" t="s">
        <v>250</v>
      </c>
      <c r="C21" s="111">
        <v>31921527.719999999</v>
      </c>
      <c r="D21" s="112">
        <v>0.11188951290496246</v>
      </c>
      <c r="E21" s="112">
        <v>0.15519265443457328</v>
      </c>
      <c r="F21" s="180">
        <v>5000000</v>
      </c>
      <c r="G21" s="180">
        <v>21137167.760000002</v>
      </c>
      <c r="H21" s="180">
        <v>2596986.35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spans="1:31" ht="12.75" customHeight="1" x14ac:dyDescent="0.25">
      <c r="A22" s="9">
        <v>16</v>
      </c>
      <c r="B22" s="110" t="s">
        <v>251</v>
      </c>
      <c r="C22" s="111">
        <v>1195111</v>
      </c>
      <c r="D22" s="112">
        <v>4.1890347113174636E-3</v>
      </c>
      <c r="E22" s="112">
        <v>-1.876086344308233E-2</v>
      </c>
      <c r="F22" s="180">
        <v>2250000</v>
      </c>
      <c r="G22" s="180">
        <v>1118824</v>
      </c>
      <c r="H22" s="180">
        <v>-11958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1:31" ht="12.75" customHeight="1" x14ac:dyDescent="0.25">
      <c r="A23" s="9">
        <v>17</v>
      </c>
      <c r="B23" s="114" t="s">
        <v>254</v>
      </c>
      <c r="C23" s="111">
        <v>5961772.1200000001</v>
      </c>
      <c r="D23" s="112">
        <v>2.0896862594055866E-2</v>
      </c>
      <c r="E23" s="460" t="s">
        <v>236</v>
      </c>
      <c r="F23" s="181">
        <v>1000000</v>
      </c>
      <c r="G23" s="180">
        <v>4314924.63</v>
      </c>
      <c r="H23" s="180">
        <v>2026480.82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spans="1:31" ht="12.75" customHeight="1" x14ac:dyDescent="0.25">
      <c r="A24" s="9">
        <v>18</v>
      </c>
      <c r="B24" s="114" t="s">
        <v>255</v>
      </c>
      <c r="C24" s="111">
        <v>8062380.9400000004</v>
      </c>
      <c r="D24" s="112">
        <v>2.8259796465369594E-2</v>
      </c>
      <c r="E24" s="112">
        <v>0.34800252802869364</v>
      </c>
      <c r="F24" s="181">
        <v>1000000</v>
      </c>
      <c r="G24" s="180">
        <v>6409364.9000000004</v>
      </c>
      <c r="H24" s="180">
        <v>-1779094.85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31" ht="12.75" customHeight="1" x14ac:dyDescent="0.25">
      <c r="A25" s="9">
        <v>19</v>
      </c>
      <c r="B25" s="110" t="s">
        <v>366</v>
      </c>
      <c r="C25" s="111">
        <v>14767702.9</v>
      </c>
      <c r="D25" s="112">
        <v>5.1762907424099995E-2</v>
      </c>
      <c r="E25" s="112">
        <v>-0.17268730041250302</v>
      </c>
      <c r="F25" s="180">
        <v>8000000</v>
      </c>
      <c r="G25" s="180">
        <v>9724404.8100000005</v>
      </c>
      <c r="H25" s="180">
        <v>842532.93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31" ht="12.75" customHeight="1" x14ac:dyDescent="0.25">
      <c r="A26" s="9">
        <v>20</v>
      </c>
      <c r="B26" s="116" t="s">
        <v>367</v>
      </c>
      <c r="C26" s="111">
        <v>2950273.59</v>
      </c>
      <c r="D26" s="112">
        <v>1.0341130218358951E-2</v>
      </c>
      <c r="E26" s="112">
        <v>0.39274796069976853</v>
      </c>
      <c r="F26" s="182">
        <v>3000000</v>
      </c>
      <c r="G26" s="180">
        <v>2187326.87</v>
      </c>
      <c r="H26" s="180">
        <v>246647.98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spans="1:31" ht="12.75" customHeight="1" x14ac:dyDescent="0.25">
      <c r="A27" s="9">
        <v>21</v>
      </c>
      <c r="B27" s="327" t="s">
        <v>252</v>
      </c>
      <c r="C27" s="455">
        <v>40994883.619999997</v>
      </c>
      <c r="D27" s="456">
        <v>0.14369292096767555</v>
      </c>
      <c r="E27" s="456">
        <v>0.34828503070765604</v>
      </c>
      <c r="F27" s="457">
        <v>4000000</v>
      </c>
      <c r="G27" s="458">
        <v>25720849.52</v>
      </c>
      <c r="H27" s="458">
        <v>13670798.640000001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spans="1:31" ht="15" customHeight="1" x14ac:dyDescent="0.25">
      <c r="A28" s="462" t="s">
        <v>44</v>
      </c>
      <c r="B28" s="462"/>
      <c r="C28" s="169">
        <v>285295081.65000004</v>
      </c>
      <c r="D28" s="170">
        <v>1</v>
      </c>
      <c r="E28" s="117"/>
      <c r="F28" s="169">
        <v>79609200</v>
      </c>
      <c r="G28" s="169">
        <v>216201310.34</v>
      </c>
      <c r="H28" s="169">
        <v>57936660.370000005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</row>
    <row r="29" spans="1:31" ht="12" customHeight="1" x14ac:dyDescent="0.25"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</row>
    <row r="30" spans="1:31" ht="11.25" customHeight="1" x14ac:dyDescent="0.25">
      <c r="C30" s="118"/>
    </row>
    <row r="31" spans="1:31" s="187" customFormat="1" ht="12" customHeight="1" x14ac:dyDescent="0.25">
      <c r="A31" s="183" t="s">
        <v>8</v>
      </c>
      <c r="B31" s="184"/>
      <c r="C31" s="185"/>
      <c r="D31" s="185"/>
      <c r="E31" s="185"/>
      <c r="F31" s="185"/>
      <c r="G31" s="185"/>
      <c r="H31" s="185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</row>
    <row r="32" spans="1:31" x14ac:dyDescent="0.25">
      <c r="A32" s="188"/>
      <c r="B32" s="161" t="s">
        <v>358</v>
      </c>
    </row>
    <row r="33" spans="1:1" x14ac:dyDescent="0.25">
      <c r="A33" s="188"/>
    </row>
    <row r="34" spans="1:1" x14ac:dyDescent="0.25">
      <c r="A34" s="188"/>
    </row>
    <row r="35" spans="1:1" x14ac:dyDescent="0.25">
      <c r="A35" s="188"/>
    </row>
    <row r="36" spans="1:1" x14ac:dyDescent="0.25">
      <c r="A36" s="188"/>
    </row>
    <row r="37" spans="1:1" x14ac:dyDescent="0.25">
      <c r="A37" s="188"/>
    </row>
    <row r="38" spans="1:1" x14ac:dyDescent="0.25">
      <c r="A38" s="188"/>
    </row>
    <row r="39" spans="1:1" x14ac:dyDescent="0.25">
      <c r="A39" s="188"/>
    </row>
    <row r="40" spans="1:1" x14ac:dyDescent="0.25">
      <c r="A40" s="188"/>
    </row>
    <row r="41" spans="1:1" x14ac:dyDescent="0.25">
      <c r="A41" s="188"/>
    </row>
    <row r="42" spans="1:1" x14ac:dyDescent="0.25">
      <c r="A42" s="188"/>
    </row>
    <row r="43" spans="1:1" x14ac:dyDescent="0.25">
      <c r="A43" s="188"/>
    </row>
    <row r="44" spans="1:1" x14ac:dyDescent="0.25">
      <c r="A44" s="188"/>
    </row>
    <row r="45" spans="1:1" x14ac:dyDescent="0.25">
      <c r="A45" s="188"/>
    </row>
    <row r="46" spans="1:1" x14ac:dyDescent="0.25">
      <c r="A46" s="188"/>
    </row>
    <row r="47" spans="1:1" x14ac:dyDescent="0.25">
      <c r="A47" s="188"/>
    </row>
    <row r="48" spans="1:1" x14ac:dyDescent="0.25">
      <c r="A48" s="188"/>
    </row>
    <row r="49" spans="1:1" x14ac:dyDescent="0.25">
      <c r="A49" s="188"/>
    </row>
    <row r="50" spans="1:1" x14ac:dyDescent="0.25">
      <c r="A50" s="188"/>
    </row>
    <row r="51" spans="1:1" x14ac:dyDescent="0.25">
      <c r="A51" s="188"/>
    </row>
    <row r="52" spans="1:1" x14ac:dyDescent="0.25">
      <c r="A52" s="188"/>
    </row>
    <row r="53" spans="1:1" x14ac:dyDescent="0.25">
      <c r="A53" s="188"/>
    </row>
    <row r="54" spans="1:1" x14ac:dyDescent="0.25">
      <c r="A54" s="188"/>
    </row>
    <row r="55" spans="1:1" x14ac:dyDescent="0.25">
      <c r="A55" s="188"/>
    </row>
    <row r="56" spans="1:1" x14ac:dyDescent="0.25">
      <c r="A56" s="188"/>
    </row>
    <row r="57" spans="1:1" x14ac:dyDescent="0.25">
      <c r="A57" s="188"/>
    </row>
    <row r="58" spans="1:1" x14ac:dyDescent="0.25">
      <c r="A58" s="188"/>
    </row>
    <row r="59" spans="1:1" x14ac:dyDescent="0.25">
      <c r="A59" s="188"/>
    </row>
  </sheetData>
  <sortState ref="B39:H59">
    <sortCondition ref="B39"/>
  </sortState>
  <mergeCells count="1">
    <mergeCell ref="A28:B28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207" customWidth="1"/>
    <col min="2" max="2" width="64.5703125" style="207" customWidth="1"/>
    <col min="3" max="3" width="13.42578125" style="207" bestFit="1" customWidth="1"/>
    <col min="4" max="4" width="8.28515625" style="207" bestFit="1" customWidth="1"/>
    <col min="5" max="5" width="9.140625" style="207" bestFit="1" customWidth="1"/>
    <col min="6" max="6" width="12.28515625" style="207" bestFit="1" customWidth="1"/>
    <col min="7" max="7" width="9.140625" style="207" customWidth="1"/>
    <col min="8" max="8" width="9.140625" style="207" bestFit="1" customWidth="1"/>
    <col min="9" max="9" width="8.85546875" style="207" customWidth="1"/>
    <col min="10" max="191" width="9.140625" style="207"/>
    <col min="192" max="192" width="68.42578125" style="207" customWidth="1"/>
    <col min="193" max="193" width="17.140625" style="207" customWidth="1"/>
    <col min="194" max="196" width="14.42578125" style="207" customWidth="1"/>
    <col min="197" max="197" width="12.5703125" style="207" bestFit="1" customWidth="1"/>
    <col min="198" max="198" width="12.5703125" style="207" customWidth="1"/>
    <col min="199" max="199" width="11.140625" style="207" bestFit="1" customWidth="1"/>
    <col min="200" max="200" width="9.140625" style="207"/>
    <col min="201" max="201" width="9.140625" style="207" customWidth="1"/>
    <col min="202" max="202" width="28.140625" style="207" customWidth="1"/>
    <col min="203" max="203" width="14.7109375" style="207" customWidth="1"/>
    <col min="204" max="204" width="12" style="207" bestFit="1" customWidth="1"/>
    <col min="205" max="205" width="13.140625" style="207" customWidth="1"/>
    <col min="206" max="209" width="9.140625" style="207"/>
    <col min="210" max="211" width="12" style="207" bestFit="1" customWidth="1"/>
    <col min="212" max="447" width="9.140625" style="207"/>
    <col min="448" max="448" width="68.42578125" style="207" customWidth="1"/>
    <col min="449" max="449" width="17.140625" style="207" customWidth="1"/>
    <col min="450" max="452" width="14.42578125" style="207" customWidth="1"/>
    <col min="453" max="453" width="12.5703125" style="207" bestFit="1" customWidth="1"/>
    <col min="454" max="454" width="12.5703125" style="207" customWidth="1"/>
    <col min="455" max="455" width="11.140625" style="207" bestFit="1" customWidth="1"/>
    <col min="456" max="456" width="9.140625" style="207"/>
    <col min="457" max="457" width="9.140625" style="207" customWidth="1"/>
    <col min="458" max="458" width="28.140625" style="207" customWidth="1"/>
    <col min="459" max="459" width="14.7109375" style="207" customWidth="1"/>
    <col min="460" max="460" width="12" style="207" bestFit="1" customWidth="1"/>
    <col min="461" max="461" width="13.140625" style="207" customWidth="1"/>
    <col min="462" max="465" width="9.140625" style="207"/>
    <col min="466" max="467" width="12" style="207" bestFit="1" customWidth="1"/>
    <col min="468" max="703" width="9.140625" style="207"/>
    <col min="704" max="704" width="68.42578125" style="207" customWidth="1"/>
    <col min="705" max="705" width="17.140625" style="207" customWidth="1"/>
    <col min="706" max="708" width="14.42578125" style="207" customWidth="1"/>
    <col min="709" max="709" width="12.5703125" style="207" bestFit="1" customWidth="1"/>
    <col min="710" max="710" width="12.5703125" style="207" customWidth="1"/>
    <col min="711" max="711" width="11.140625" style="207" bestFit="1" customWidth="1"/>
    <col min="712" max="712" width="9.140625" style="207"/>
    <col min="713" max="713" width="9.140625" style="207" customWidth="1"/>
    <col min="714" max="714" width="28.140625" style="207" customWidth="1"/>
    <col min="715" max="715" width="14.7109375" style="207" customWidth="1"/>
    <col min="716" max="716" width="12" style="207" bestFit="1" customWidth="1"/>
    <col min="717" max="717" width="13.140625" style="207" customWidth="1"/>
    <col min="718" max="721" width="9.140625" style="207"/>
    <col min="722" max="723" width="12" style="207" bestFit="1" customWidth="1"/>
    <col min="724" max="959" width="9.140625" style="207"/>
    <col min="960" max="960" width="68.42578125" style="207" customWidth="1"/>
    <col min="961" max="961" width="17.140625" style="207" customWidth="1"/>
    <col min="962" max="964" width="14.42578125" style="207" customWidth="1"/>
    <col min="965" max="965" width="12.5703125" style="207" bestFit="1" customWidth="1"/>
    <col min="966" max="966" width="12.5703125" style="207" customWidth="1"/>
    <col min="967" max="967" width="11.140625" style="207" bestFit="1" customWidth="1"/>
    <col min="968" max="968" width="9.140625" style="207"/>
    <col min="969" max="969" width="9.140625" style="207" customWidth="1"/>
    <col min="970" max="970" width="28.140625" style="207" customWidth="1"/>
    <col min="971" max="971" width="14.7109375" style="207" customWidth="1"/>
    <col min="972" max="972" width="12" style="207" bestFit="1" customWidth="1"/>
    <col min="973" max="973" width="13.140625" style="207" customWidth="1"/>
    <col min="974" max="977" width="9.140625" style="207"/>
    <col min="978" max="979" width="12" style="207" bestFit="1" customWidth="1"/>
    <col min="980" max="1215" width="9.140625" style="207"/>
    <col min="1216" max="1216" width="68.42578125" style="207" customWidth="1"/>
    <col min="1217" max="1217" width="17.140625" style="207" customWidth="1"/>
    <col min="1218" max="1220" width="14.42578125" style="207" customWidth="1"/>
    <col min="1221" max="1221" width="12.5703125" style="207" bestFit="1" customWidth="1"/>
    <col min="1222" max="1222" width="12.5703125" style="207" customWidth="1"/>
    <col min="1223" max="1223" width="11.140625" style="207" bestFit="1" customWidth="1"/>
    <col min="1224" max="1224" width="9.140625" style="207"/>
    <col min="1225" max="1225" width="9.140625" style="207" customWidth="1"/>
    <col min="1226" max="1226" width="28.140625" style="207" customWidth="1"/>
    <col min="1227" max="1227" width="14.7109375" style="207" customWidth="1"/>
    <col min="1228" max="1228" width="12" style="207" bestFit="1" customWidth="1"/>
    <col min="1229" max="1229" width="13.140625" style="207" customWidth="1"/>
    <col min="1230" max="1233" width="9.140625" style="207"/>
    <col min="1234" max="1235" width="12" style="207" bestFit="1" customWidth="1"/>
    <col min="1236" max="1471" width="9.140625" style="207"/>
    <col min="1472" max="1472" width="68.42578125" style="207" customWidth="1"/>
    <col min="1473" max="1473" width="17.140625" style="207" customWidth="1"/>
    <col min="1474" max="1476" width="14.42578125" style="207" customWidth="1"/>
    <col min="1477" max="1477" width="12.5703125" style="207" bestFit="1" customWidth="1"/>
    <col min="1478" max="1478" width="12.5703125" style="207" customWidth="1"/>
    <col min="1479" max="1479" width="11.140625" style="207" bestFit="1" customWidth="1"/>
    <col min="1480" max="1480" width="9.140625" style="207"/>
    <col min="1481" max="1481" width="9.140625" style="207" customWidth="1"/>
    <col min="1482" max="1482" width="28.140625" style="207" customWidth="1"/>
    <col min="1483" max="1483" width="14.7109375" style="207" customWidth="1"/>
    <col min="1484" max="1484" width="12" style="207" bestFit="1" customWidth="1"/>
    <col min="1485" max="1485" width="13.140625" style="207" customWidth="1"/>
    <col min="1486" max="1489" width="9.140625" style="207"/>
    <col min="1490" max="1491" width="12" style="207" bestFit="1" customWidth="1"/>
    <col min="1492" max="1727" width="9.140625" style="207"/>
    <col min="1728" max="1728" width="68.42578125" style="207" customWidth="1"/>
    <col min="1729" max="1729" width="17.140625" style="207" customWidth="1"/>
    <col min="1730" max="1732" width="14.42578125" style="207" customWidth="1"/>
    <col min="1733" max="1733" width="12.5703125" style="207" bestFit="1" customWidth="1"/>
    <col min="1734" max="1734" width="12.5703125" style="207" customWidth="1"/>
    <col min="1735" max="1735" width="11.140625" style="207" bestFit="1" customWidth="1"/>
    <col min="1736" max="1736" width="9.140625" style="207"/>
    <col min="1737" max="1737" width="9.140625" style="207" customWidth="1"/>
    <col min="1738" max="1738" width="28.140625" style="207" customWidth="1"/>
    <col min="1739" max="1739" width="14.7109375" style="207" customWidth="1"/>
    <col min="1740" max="1740" width="12" style="207" bestFit="1" customWidth="1"/>
    <col min="1741" max="1741" width="13.140625" style="207" customWidth="1"/>
    <col min="1742" max="1745" width="9.140625" style="207"/>
    <col min="1746" max="1747" width="12" style="207" bestFit="1" customWidth="1"/>
    <col min="1748" max="1983" width="9.140625" style="207"/>
    <col min="1984" max="1984" width="68.42578125" style="207" customWidth="1"/>
    <col min="1985" max="1985" width="17.140625" style="207" customWidth="1"/>
    <col min="1986" max="1988" width="14.42578125" style="207" customWidth="1"/>
    <col min="1989" max="1989" width="12.5703125" style="207" bestFit="1" customWidth="1"/>
    <col min="1990" max="1990" width="12.5703125" style="207" customWidth="1"/>
    <col min="1991" max="1991" width="11.140625" style="207" bestFit="1" customWidth="1"/>
    <col min="1992" max="1992" width="9.140625" style="207"/>
    <col min="1993" max="1993" width="9.140625" style="207" customWidth="1"/>
    <col min="1994" max="1994" width="28.140625" style="207" customWidth="1"/>
    <col min="1995" max="1995" width="14.7109375" style="207" customWidth="1"/>
    <col min="1996" max="1996" width="12" style="207" bestFit="1" customWidth="1"/>
    <col min="1997" max="1997" width="13.140625" style="207" customWidth="1"/>
    <col min="1998" max="2001" width="9.140625" style="207"/>
    <col min="2002" max="2003" width="12" style="207" bestFit="1" customWidth="1"/>
    <col min="2004" max="2239" width="9.140625" style="207"/>
    <col min="2240" max="2240" width="68.42578125" style="207" customWidth="1"/>
    <col min="2241" max="2241" width="17.140625" style="207" customWidth="1"/>
    <col min="2242" max="2244" width="14.42578125" style="207" customWidth="1"/>
    <col min="2245" max="2245" width="12.5703125" style="207" bestFit="1" customWidth="1"/>
    <col min="2246" max="2246" width="12.5703125" style="207" customWidth="1"/>
    <col min="2247" max="2247" width="11.140625" style="207" bestFit="1" customWidth="1"/>
    <col min="2248" max="2248" width="9.140625" style="207"/>
    <col min="2249" max="2249" width="9.140625" style="207" customWidth="1"/>
    <col min="2250" max="2250" width="28.140625" style="207" customWidth="1"/>
    <col min="2251" max="2251" width="14.7109375" style="207" customWidth="1"/>
    <col min="2252" max="2252" width="12" style="207" bestFit="1" customWidth="1"/>
    <col min="2253" max="2253" width="13.140625" style="207" customWidth="1"/>
    <col min="2254" max="2257" width="9.140625" style="207"/>
    <col min="2258" max="2259" width="12" style="207" bestFit="1" customWidth="1"/>
    <col min="2260" max="2495" width="9.140625" style="207"/>
    <col min="2496" max="2496" width="68.42578125" style="207" customWidth="1"/>
    <col min="2497" max="2497" width="17.140625" style="207" customWidth="1"/>
    <col min="2498" max="2500" width="14.42578125" style="207" customWidth="1"/>
    <col min="2501" max="2501" width="12.5703125" style="207" bestFit="1" customWidth="1"/>
    <col min="2502" max="2502" width="12.5703125" style="207" customWidth="1"/>
    <col min="2503" max="2503" width="11.140625" style="207" bestFit="1" customWidth="1"/>
    <col min="2504" max="2504" width="9.140625" style="207"/>
    <col min="2505" max="2505" width="9.140625" style="207" customWidth="1"/>
    <col min="2506" max="2506" width="28.140625" style="207" customWidth="1"/>
    <col min="2507" max="2507" width="14.7109375" style="207" customWidth="1"/>
    <col min="2508" max="2508" width="12" style="207" bestFit="1" customWidth="1"/>
    <col min="2509" max="2509" width="13.140625" style="207" customWidth="1"/>
    <col min="2510" max="2513" width="9.140625" style="207"/>
    <col min="2514" max="2515" width="12" style="207" bestFit="1" customWidth="1"/>
    <col min="2516" max="2751" width="9.140625" style="207"/>
    <col min="2752" max="2752" width="68.42578125" style="207" customWidth="1"/>
    <col min="2753" max="2753" width="17.140625" style="207" customWidth="1"/>
    <col min="2754" max="2756" width="14.42578125" style="207" customWidth="1"/>
    <col min="2757" max="2757" width="12.5703125" style="207" bestFit="1" customWidth="1"/>
    <col min="2758" max="2758" width="12.5703125" style="207" customWidth="1"/>
    <col min="2759" max="2759" width="11.140625" style="207" bestFit="1" customWidth="1"/>
    <col min="2760" max="2760" width="9.140625" style="207"/>
    <col min="2761" max="2761" width="9.140625" style="207" customWidth="1"/>
    <col min="2762" max="2762" width="28.140625" style="207" customWidth="1"/>
    <col min="2763" max="2763" width="14.7109375" style="207" customWidth="1"/>
    <col min="2764" max="2764" width="12" style="207" bestFit="1" customWidth="1"/>
    <col min="2765" max="2765" width="13.140625" style="207" customWidth="1"/>
    <col min="2766" max="2769" width="9.140625" style="207"/>
    <col min="2770" max="2771" width="12" style="207" bestFit="1" customWidth="1"/>
    <col min="2772" max="3007" width="9.140625" style="207"/>
    <col min="3008" max="3008" width="68.42578125" style="207" customWidth="1"/>
    <col min="3009" max="3009" width="17.140625" style="207" customWidth="1"/>
    <col min="3010" max="3012" width="14.42578125" style="207" customWidth="1"/>
    <col min="3013" max="3013" width="12.5703125" style="207" bestFit="1" customWidth="1"/>
    <col min="3014" max="3014" width="12.5703125" style="207" customWidth="1"/>
    <col min="3015" max="3015" width="11.140625" style="207" bestFit="1" customWidth="1"/>
    <col min="3016" max="3016" width="9.140625" style="207"/>
    <col min="3017" max="3017" width="9.140625" style="207" customWidth="1"/>
    <col min="3018" max="3018" width="28.140625" style="207" customWidth="1"/>
    <col min="3019" max="3019" width="14.7109375" style="207" customWidth="1"/>
    <col min="3020" max="3020" width="12" style="207" bestFit="1" customWidth="1"/>
    <col min="3021" max="3021" width="13.140625" style="207" customWidth="1"/>
    <col min="3022" max="3025" width="9.140625" style="207"/>
    <col min="3026" max="3027" width="12" style="207" bestFit="1" customWidth="1"/>
    <col min="3028" max="3263" width="9.140625" style="207"/>
    <col min="3264" max="3264" width="68.42578125" style="207" customWidth="1"/>
    <col min="3265" max="3265" width="17.140625" style="207" customWidth="1"/>
    <col min="3266" max="3268" width="14.42578125" style="207" customWidth="1"/>
    <col min="3269" max="3269" width="12.5703125" style="207" bestFit="1" customWidth="1"/>
    <col min="3270" max="3270" width="12.5703125" style="207" customWidth="1"/>
    <col min="3271" max="3271" width="11.140625" style="207" bestFit="1" customWidth="1"/>
    <col min="3272" max="3272" width="9.140625" style="207"/>
    <col min="3273" max="3273" width="9.140625" style="207" customWidth="1"/>
    <col min="3274" max="3274" width="28.140625" style="207" customWidth="1"/>
    <col min="3275" max="3275" width="14.7109375" style="207" customWidth="1"/>
    <col min="3276" max="3276" width="12" style="207" bestFit="1" customWidth="1"/>
    <col min="3277" max="3277" width="13.140625" style="207" customWidth="1"/>
    <col min="3278" max="3281" width="9.140625" style="207"/>
    <col min="3282" max="3283" width="12" style="207" bestFit="1" customWidth="1"/>
    <col min="3284" max="3519" width="9.140625" style="207"/>
    <col min="3520" max="3520" width="68.42578125" style="207" customWidth="1"/>
    <col min="3521" max="3521" width="17.140625" style="207" customWidth="1"/>
    <col min="3522" max="3524" width="14.42578125" style="207" customWidth="1"/>
    <col min="3525" max="3525" width="12.5703125" style="207" bestFit="1" customWidth="1"/>
    <col min="3526" max="3526" width="12.5703125" style="207" customWidth="1"/>
    <col min="3527" max="3527" width="11.140625" style="207" bestFit="1" customWidth="1"/>
    <col min="3528" max="3528" width="9.140625" style="207"/>
    <col min="3529" max="3529" width="9.140625" style="207" customWidth="1"/>
    <col min="3530" max="3530" width="28.140625" style="207" customWidth="1"/>
    <col min="3531" max="3531" width="14.7109375" style="207" customWidth="1"/>
    <col min="3532" max="3532" width="12" style="207" bestFit="1" customWidth="1"/>
    <col min="3533" max="3533" width="13.140625" style="207" customWidth="1"/>
    <col min="3534" max="3537" width="9.140625" style="207"/>
    <col min="3538" max="3539" width="12" style="207" bestFit="1" customWidth="1"/>
    <col min="3540" max="3775" width="9.140625" style="207"/>
    <col min="3776" max="3776" width="68.42578125" style="207" customWidth="1"/>
    <col min="3777" max="3777" width="17.140625" style="207" customWidth="1"/>
    <col min="3778" max="3780" width="14.42578125" style="207" customWidth="1"/>
    <col min="3781" max="3781" width="12.5703125" style="207" bestFit="1" customWidth="1"/>
    <col min="3782" max="3782" width="12.5703125" style="207" customWidth="1"/>
    <col min="3783" max="3783" width="11.140625" style="207" bestFit="1" customWidth="1"/>
    <col min="3784" max="3784" width="9.140625" style="207"/>
    <col min="3785" max="3785" width="9.140625" style="207" customWidth="1"/>
    <col min="3786" max="3786" width="28.140625" style="207" customWidth="1"/>
    <col min="3787" max="3787" width="14.7109375" style="207" customWidth="1"/>
    <col min="3788" max="3788" width="12" style="207" bestFit="1" customWidth="1"/>
    <col min="3789" max="3789" width="13.140625" style="207" customWidth="1"/>
    <col min="3790" max="3793" width="9.140625" style="207"/>
    <col min="3794" max="3795" width="12" style="207" bestFit="1" customWidth="1"/>
    <col min="3796" max="4031" width="9.140625" style="207"/>
    <col min="4032" max="4032" width="68.42578125" style="207" customWidth="1"/>
    <col min="4033" max="4033" width="17.140625" style="207" customWidth="1"/>
    <col min="4034" max="4036" width="14.42578125" style="207" customWidth="1"/>
    <col min="4037" max="4037" width="12.5703125" style="207" bestFit="1" customWidth="1"/>
    <col min="4038" max="4038" width="12.5703125" style="207" customWidth="1"/>
    <col min="4039" max="4039" width="11.140625" style="207" bestFit="1" customWidth="1"/>
    <col min="4040" max="4040" width="9.140625" style="207"/>
    <col min="4041" max="4041" width="9.140625" style="207" customWidth="1"/>
    <col min="4042" max="4042" width="28.140625" style="207" customWidth="1"/>
    <col min="4043" max="4043" width="14.7109375" style="207" customWidth="1"/>
    <col min="4044" max="4044" width="12" style="207" bestFit="1" customWidth="1"/>
    <col min="4045" max="4045" width="13.140625" style="207" customWidth="1"/>
    <col min="4046" max="4049" width="9.140625" style="207"/>
    <col min="4050" max="4051" width="12" style="207" bestFit="1" customWidth="1"/>
    <col min="4052" max="4287" width="9.140625" style="207"/>
    <col min="4288" max="4288" width="68.42578125" style="207" customWidth="1"/>
    <col min="4289" max="4289" width="17.140625" style="207" customWidth="1"/>
    <col min="4290" max="4292" width="14.42578125" style="207" customWidth="1"/>
    <col min="4293" max="4293" width="12.5703125" style="207" bestFit="1" customWidth="1"/>
    <col min="4294" max="4294" width="12.5703125" style="207" customWidth="1"/>
    <col min="4295" max="4295" width="11.140625" style="207" bestFit="1" customWidth="1"/>
    <col min="4296" max="4296" width="9.140625" style="207"/>
    <col min="4297" max="4297" width="9.140625" style="207" customWidth="1"/>
    <col min="4298" max="4298" width="28.140625" style="207" customWidth="1"/>
    <col min="4299" max="4299" width="14.7109375" style="207" customWidth="1"/>
    <col min="4300" max="4300" width="12" style="207" bestFit="1" customWidth="1"/>
    <col min="4301" max="4301" width="13.140625" style="207" customWidth="1"/>
    <col min="4302" max="4305" width="9.140625" style="207"/>
    <col min="4306" max="4307" width="12" style="207" bestFit="1" customWidth="1"/>
    <col min="4308" max="4543" width="9.140625" style="207"/>
    <col min="4544" max="4544" width="68.42578125" style="207" customWidth="1"/>
    <col min="4545" max="4545" width="17.140625" style="207" customWidth="1"/>
    <col min="4546" max="4548" width="14.42578125" style="207" customWidth="1"/>
    <col min="4549" max="4549" width="12.5703125" style="207" bestFit="1" customWidth="1"/>
    <col min="4550" max="4550" width="12.5703125" style="207" customWidth="1"/>
    <col min="4551" max="4551" width="11.140625" style="207" bestFit="1" customWidth="1"/>
    <col min="4552" max="4552" width="9.140625" style="207"/>
    <col min="4553" max="4553" width="9.140625" style="207" customWidth="1"/>
    <col min="4554" max="4554" width="28.140625" style="207" customWidth="1"/>
    <col min="4555" max="4555" width="14.7109375" style="207" customWidth="1"/>
    <col min="4556" max="4556" width="12" style="207" bestFit="1" customWidth="1"/>
    <col min="4557" max="4557" width="13.140625" style="207" customWidth="1"/>
    <col min="4558" max="4561" width="9.140625" style="207"/>
    <col min="4562" max="4563" width="12" style="207" bestFit="1" customWidth="1"/>
    <col min="4564" max="4799" width="9.140625" style="207"/>
    <col min="4800" max="4800" width="68.42578125" style="207" customWidth="1"/>
    <col min="4801" max="4801" width="17.140625" style="207" customWidth="1"/>
    <col min="4802" max="4804" width="14.42578125" style="207" customWidth="1"/>
    <col min="4805" max="4805" width="12.5703125" style="207" bestFit="1" customWidth="1"/>
    <col min="4806" max="4806" width="12.5703125" style="207" customWidth="1"/>
    <col min="4807" max="4807" width="11.140625" style="207" bestFit="1" customWidth="1"/>
    <col min="4808" max="4808" width="9.140625" style="207"/>
    <col min="4809" max="4809" width="9.140625" style="207" customWidth="1"/>
    <col min="4810" max="4810" width="28.140625" style="207" customWidth="1"/>
    <col min="4811" max="4811" width="14.7109375" style="207" customWidth="1"/>
    <col min="4812" max="4812" width="12" style="207" bestFit="1" customWidth="1"/>
    <col min="4813" max="4813" width="13.140625" style="207" customWidth="1"/>
    <col min="4814" max="4817" width="9.140625" style="207"/>
    <col min="4818" max="4819" width="12" style="207" bestFit="1" customWidth="1"/>
    <col min="4820" max="5055" width="9.140625" style="207"/>
    <col min="5056" max="5056" width="68.42578125" style="207" customWidth="1"/>
    <col min="5057" max="5057" width="17.140625" style="207" customWidth="1"/>
    <col min="5058" max="5060" width="14.42578125" style="207" customWidth="1"/>
    <col min="5061" max="5061" width="12.5703125" style="207" bestFit="1" customWidth="1"/>
    <col min="5062" max="5062" width="12.5703125" style="207" customWidth="1"/>
    <col min="5063" max="5063" width="11.140625" style="207" bestFit="1" customWidth="1"/>
    <col min="5064" max="5064" width="9.140625" style="207"/>
    <col min="5065" max="5065" width="9.140625" style="207" customWidth="1"/>
    <col min="5066" max="5066" width="28.140625" style="207" customWidth="1"/>
    <col min="5067" max="5067" width="14.7109375" style="207" customWidth="1"/>
    <col min="5068" max="5068" width="12" style="207" bestFit="1" customWidth="1"/>
    <col min="5069" max="5069" width="13.140625" style="207" customWidth="1"/>
    <col min="5070" max="5073" width="9.140625" style="207"/>
    <col min="5074" max="5075" width="12" style="207" bestFit="1" customWidth="1"/>
    <col min="5076" max="5311" width="9.140625" style="207"/>
    <col min="5312" max="5312" width="68.42578125" style="207" customWidth="1"/>
    <col min="5313" max="5313" width="17.140625" style="207" customWidth="1"/>
    <col min="5314" max="5316" width="14.42578125" style="207" customWidth="1"/>
    <col min="5317" max="5317" width="12.5703125" style="207" bestFit="1" customWidth="1"/>
    <col min="5318" max="5318" width="12.5703125" style="207" customWidth="1"/>
    <col min="5319" max="5319" width="11.140625" style="207" bestFit="1" customWidth="1"/>
    <col min="5320" max="5320" width="9.140625" style="207"/>
    <col min="5321" max="5321" width="9.140625" style="207" customWidth="1"/>
    <col min="5322" max="5322" width="28.140625" style="207" customWidth="1"/>
    <col min="5323" max="5323" width="14.7109375" style="207" customWidth="1"/>
    <col min="5324" max="5324" width="12" style="207" bestFit="1" customWidth="1"/>
    <col min="5325" max="5325" width="13.140625" style="207" customWidth="1"/>
    <col min="5326" max="5329" width="9.140625" style="207"/>
    <col min="5330" max="5331" width="12" style="207" bestFit="1" customWidth="1"/>
    <col min="5332" max="5567" width="9.140625" style="207"/>
    <col min="5568" max="5568" width="68.42578125" style="207" customWidth="1"/>
    <col min="5569" max="5569" width="17.140625" style="207" customWidth="1"/>
    <col min="5570" max="5572" width="14.42578125" style="207" customWidth="1"/>
    <col min="5573" max="5573" width="12.5703125" style="207" bestFit="1" customWidth="1"/>
    <col min="5574" max="5574" width="12.5703125" style="207" customWidth="1"/>
    <col min="5575" max="5575" width="11.140625" style="207" bestFit="1" customWidth="1"/>
    <col min="5576" max="5576" width="9.140625" style="207"/>
    <col min="5577" max="5577" width="9.140625" style="207" customWidth="1"/>
    <col min="5578" max="5578" width="28.140625" style="207" customWidth="1"/>
    <col min="5579" max="5579" width="14.7109375" style="207" customWidth="1"/>
    <col min="5580" max="5580" width="12" style="207" bestFit="1" customWidth="1"/>
    <col min="5581" max="5581" width="13.140625" style="207" customWidth="1"/>
    <col min="5582" max="5585" width="9.140625" style="207"/>
    <col min="5586" max="5587" width="12" style="207" bestFit="1" customWidth="1"/>
    <col min="5588" max="5823" width="9.140625" style="207"/>
    <col min="5824" max="5824" width="68.42578125" style="207" customWidth="1"/>
    <col min="5825" max="5825" width="17.140625" style="207" customWidth="1"/>
    <col min="5826" max="5828" width="14.42578125" style="207" customWidth="1"/>
    <col min="5829" max="5829" width="12.5703125" style="207" bestFit="1" customWidth="1"/>
    <col min="5830" max="5830" width="12.5703125" style="207" customWidth="1"/>
    <col min="5831" max="5831" width="11.140625" style="207" bestFit="1" customWidth="1"/>
    <col min="5832" max="5832" width="9.140625" style="207"/>
    <col min="5833" max="5833" width="9.140625" style="207" customWidth="1"/>
    <col min="5834" max="5834" width="28.140625" style="207" customWidth="1"/>
    <col min="5835" max="5835" width="14.7109375" style="207" customWidth="1"/>
    <col min="5836" max="5836" width="12" style="207" bestFit="1" customWidth="1"/>
    <col min="5837" max="5837" width="13.140625" style="207" customWidth="1"/>
    <col min="5838" max="5841" width="9.140625" style="207"/>
    <col min="5842" max="5843" width="12" style="207" bestFit="1" customWidth="1"/>
    <col min="5844" max="6079" width="9.140625" style="207"/>
    <col min="6080" max="6080" width="68.42578125" style="207" customWidth="1"/>
    <col min="6081" max="6081" width="17.140625" style="207" customWidth="1"/>
    <col min="6082" max="6084" width="14.42578125" style="207" customWidth="1"/>
    <col min="6085" max="6085" width="12.5703125" style="207" bestFit="1" customWidth="1"/>
    <col min="6086" max="6086" width="12.5703125" style="207" customWidth="1"/>
    <col min="6087" max="6087" width="11.140625" style="207" bestFit="1" customWidth="1"/>
    <col min="6088" max="6088" width="9.140625" style="207"/>
    <col min="6089" max="6089" width="9.140625" style="207" customWidth="1"/>
    <col min="6090" max="6090" width="28.140625" style="207" customWidth="1"/>
    <col min="6091" max="6091" width="14.7109375" style="207" customWidth="1"/>
    <col min="6092" max="6092" width="12" style="207" bestFit="1" customWidth="1"/>
    <col min="6093" max="6093" width="13.140625" style="207" customWidth="1"/>
    <col min="6094" max="6097" width="9.140625" style="207"/>
    <col min="6098" max="6099" width="12" style="207" bestFit="1" customWidth="1"/>
    <col min="6100" max="6335" width="9.140625" style="207"/>
    <col min="6336" max="6336" width="68.42578125" style="207" customWidth="1"/>
    <col min="6337" max="6337" width="17.140625" style="207" customWidth="1"/>
    <col min="6338" max="6340" width="14.42578125" style="207" customWidth="1"/>
    <col min="6341" max="6341" width="12.5703125" style="207" bestFit="1" customWidth="1"/>
    <col min="6342" max="6342" width="12.5703125" style="207" customWidth="1"/>
    <col min="6343" max="6343" width="11.140625" style="207" bestFit="1" customWidth="1"/>
    <col min="6344" max="6344" width="9.140625" style="207"/>
    <col min="6345" max="6345" width="9.140625" style="207" customWidth="1"/>
    <col min="6346" max="6346" width="28.140625" style="207" customWidth="1"/>
    <col min="6347" max="6347" width="14.7109375" style="207" customWidth="1"/>
    <col min="6348" max="6348" width="12" style="207" bestFit="1" customWidth="1"/>
    <col min="6349" max="6349" width="13.140625" style="207" customWidth="1"/>
    <col min="6350" max="6353" width="9.140625" style="207"/>
    <col min="6354" max="6355" width="12" style="207" bestFit="1" customWidth="1"/>
    <col min="6356" max="6591" width="9.140625" style="207"/>
    <col min="6592" max="6592" width="68.42578125" style="207" customWidth="1"/>
    <col min="6593" max="6593" width="17.140625" style="207" customWidth="1"/>
    <col min="6594" max="6596" width="14.42578125" style="207" customWidth="1"/>
    <col min="6597" max="6597" width="12.5703125" style="207" bestFit="1" customWidth="1"/>
    <col min="6598" max="6598" width="12.5703125" style="207" customWidth="1"/>
    <col min="6599" max="6599" width="11.140625" style="207" bestFit="1" customWidth="1"/>
    <col min="6600" max="6600" width="9.140625" style="207"/>
    <col min="6601" max="6601" width="9.140625" style="207" customWidth="1"/>
    <col min="6602" max="6602" width="28.140625" style="207" customWidth="1"/>
    <col min="6603" max="6603" width="14.7109375" style="207" customWidth="1"/>
    <col min="6604" max="6604" width="12" style="207" bestFit="1" customWidth="1"/>
    <col min="6605" max="6605" width="13.140625" style="207" customWidth="1"/>
    <col min="6606" max="6609" width="9.140625" style="207"/>
    <col min="6610" max="6611" width="12" style="207" bestFit="1" customWidth="1"/>
    <col min="6612" max="6847" width="9.140625" style="207"/>
    <col min="6848" max="6848" width="68.42578125" style="207" customWidth="1"/>
    <col min="6849" max="6849" width="17.140625" style="207" customWidth="1"/>
    <col min="6850" max="6852" width="14.42578125" style="207" customWidth="1"/>
    <col min="6853" max="6853" width="12.5703125" style="207" bestFit="1" customWidth="1"/>
    <col min="6854" max="6854" width="12.5703125" style="207" customWidth="1"/>
    <col min="6855" max="6855" width="11.140625" style="207" bestFit="1" customWidth="1"/>
    <col min="6856" max="6856" width="9.140625" style="207"/>
    <col min="6857" max="6857" width="9.140625" style="207" customWidth="1"/>
    <col min="6858" max="6858" width="28.140625" style="207" customWidth="1"/>
    <col min="6859" max="6859" width="14.7109375" style="207" customWidth="1"/>
    <col min="6860" max="6860" width="12" style="207" bestFit="1" customWidth="1"/>
    <col min="6861" max="6861" width="13.140625" style="207" customWidth="1"/>
    <col min="6862" max="6865" width="9.140625" style="207"/>
    <col min="6866" max="6867" width="12" style="207" bestFit="1" customWidth="1"/>
    <col min="6868" max="7103" width="9.140625" style="207"/>
    <col min="7104" max="7104" width="68.42578125" style="207" customWidth="1"/>
    <col min="7105" max="7105" width="17.140625" style="207" customWidth="1"/>
    <col min="7106" max="7108" width="14.42578125" style="207" customWidth="1"/>
    <col min="7109" max="7109" width="12.5703125" style="207" bestFit="1" customWidth="1"/>
    <col min="7110" max="7110" width="12.5703125" style="207" customWidth="1"/>
    <col min="7111" max="7111" width="11.140625" style="207" bestFit="1" customWidth="1"/>
    <col min="7112" max="7112" width="9.140625" style="207"/>
    <col min="7113" max="7113" width="9.140625" style="207" customWidth="1"/>
    <col min="7114" max="7114" width="28.140625" style="207" customWidth="1"/>
    <col min="7115" max="7115" width="14.7109375" style="207" customWidth="1"/>
    <col min="7116" max="7116" width="12" style="207" bestFit="1" customWidth="1"/>
    <col min="7117" max="7117" width="13.140625" style="207" customWidth="1"/>
    <col min="7118" max="7121" width="9.140625" style="207"/>
    <col min="7122" max="7123" width="12" style="207" bestFit="1" customWidth="1"/>
    <col min="7124" max="7359" width="9.140625" style="207"/>
    <col min="7360" max="7360" width="68.42578125" style="207" customWidth="1"/>
    <col min="7361" max="7361" width="17.140625" style="207" customWidth="1"/>
    <col min="7362" max="7364" width="14.42578125" style="207" customWidth="1"/>
    <col min="7365" max="7365" width="12.5703125" style="207" bestFit="1" customWidth="1"/>
    <col min="7366" max="7366" width="12.5703125" style="207" customWidth="1"/>
    <col min="7367" max="7367" width="11.140625" style="207" bestFit="1" customWidth="1"/>
    <col min="7368" max="7368" width="9.140625" style="207"/>
    <col min="7369" max="7369" width="9.140625" style="207" customWidth="1"/>
    <col min="7370" max="7370" width="28.140625" style="207" customWidth="1"/>
    <col min="7371" max="7371" width="14.7109375" style="207" customWidth="1"/>
    <col min="7372" max="7372" width="12" style="207" bestFit="1" customWidth="1"/>
    <col min="7373" max="7373" width="13.140625" style="207" customWidth="1"/>
    <col min="7374" max="7377" width="9.140625" style="207"/>
    <col min="7378" max="7379" width="12" style="207" bestFit="1" customWidth="1"/>
    <col min="7380" max="7615" width="9.140625" style="207"/>
    <col min="7616" max="7616" width="68.42578125" style="207" customWidth="1"/>
    <col min="7617" max="7617" width="17.140625" style="207" customWidth="1"/>
    <col min="7618" max="7620" width="14.42578125" style="207" customWidth="1"/>
    <col min="7621" max="7621" width="12.5703125" style="207" bestFit="1" customWidth="1"/>
    <col min="7622" max="7622" width="12.5703125" style="207" customWidth="1"/>
    <col min="7623" max="7623" width="11.140625" style="207" bestFit="1" customWidth="1"/>
    <col min="7624" max="7624" width="9.140625" style="207"/>
    <col min="7625" max="7625" width="9.140625" style="207" customWidth="1"/>
    <col min="7626" max="7626" width="28.140625" style="207" customWidth="1"/>
    <col min="7627" max="7627" width="14.7109375" style="207" customWidth="1"/>
    <col min="7628" max="7628" width="12" style="207" bestFit="1" customWidth="1"/>
    <col min="7629" max="7629" width="13.140625" style="207" customWidth="1"/>
    <col min="7630" max="7633" width="9.140625" style="207"/>
    <col min="7634" max="7635" width="12" style="207" bestFit="1" customWidth="1"/>
    <col min="7636" max="7871" width="9.140625" style="207"/>
    <col min="7872" max="7872" width="68.42578125" style="207" customWidth="1"/>
    <col min="7873" max="7873" width="17.140625" style="207" customWidth="1"/>
    <col min="7874" max="7876" width="14.42578125" style="207" customWidth="1"/>
    <col min="7877" max="7877" width="12.5703125" style="207" bestFit="1" customWidth="1"/>
    <col min="7878" max="7878" width="12.5703125" style="207" customWidth="1"/>
    <col min="7879" max="7879" width="11.140625" style="207" bestFit="1" customWidth="1"/>
    <col min="7880" max="7880" width="9.140625" style="207"/>
    <col min="7881" max="7881" width="9.140625" style="207" customWidth="1"/>
    <col min="7882" max="7882" width="28.140625" style="207" customWidth="1"/>
    <col min="7883" max="7883" width="14.7109375" style="207" customWidth="1"/>
    <col min="7884" max="7884" width="12" style="207" bestFit="1" customWidth="1"/>
    <col min="7885" max="7885" width="13.140625" style="207" customWidth="1"/>
    <col min="7886" max="7889" width="9.140625" style="207"/>
    <col min="7890" max="7891" width="12" style="207" bestFit="1" customWidth="1"/>
    <col min="7892" max="8127" width="9.140625" style="207"/>
    <col min="8128" max="8128" width="68.42578125" style="207" customWidth="1"/>
    <col min="8129" max="8129" width="17.140625" style="207" customWidth="1"/>
    <col min="8130" max="8132" width="14.42578125" style="207" customWidth="1"/>
    <col min="8133" max="8133" width="12.5703125" style="207" bestFit="1" customWidth="1"/>
    <col min="8134" max="8134" width="12.5703125" style="207" customWidth="1"/>
    <col min="8135" max="8135" width="11.140625" style="207" bestFit="1" customWidth="1"/>
    <col min="8136" max="8136" width="9.140625" style="207"/>
    <col min="8137" max="8137" width="9.140625" style="207" customWidth="1"/>
    <col min="8138" max="8138" width="28.140625" style="207" customWidth="1"/>
    <col min="8139" max="8139" width="14.7109375" style="207" customWidth="1"/>
    <col min="8140" max="8140" width="12" style="207" bestFit="1" customWidth="1"/>
    <col min="8141" max="8141" width="13.140625" style="207" customWidth="1"/>
    <col min="8142" max="8145" width="9.140625" style="207"/>
    <col min="8146" max="8147" width="12" style="207" bestFit="1" customWidth="1"/>
    <col min="8148" max="8383" width="9.140625" style="207"/>
    <col min="8384" max="8384" width="68.42578125" style="207" customWidth="1"/>
    <col min="8385" max="8385" width="17.140625" style="207" customWidth="1"/>
    <col min="8386" max="8388" width="14.42578125" style="207" customWidth="1"/>
    <col min="8389" max="8389" width="12.5703125" style="207" bestFit="1" customWidth="1"/>
    <col min="8390" max="8390" width="12.5703125" style="207" customWidth="1"/>
    <col min="8391" max="8391" width="11.140625" style="207" bestFit="1" customWidth="1"/>
    <col min="8392" max="8392" width="9.140625" style="207"/>
    <col min="8393" max="8393" width="9.140625" style="207" customWidth="1"/>
    <col min="8394" max="8394" width="28.140625" style="207" customWidth="1"/>
    <col min="8395" max="8395" width="14.7109375" style="207" customWidth="1"/>
    <col min="8396" max="8396" width="12" style="207" bestFit="1" customWidth="1"/>
    <col min="8397" max="8397" width="13.140625" style="207" customWidth="1"/>
    <col min="8398" max="8401" width="9.140625" style="207"/>
    <col min="8402" max="8403" width="12" style="207" bestFit="1" customWidth="1"/>
    <col min="8404" max="8639" width="9.140625" style="207"/>
    <col min="8640" max="8640" width="68.42578125" style="207" customWidth="1"/>
    <col min="8641" max="8641" width="17.140625" style="207" customWidth="1"/>
    <col min="8642" max="8644" width="14.42578125" style="207" customWidth="1"/>
    <col min="8645" max="8645" width="12.5703125" style="207" bestFit="1" customWidth="1"/>
    <col min="8646" max="8646" width="12.5703125" style="207" customWidth="1"/>
    <col min="8647" max="8647" width="11.140625" style="207" bestFit="1" customWidth="1"/>
    <col min="8648" max="8648" width="9.140625" style="207"/>
    <col min="8649" max="8649" width="9.140625" style="207" customWidth="1"/>
    <col min="8650" max="8650" width="28.140625" style="207" customWidth="1"/>
    <col min="8651" max="8651" width="14.7109375" style="207" customWidth="1"/>
    <col min="8652" max="8652" width="12" style="207" bestFit="1" customWidth="1"/>
    <col min="8653" max="8653" width="13.140625" style="207" customWidth="1"/>
    <col min="8654" max="8657" width="9.140625" style="207"/>
    <col min="8658" max="8659" width="12" style="207" bestFit="1" customWidth="1"/>
    <col min="8660" max="8895" width="9.140625" style="207"/>
    <col min="8896" max="8896" width="68.42578125" style="207" customWidth="1"/>
    <col min="8897" max="8897" width="17.140625" style="207" customWidth="1"/>
    <col min="8898" max="8900" width="14.42578125" style="207" customWidth="1"/>
    <col min="8901" max="8901" width="12.5703125" style="207" bestFit="1" customWidth="1"/>
    <col min="8902" max="8902" width="12.5703125" style="207" customWidth="1"/>
    <col min="8903" max="8903" width="11.140625" style="207" bestFit="1" customWidth="1"/>
    <col min="8904" max="8904" width="9.140625" style="207"/>
    <col min="8905" max="8905" width="9.140625" style="207" customWidth="1"/>
    <col min="8906" max="8906" width="28.140625" style="207" customWidth="1"/>
    <col min="8907" max="8907" width="14.7109375" style="207" customWidth="1"/>
    <col min="8908" max="8908" width="12" style="207" bestFit="1" customWidth="1"/>
    <col min="8909" max="8909" width="13.140625" style="207" customWidth="1"/>
    <col min="8910" max="8913" width="9.140625" style="207"/>
    <col min="8914" max="8915" width="12" style="207" bestFit="1" customWidth="1"/>
    <col min="8916" max="9151" width="9.140625" style="207"/>
    <col min="9152" max="9152" width="68.42578125" style="207" customWidth="1"/>
    <col min="9153" max="9153" width="17.140625" style="207" customWidth="1"/>
    <col min="9154" max="9156" width="14.42578125" style="207" customWidth="1"/>
    <col min="9157" max="9157" width="12.5703125" style="207" bestFit="1" customWidth="1"/>
    <col min="9158" max="9158" width="12.5703125" style="207" customWidth="1"/>
    <col min="9159" max="9159" width="11.140625" style="207" bestFit="1" customWidth="1"/>
    <col min="9160" max="9160" width="9.140625" style="207"/>
    <col min="9161" max="9161" width="9.140625" style="207" customWidth="1"/>
    <col min="9162" max="9162" width="28.140625" style="207" customWidth="1"/>
    <col min="9163" max="9163" width="14.7109375" style="207" customWidth="1"/>
    <col min="9164" max="9164" width="12" style="207" bestFit="1" customWidth="1"/>
    <col min="9165" max="9165" width="13.140625" style="207" customWidth="1"/>
    <col min="9166" max="9169" width="9.140625" style="207"/>
    <col min="9170" max="9171" width="12" style="207" bestFit="1" customWidth="1"/>
    <col min="9172" max="9407" width="9.140625" style="207"/>
    <col min="9408" max="9408" width="68.42578125" style="207" customWidth="1"/>
    <col min="9409" max="9409" width="17.140625" style="207" customWidth="1"/>
    <col min="9410" max="9412" width="14.42578125" style="207" customWidth="1"/>
    <col min="9413" max="9413" width="12.5703125" style="207" bestFit="1" customWidth="1"/>
    <col min="9414" max="9414" width="12.5703125" style="207" customWidth="1"/>
    <col min="9415" max="9415" width="11.140625" style="207" bestFit="1" customWidth="1"/>
    <col min="9416" max="9416" width="9.140625" style="207"/>
    <col min="9417" max="9417" width="9.140625" style="207" customWidth="1"/>
    <col min="9418" max="9418" width="28.140625" style="207" customWidth="1"/>
    <col min="9419" max="9419" width="14.7109375" style="207" customWidth="1"/>
    <col min="9420" max="9420" width="12" style="207" bestFit="1" customWidth="1"/>
    <col min="9421" max="9421" width="13.140625" style="207" customWidth="1"/>
    <col min="9422" max="9425" width="9.140625" style="207"/>
    <col min="9426" max="9427" width="12" style="207" bestFit="1" customWidth="1"/>
    <col min="9428" max="9663" width="9.140625" style="207"/>
    <col min="9664" max="9664" width="68.42578125" style="207" customWidth="1"/>
    <col min="9665" max="9665" width="17.140625" style="207" customWidth="1"/>
    <col min="9666" max="9668" width="14.42578125" style="207" customWidth="1"/>
    <col min="9669" max="9669" width="12.5703125" style="207" bestFit="1" customWidth="1"/>
    <col min="9670" max="9670" width="12.5703125" style="207" customWidth="1"/>
    <col min="9671" max="9671" width="11.140625" style="207" bestFit="1" customWidth="1"/>
    <col min="9672" max="9672" width="9.140625" style="207"/>
    <col min="9673" max="9673" width="9.140625" style="207" customWidth="1"/>
    <col min="9674" max="9674" width="28.140625" style="207" customWidth="1"/>
    <col min="9675" max="9675" width="14.7109375" style="207" customWidth="1"/>
    <col min="9676" max="9676" width="12" style="207" bestFit="1" customWidth="1"/>
    <col min="9677" max="9677" width="13.140625" style="207" customWidth="1"/>
    <col min="9678" max="9681" width="9.140625" style="207"/>
    <col min="9682" max="9683" width="12" style="207" bestFit="1" customWidth="1"/>
    <col min="9684" max="9919" width="9.140625" style="207"/>
    <col min="9920" max="9920" width="68.42578125" style="207" customWidth="1"/>
    <col min="9921" max="9921" width="17.140625" style="207" customWidth="1"/>
    <col min="9922" max="9924" width="14.42578125" style="207" customWidth="1"/>
    <col min="9925" max="9925" width="12.5703125" style="207" bestFit="1" customWidth="1"/>
    <col min="9926" max="9926" width="12.5703125" style="207" customWidth="1"/>
    <col min="9927" max="9927" width="11.140625" style="207" bestFit="1" customWidth="1"/>
    <col min="9928" max="9928" width="9.140625" style="207"/>
    <col min="9929" max="9929" width="9.140625" style="207" customWidth="1"/>
    <col min="9930" max="9930" width="28.140625" style="207" customWidth="1"/>
    <col min="9931" max="9931" width="14.7109375" style="207" customWidth="1"/>
    <col min="9932" max="9932" width="12" style="207" bestFit="1" customWidth="1"/>
    <col min="9933" max="9933" width="13.140625" style="207" customWidth="1"/>
    <col min="9934" max="9937" width="9.140625" style="207"/>
    <col min="9938" max="9939" width="12" style="207" bestFit="1" customWidth="1"/>
    <col min="9940" max="10175" width="9.140625" style="207"/>
    <col min="10176" max="10176" width="68.42578125" style="207" customWidth="1"/>
    <col min="10177" max="10177" width="17.140625" style="207" customWidth="1"/>
    <col min="10178" max="10180" width="14.42578125" style="207" customWidth="1"/>
    <col min="10181" max="10181" width="12.5703125" style="207" bestFit="1" customWidth="1"/>
    <col min="10182" max="10182" width="12.5703125" style="207" customWidth="1"/>
    <col min="10183" max="10183" width="11.140625" style="207" bestFit="1" customWidth="1"/>
    <col min="10184" max="10184" width="9.140625" style="207"/>
    <col min="10185" max="10185" width="9.140625" style="207" customWidth="1"/>
    <col min="10186" max="10186" width="28.140625" style="207" customWidth="1"/>
    <col min="10187" max="10187" width="14.7109375" style="207" customWidth="1"/>
    <col min="10188" max="10188" width="12" style="207" bestFit="1" customWidth="1"/>
    <col min="10189" max="10189" width="13.140625" style="207" customWidth="1"/>
    <col min="10190" max="10193" width="9.140625" style="207"/>
    <col min="10194" max="10195" width="12" style="207" bestFit="1" customWidth="1"/>
    <col min="10196" max="10431" width="9.140625" style="207"/>
    <col min="10432" max="10432" width="68.42578125" style="207" customWidth="1"/>
    <col min="10433" max="10433" width="17.140625" style="207" customWidth="1"/>
    <col min="10434" max="10436" width="14.42578125" style="207" customWidth="1"/>
    <col min="10437" max="10437" width="12.5703125" style="207" bestFit="1" customWidth="1"/>
    <col min="10438" max="10438" width="12.5703125" style="207" customWidth="1"/>
    <col min="10439" max="10439" width="11.140625" style="207" bestFit="1" customWidth="1"/>
    <col min="10440" max="10440" width="9.140625" style="207"/>
    <col min="10441" max="10441" width="9.140625" style="207" customWidth="1"/>
    <col min="10442" max="10442" width="28.140625" style="207" customWidth="1"/>
    <col min="10443" max="10443" width="14.7109375" style="207" customWidth="1"/>
    <col min="10444" max="10444" width="12" style="207" bestFit="1" customWidth="1"/>
    <col min="10445" max="10445" width="13.140625" style="207" customWidth="1"/>
    <col min="10446" max="10449" width="9.140625" style="207"/>
    <col min="10450" max="10451" width="12" style="207" bestFit="1" customWidth="1"/>
    <col min="10452" max="10687" width="9.140625" style="207"/>
    <col min="10688" max="10688" width="68.42578125" style="207" customWidth="1"/>
    <col min="10689" max="10689" width="17.140625" style="207" customWidth="1"/>
    <col min="10690" max="10692" width="14.42578125" style="207" customWidth="1"/>
    <col min="10693" max="10693" width="12.5703125" style="207" bestFit="1" customWidth="1"/>
    <col min="10694" max="10694" width="12.5703125" style="207" customWidth="1"/>
    <col min="10695" max="10695" width="11.140625" style="207" bestFit="1" customWidth="1"/>
    <col min="10696" max="10696" width="9.140625" style="207"/>
    <col min="10697" max="10697" width="9.140625" style="207" customWidth="1"/>
    <col min="10698" max="10698" width="28.140625" style="207" customWidth="1"/>
    <col min="10699" max="10699" width="14.7109375" style="207" customWidth="1"/>
    <col min="10700" max="10700" width="12" style="207" bestFit="1" customWidth="1"/>
    <col min="10701" max="10701" width="13.140625" style="207" customWidth="1"/>
    <col min="10702" max="10705" width="9.140625" style="207"/>
    <col min="10706" max="10707" width="12" style="207" bestFit="1" customWidth="1"/>
    <col min="10708" max="10943" width="9.140625" style="207"/>
    <col min="10944" max="10944" width="68.42578125" style="207" customWidth="1"/>
    <col min="10945" max="10945" width="17.140625" style="207" customWidth="1"/>
    <col min="10946" max="10948" width="14.42578125" style="207" customWidth="1"/>
    <col min="10949" max="10949" width="12.5703125" style="207" bestFit="1" customWidth="1"/>
    <col min="10950" max="10950" width="12.5703125" style="207" customWidth="1"/>
    <col min="10951" max="10951" width="11.140625" style="207" bestFit="1" customWidth="1"/>
    <col min="10952" max="10952" width="9.140625" style="207"/>
    <col min="10953" max="10953" width="9.140625" style="207" customWidth="1"/>
    <col min="10954" max="10954" width="28.140625" style="207" customWidth="1"/>
    <col min="10955" max="10955" width="14.7109375" style="207" customWidth="1"/>
    <col min="10956" max="10956" width="12" style="207" bestFit="1" customWidth="1"/>
    <col min="10957" max="10957" width="13.140625" style="207" customWidth="1"/>
    <col min="10958" max="10961" width="9.140625" style="207"/>
    <col min="10962" max="10963" width="12" style="207" bestFit="1" customWidth="1"/>
    <col min="10964" max="11199" width="9.140625" style="207"/>
    <col min="11200" max="11200" width="68.42578125" style="207" customWidth="1"/>
    <col min="11201" max="11201" width="17.140625" style="207" customWidth="1"/>
    <col min="11202" max="11204" width="14.42578125" style="207" customWidth="1"/>
    <col min="11205" max="11205" width="12.5703125" style="207" bestFit="1" customWidth="1"/>
    <col min="11206" max="11206" width="12.5703125" style="207" customWidth="1"/>
    <col min="11207" max="11207" width="11.140625" style="207" bestFit="1" customWidth="1"/>
    <col min="11208" max="11208" width="9.140625" style="207"/>
    <col min="11209" max="11209" width="9.140625" style="207" customWidth="1"/>
    <col min="11210" max="11210" width="28.140625" style="207" customWidth="1"/>
    <col min="11211" max="11211" width="14.7109375" style="207" customWidth="1"/>
    <col min="11212" max="11212" width="12" style="207" bestFit="1" customWidth="1"/>
    <col min="11213" max="11213" width="13.140625" style="207" customWidth="1"/>
    <col min="11214" max="11217" width="9.140625" style="207"/>
    <col min="11218" max="11219" width="12" style="207" bestFit="1" customWidth="1"/>
    <col min="11220" max="11455" width="9.140625" style="207"/>
    <col min="11456" max="11456" width="68.42578125" style="207" customWidth="1"/>
    <col min="11457" max="11457" width="17.140625" style="207" customWidth="1"/>
    <col min="11458" max="11460" width="14.42578125" style="207" customWidth="1"/>
    <col min="11461" max="11461" width="12.5703125" style="207" bestFit="1" customWidth="1"/>
    <col min="11462" max="11462" width="12.5703125" style="207" customWidth="1"/>
    <col min="11463" max="11463" width="11.140625" style="207" bestFit="1" customWidth="1"/>
    <col min="11464" max="11464" width="9.140625" style="207"/>
    <col min="11465" max="11465" width="9.140625" style="207" customWidth="1"/>
    <col min="11466" max="11466" width="28.140625" style="207" customWidth="1"/>
    <col min="11467" max="11467" width="14.7109375" style="207" customWidth="1"/>
    <col min="11468" max="11468" width="12" style="207" bestFit="1" customWidth="1"/>
    <col min="11469" max="11469" width="13.140625" style="207" customWidth="1"/>
    <col min="11470" max="11473" width="9.140625" style="207"/>
    <col min="11474" max="11475" width="12" style="207" bestFit="1" customWidth="1"/>
    <col min="11476" max="11711" width="9.140625" style="207"/>
    <col min="11712" max="11712" width="68.42578125" style="207" customWidth="1"/>
    <col min="11713" max="11713" width="17.140625" style="207" customWidth="1"/>
    <col min="11714" max="11716" width="14.42578125" style="207" customWidth="1"/>
    <col min="11717" max="11717" width="12.5703125" style="207" bestFit="1" customWidth="1"/>
    <col min="11718" max="11718" width="12.5703125" style="207" customWidth="1"/>
    <col min="11719" max="11719" width="11.140625" style="207" bestFit="1" customWidth="1"/>
    <col min="11720" max="11720" width="9.140625" style="207"/>
    <col min="11721" max="11721" width="9.140625" style="207" customWidth="1"/>
    <col min="11722" max="11722" width="28.140625" style="207" customWidth="1"/>
    <col min="11723" max="11723" width="14.7109375" style="207" customWidth="1"/>
    <col min="11724" max="11724" width="12" style="207" bestFit="1" customWidth="1"/>
    <col min="11725" max="11725" width="13.140625" style="207" customWidth="1"/>
    <col min="11726" max="11729" width="9.140625" style="207"/>
    <col min="11730" max="11731" width="12" style="207" bestFit="1" customWidth="1"/>
    <col min="11732" max="11967" width="9.140625" style="207"/>
    <col min="11968" max="11968" width="68.42578125" style="207" customWidth="1"/>
    <col min="11969" max="11969" width="17.140625" style="207" customWidth="1"/>
    <col min="11970" max="11972" width="14.42578125" style="207" customWidth="1"/>
    <col min="11973" max="11973" width="12.5703125" style="207" bestFit="1" customWidth="1"/>
    <col min="11974" max="11974" width="12.5703125" style="207" customWidth="1"/>
    <col min="11975" max="11975" width="11.140625" style="207" bestFit="1" customWidth="1"/>
    <col min="11976" max="11976" width="9.140625" style="207"/>
    <col min="11977" max="11977" width="9.140625" style="207" customWidth="1"/>
    <col min="11978" max="11978" width="28.140625" style="207" customWidth="1"/>
    <col min="11979" max="11979" width="14.7109375" style="207" customWidth="1"/>
    <col min="11980" max="11980" width="12" style="207" bestFit="1" customWidth="1"/>
    <col min="11981" max="11981" width="13.140625" style="207" customWidth="1"/>
    <col min="11982" max="11985" width="9.140625" style="207"/>
    <col min="11986" max="11987" width="12" style="207" bestFit="1" customWidth="1"/>
    <col min="11988" max="12223" width="9.140625" style="207"/>
    <col min="12224" max="12224" width="68.42578125" style="207" customWidth="1"/>
    <col min="12225" max="12225" width="17.140625" style="207" customWidth="1"/>
    <col min="12226" max="12228" width="14.42578125" style="207" customWidth="1"/>
    <col min="12229" max="12229" width="12.5703125" style="207" bestFit="1" customWidth="1"/>
    <col min="12230" max="12230" width="12.5703125" style="207" customWidth="1"/>
    <col min="12231" max="12231" width="11.140625" style="207" bestFit="1" customWidth="1"/>
    <col min="12232" max="12232" width="9.140625" style="207"/>
    <col min="12233" max="12233" width="9.140625" style="207" customWidth="1"/>
    <col min="12234" max="12234" width="28.140625" style="207" customWidth="1"/>
    <col min="12235" max="12235" width="14.7109375" style="207" customWidth="1"/>
    <col min="12236" max="12236" width="12" style="207" bestFit="1" customWidth="1"/>
    <col min="12237" max="12237" width="13.140625" style="207" customWidth="1"/>
    <col min="12238" max="12241" width="9.140625" style="207"/>
    <col min="12242" max="12243" width="12" style="207" bestFit="1" customWidth="1"/>
    <col min="12244" max="12479" width="9.140625" style="207"/>
    <col min="12480" max="12480" width="68.42578125" style="207" customWidth="1"/>
    <col min="12481" max="12481" width="17.140625" style="207" customWidth="1"/>
    <col min="12482" max="12484" width="14.42578125" style="207" customWidth="1"/>
    <col min="12485" max="12485" width="12.5703125" style="207" bestFit="1" customWidth="1"/>
    <col min="12486" max="12486" width="12.5703125" style="207" customWidth="1"/>
    <col min="12487" max="12487" width="11.140625" style="207" bestFit="1" customWidth="1"/>
    <col min="12488" max="12488" width="9.140625" style="207"/>
    <col min="12489" max="12489" width="9.140625" style="207" customWidth="1"/>
    <col min="12490" max="12490" width="28.140625" style="207" customWidth="1"/>
    <col min="12491" max="12491" width="14.7109375" style="207" customWidth="1"/>
    <col min="12492" max="12492" width="12" style="207" bestFit="1" customWidth="1"/>
    <col min="12493" max="12493" width="13.140625" style="207" customWidth="1"/>
    <col min="12494" max="12497" width="9.140625" style="207"/>
    <col min="12498" max="12499" width="12" style="207" bestFit="1" customWidth="1"/>
    <col min="12500" max="12735" width="9.140625" style="207"/>
    <col min="12736" max="12736" width="68.42578125" style="207" customWidth="1"/>
    <col min="12737" max="12737" width="17.140625" style="207" customWidth="1"/>
    <col min="12738" max="12740" width="14.42578125" style="207" customWidth="1"/>
    <col min="12741" max="12741" width="12.5703125" style="207" bestFit="1" customWidth="1"/>
    <col min="12742" max="12742" width="12.5703125" style="207" customWidth="1"/>
    <col min="12743" max="12743" width="11.140625" style="207" bestFit="1" customWidth="1"/>
    <col min="12744" max="12744" width="9.140625" style="207"/>
    <col min="12745" max="12745" width="9.140625" style="207" customWidth="1"/>
    <col min="12746" max="12746" width="28.140625" style="207" customWidth="1"/>
    <col min="12747" max="12747" width="14.7109375" style="207" customWidth="1"/>
    <col min="12748" max="12748" width="12" style="207" bestFit="1" customWidth="1"/>
    <col min="12749" max="12749" width="13.140625" style="207" customWidth="1"/>
    <col min="12750" max="12753" width="9.140625" style="207"/>
    <col min="12754" max="12755" width="12" style="207" bestFit="1" customWidth="1"/>
    <col min="12756" max="12991" width="9.140625" style="207"/>
    <col min="12992" max="12992" width="68.42578125" style="207" customWidth="1"/>
    <col min="12993" max="12993" width="17.140625" style="207" customWidth="1"/>
    <col min="12994" max="12996" width="14.42578125" style="207" customWidth="1"/>
    <col min="12997" max="12997" width="12.5703125" style="207" bestFit="1" customWidth="1"/>
    <col min="12998" max="12998" width="12.5703125" style="207" customWidth="1"/>
    <col min="12999" max="12999" width="11.140625" style="207" bestFit="1" customWidth="1"/>
    <col min="13000" max="13000" width="9.140625" style="207"/>
    <col min="13001" max="13001" width="9.140625" style="207" customWidth="1"/>
    <col min="13002" max="13002" width="28.140625" style="207" customWidth="1"/>
    <col min="13003" max="13003" width="14.7109375" style="207" customWidth="1"/>
    <col min="13004" max="13004" width="12" style="207" bestFit="1" customWidth="1"/>
    <col min="13005" max="13005" width="13.140625" style="207" customWidth="1"/>
    <col min="13006" max="13009" width="9.140625" style="207"/>
    <col min="13010" max="13011" width="12" style="207" bestFit="1" customWidth="1"/>
    <col min="13012" max="13247" width="9.140625" style="207"/>
    <col min="13248" max="13248" width="68.42578125" style="207" customWidth="1"/>
    <col min="13249" max="13249" width="17.140625" style="207" customWidth="1"/>
    <col min="13250" max="13252" width="14.42578125" style="207" customWidth="1"/>
    <col min="13253" max="13253" width="12.5703125" style="207" bestFit="1" customWidth="1"/>
    <col min="13254" max="13254" width="12.5703125" style="207" customWidth="1"/>
    <col min="13255" max="13255" width="11.140625" style="207" bestFit="1" customWidth="1"/>
    <col min="13256" max="13256" width="9.140625" style="207"/>
    <col min="13257" max="13257" width="9.140625" style="207" customWidth="1"/>
    <col min="13258" max="13258" width="28.140625" style="207" customWidth="1"/>
    <col min="13259" max="13259" width="14.7109375" style="207" customWidth="1"/>
    <col min="13260" max="13260" width="12" style="207" bestFit="1" customWidth="1"/>
    <col min="13261" max="13261" width="13.140625" style="207" customWidth="1"/>
    <col min="13262" max="13265" width="9.140625" style="207"/>
    <col min="13266" max="13267" width="12" style="207" bestFit="1" customWidth="1"/>
    <col min="13268" max="13503" width="9.140625" style="207"/>
    <col min="13504" max="13504" width="68.42578125" style="207" customWidth="1"/>
    <col min="13505" max="13505" width="17.140625" style="207" customWidth="1"/>
    <col min="13506" max="13508" width="14.42578125" style="207" customWidth="1"/>
    <col min="13509" max="13509" width="12.5703125" style="207" bestFit="1" customWidth="1"/>
    <col min="13510" max="13510" width="12.5703125" style="207" customWidth="1"/>
    <col min="13511" max="13511" width="11.140625" style="207" bestFit="1" customWidth="1"/>
    <col min="13512" max="13512" width="9.140625" style="207"/>
    <col min="13513" max="13513" width="9.140625" style="207" customWidth="1"/>
    <col min="13514" max="13514" width="28.140625" style="207" customWidth="1"/>
    <col min="13515" max="13515" width="14.7109375" style="207" customWidth="1"/>
    <col min="13516" max="13516" width="12" style="207" bestFit="1" customWidth="1"/>
    <col min="13517" max="13517" width="13.140625" style="207" customWidth="1"/>
    <col min="13518" max="13521" width="9.140625" style="207"/>
    <col min="13522" max="13523" width="12" style="207" bestFit="1" customWidth="1"/>
    <col min="13524" max="13759" width="9.140625" style="207"/>
    <col min="13760" max="13760" width="68.42578125" style="207" customWidth="1"/>
    <col min="13761" max="13761" width="17.140625" style="207" customWidth="1"/>
    <col min="13762" max="13764" width="14.42578125" style="207" customWidth="1"/>
    <col min="13765" max="13765" width="12.5703125" style="207" bestFit="1" customWidth="1"/>
    <col min="13766" max="13766" width="12.5703125" style="207" customWidth="1"/>
    <col min="13767" max="13767" width="11.140625" style="207" bestFit="1" customWidth="1"/>
    <col min="13768" max="13768" width="9.140625" style="207"/>
    <col min="13769" max="13769" width="9.140625" style="207" customWidth="1"/>
    <col min="13770" max="13770" width="28.140625" style="207" customWidth="1"/>
    <col min="13771" max="13771" width="14.7109375" style="207" customWidth="1"/>
    <col min="13772" max="13772" width="12" style="207" bestFit="1" customWidth="1"/>
    <col min="13773" max="13773" width="13.140625" style="207" customWidth="1"/>
    <col min="13774" max="13777" width="9.140625" style="207"/>
    <col min="13778" max="13779" width="12" style="207" bestFit="1" customWidth="1"/>
    <col min="13780" max="14015" width="9.140625" style="207"/>
    <col min="14016" max="14016" width="68.42578125" style="207" customWidth="1"/>
    <col min="14017" max="14017" width="17.140625" style="207" customWidth="1"/>
    <col min="14018" max="14020" width="14.42578125" style="207" customWidth="1"/>
    <col min="14021" max="14021" width="12.5703125" style="207" bestFit="1" customWidth="1"/>
    <col min="14022" max="14022" width="12.5703125" style="207" customWidth="1"/>
    <col min="14023" max="14023" width="11.140625" style="207" bestFit="1" customWidth="1"/>
    <col min="14024" max="14024" width="9.140625" style="207"/>
    <col min="14025" max="14025" width="9.140625" style="207" customWidth="1"/>
    <col min="14026" max="14026" width="28.140625" style="207" customWidth="1"/>
    <col min="14027" max="14027" width="14.7109375" style="207" customWidth="1"/>
    <col min="14028" max="14028" width="12" style="207" bestFit="1" customWidth="1"/>
    <col min="14029" max="14029" width="13.140625" style="207" customWidth="1"/>
    <col min="14030" max="14033" width="9.140625" style="207"/>
    <col min="14034" max="14035" width="12" style="207" bestFit="1" customWidth="1"/>
    <col min="14036" max="14271" width="9.140625" style="207"/>
    <col min="14272" max="14272" width="68.42578125" style="207" customWidth="1"/>
    <col min="14273" max="14273" width="17.140625" style="207" customWidth="1"/>
    <col min="14274" max="14276" width="14.42578125" style="207" customWidth="1"/>
    <col min="14277" max="14277" width="12.5703125" style="207" bestFit="1" customWidth="1"/>
    <col min="14278" max="14278" width="12.5703125" style="207" customWidth="1"/>
    <col min="14279" max="14279" width="11.140625" style="207" bestFit="1" customWidth="1"/>
    <col min="14280" max="14280" width="9.140625" style="207"/>
    <col min="14281" max="14281" width="9.140625" style="207" customWidth="1"/>
    <col min="14282" max="14282" width="28.140625" style="207" customWidth="1"/>
    <col min="14283" max="14283" width="14.7109375" style="207" customWidth="1"/>
    <col min="14284" max="14284" width="12" style="207" bestFit="1" customWidth="1"/>
    <col min="14285" max="14285" width="13.140625" style="207" customWidth="1"/>
    <col min="14286" max="14289" width="9.140625" style="207"/>
    <col min="14290" max="14291" width="12" style="207" bestFit="1" customWidth="1"/>
    <col min="14292" max="14527" width="9.140625" style="207"/>
    <col min="14528" max="14528" width="68.42578125" style="207" customWidth="1"/>
    <col min="14529" max="14529" width="17.140625" style="207" customWidth="1"/>
    <col min="14530" max="14532" width="14.42578125" style="207" customWidth="1"/>
    <col min="14533" max="14533" width="12.5703125" style="207" bestFit="1" customWidth="1"/>
    <col min="14534" max="14534" width="12.5703125" style="207" customWidth="1"/>
    <col min="14535" max="14535" width="11.140625" style="207" bestFit="1" customWidth="1"/>
    <col min="14536" max="14536" width="9.140625" style="207"/>
    <col min="14537" max="14537" width="9.140625" style="207" customWidth="1"/>
    <col min="14538" max="14538" width="28.140625" style="207" customWidth="1"/>
    <col min="14539" max="14539" width="14.7109375" style="207" customWidth="1"/>
    <col min="14540" max="14540" width="12" style="207" bestFit="1" customWidth="1"/>
    <col min="14541" max="14541" width="13.140625" style="207" customWidth="1"/>
    <col min="14542" max="14545" width="9.140625" style="207"/>
    <col min="14546" max="14547" width="12" style="207" bestFit="1" customWidth="1"/>
    <col min="14548" max="14783" width="9.140625" style="207"/>
    <col min="14784" max="14784" width="68.42578125" style="207" customWidth="1"/>
    <col min="14785" max="14785" width="17.140625" style="207" customWidth="1"/>
    <col min="14786" max="14788" width="14.42578125" style="207" customWidth="1"/>
    <col min="14789" max="14789" width="12.5703125" style="207" bestFit="1" customWidth="1"/>
    <col min="14790" max="14790" width="12.5703125" style="207" customWidth="1"/>
    <col min="14791" max="14791" width="11.140625" style="207" bestFit="1" customWidth="1"/>
    <col min="14792" max="14792" width="9.140625" style="207"/>
    <col min="14793" max="14793" width="9.140625" style="207" customWidth="1"/>
    <col min="14794" max="14794" width="28.140625" style="207" customWidth="1"/>
    <col min="14795" max="14795" width="14.7109375" style="207" customWidth="1"/>
    <col min="14796" max="14796" width="12" style="207" bestFit="1" customWidth="1"/>
    <col min="14797" max="14797" width="13.140625" style="207" customWidth="1"/>
    <col min="14798" max="14801" width="9.140625" style="207"/>
    <col min="14802" max="14803" width="12" style="207" bestFit="1" customWidth="1"/>
    <col min="14804" max="15039" width="9.140625" style="207"/>
    <col min="15040" max="15040" width="68.42578125" style="207" customWidth="1"/>
    <col min="15041" max="15041" width="17.140625" style="207" customWidth="1"/>
    <col min="15042" max="15044" width="14.42578125" style="207" customWidth="1"/>
    <col min="15045" max="15045" width="12.5703125" style="207" bestFit="1" customWidth="1"/>
    <col min="15046" max="15046" width="12.5703125" style="207" customWidth="1"/>
    <col min="15047" max="15047" width="11.140625" style="207" bestFit="1" customWidth="1"/>
    <col min="15048" max="15048" width="9.140625" style="207"/>
    <col min="15049" max="15049" width="9.140625" style="207" customWidth="1"/>
    <col min="15050" max="15050" width="28.140625" style="207" customWidth="1"/>
    <col min="15051" max="15051" width="14.7109375" style="207" customWidth="1"/>
    <col min="15052" max="15052" width="12" style="207" bestFit="1" customWidth="1"/>
    <col min="15053" max="15053" width="13.140625" style="207" customWidth="1"/>
    <col min="15054" max="15057" width="9.140625" style="207"/>
    <col min="15058" max="15059" width="12" style="207" bestFit="1" customWidth="1"/>
    <col min="15060" max="15295" width="9.140625" style="207"/>
    <col min="15296" max="15296" width="68.42578125" style="207" customWidth="1"/>
    <col min="15297" max="15297" width="17.140625" style="207" customWidth="1"/>
    <col min="15298" max="15300" width="14.42578125" style="207" customWidth="1"/>
    <col min="15301" max="15301" width="12.5703125" style="207" bestFit="1" customWidth="1"/>
    <col min="15302" max="15302" width="12.5703125" style="207" customWidth="1"/>
    <col min="15303" max="15303" width="11.140625" style="207" bestFit="1" customWidth="1"/>
    <col min="15304" max="15304" width="9.140625" style="207"/>
    <col min="15305" max="15305" width="9.140625" style="207" customWidth="1"/>
    <col min="15306" max="15306" width="28.140625" style="207" customWidth="1"/>
    <col min="15307" max="15307" width="14.7109375" style="207" customWidth="1"/>
    <col min="15308" max="15308" width="12" style="207" bestFit="1" customWidth="1"/>
    <col min="15309" max="15309" width="13.140625" style="207" customWidth="1"/>
    <col min="15310" max="15313" width="9.140625" style="207"/>
    <col min="15314" max="15315" width="12" style="207" bestFit="1" customWidth="1"/>
    <col min="15316" max="15551" width="9.140625" style="207"/>
    <col min="15552" max="15552" width="68.42578125" style="207" customWidth="1"/>
    <col min="15553" max="15553" width="17.140625" style="207" customWidth="1"/>
    <col min="15554" max="15556" width="14.42578125" style="207" customWidth="1"/>
    <col min="15557" max="15557" width="12.5703125" style="207" bestFit="1" customWidth="1"/>
    <col min="15558" max="15558" width="12.5703125" style="207" customWidth="1"/>
    <col min="15559" max="15559" width="11.140625" style="207" bestFit="1" customWidth="1"/>
    <col min="15560" max="15560" width="9.140625" style="207"/>
    <col min="15561" max="15561" width="9.140625" style="207" customWidth="1"/>
    <col min="15562" max="15562" width="28.140625" style="207" customWidth="1"/>
    <col min="15563" max="15563" width="14.7109375" style="207" customWidth="1"/>
    <col min="15564" max="15564" width="12" style="207" bestFit="1" customWidth="1"/>
    <col min="15565" max="15565" width="13.140625" style="207" customWidth="1"/>
    <col min="15566" max="15569" width="9.140625" style="207"/>
    <col min="15570" max="15571" width="12" style="207" bestFit="1" customWidth="1"/>
    <col min="15572" max="15807" width="9.140625" style="207"/>
    <col min="15808" max="15808" width="68.42578125" style="207" customWidth="1"/>
    <col min="15809" max="15809" width="17.140625" style="207" customWidth="1"/>
    <col min="15810" max="15812" width="14.42578125" style="207" customWidth="1"/>
    <col min="15813" max="15813" width="12.5703125" style="207" bestFit="1" customWidth="1"/>
    <col min="15814" max="15814" width="12.5703125" style="207" customWidth="1"/>
    <col min="15815" max="15815" width="11.140625" style="207" bestFit="1" customWidth="1"/>
    <col min="15816" max="15816" width="9.140625" style="207"/>
    <col min="15817" max="15817" width="9.140625" style="207" customWidth="1"/>
    <col min="15818" max="15818" width="28.140625" style="207" customWidth="1"/>
    <col min="15819" max="15819" width="14.7109375" style="207" customWidth="1"/>
    <col min="15820" max="15820" width="12" style="207" bestFit="1" customWidth="1"/>
    <col min="15821" max="15821" width="13.140625" style="207" customWidth="1"/>
    <col min="15822" max="15825" width="9.140625" style="207"/>
    <col min="15826" max="15827" width="12" style="207" bestFit="1" customWidth="1"/>
    <col min="15828" max="16063" width="9.140625" style="207"/>
    <col min="16064" max="16064" width="68.42578125" style="207" customWidth="1"/>
    <col min="16065" max="16065" width="17.140625" style="207" customWidth="1"/>
    <col min="16066" max="16068" width="14.42578125" style="207" customWidth="1"/>
    <col min="16069" max="16069" width="12.5703125" style="207" bestFit="1" customWidth="1"/>
    <col min="16070" max="16070" width="12.5703125" style="207" customWidth="1"/>
    <col min="16071" max="16071" width="11.140625" style="207" bestFit="1" customWidth="1"/>
    <col min="16072" max="16072" width="9.140625" style="207"/>
    <col min="16073" max="16073" width="9.140625" style="207" customWidth="1"/>
    <col min="16074" max="16074" width="28.140625" style="207" customWidth="1"/>
    <col min="16075" max="16075" width="14.7109375" style="207" customWidth="1"/>
    <col min="16076" max="16076" width="12" style="207" bestFit="1" customWidth="1"/>
    <col min="16077" max="16077" width="13.140625" style="207" customWidth="1"/>
    <col min="16078" max="16081" width="9.140625" style="207"/>
    <col min="16082" max="16083" width="12" style="207" bestFit="1" customWidth="1"/>
    <col min="16084" max="16384" width="9.140625" style="207"/>
  </cols>
  <sheetData>
    <row r="1" spans="1:9" x14ac:dyDescent="0.25">
      <c r="A1" s="142" t="s">
        <v>2</v>
      </c>
    </row>
    <row r="2" spans="1:9" ht="12.75" customHeight="1" x14ac:dyDescent="0.25">
      <c r="A2" s="163" t="s">
        <v>149</v>
      </c>
    </row>
    <row r="3" spans="1:9" x14ac:dyDescent="0.25">
      <c r="A3" s="146" t="s">
        <v>7</v>
      </c>
    </row>
    <row r="5" spans="1:9" ht="67.5" x14ac:dyDescent="0.25">
      <c r="A5" s="119" t="s">
        <v>13</v>
      </c>
      <c r="B5" s="119" t="s">
        <v>45</v>
      </c>
      <c r="C5" s="120" t="s">
        <v>150</v>
      </c>
      <c r="D5" s="119" t="s">
        <v>46</v>
      </c>
      <c r="E5" s="119" t="s">
        <v>151</v>
      </c>
      <c r="F5" s="121" t="s">
        <v>47</v>
      </c>
      <c r="G5" s="119" t="s">
        <v>152</v>
      </c>
      <c r="H5" s="119" t="s">
        <v>153</v>
      </c>
      <c r="I5" s="121" t="s">
        <v>402</v>
      </c>
    </row>
    <row r="6" spans="1:9" x14ac:dyDescent="0.25">
      <c r="A6" s="122">
        <v>1</v>
      </c>
      <c r="B6" s="475">
        <v>2</v>
      </c>
      <c r="C6" s="475">
        <v>3</v>
      </c>
      <c r="D6" s="475">
        <v>4</v>
      </c>
      <c r="E6" s="475">
        <v>5</v>
      </c>
      <c r="F6" s="475">
        <v>6</v>
      </c>
      <c r="G6" s="475">
        <v>7</v>
      </c>
      <c r="H6" s="475">
        <v>8</v>
      </c>
      <c r="I6" s="475">
        <v>9</v>
      </c>
    </row>
    <row r="7" spans="1:9" x14ac:dyDescent="0.25">
      <c r="A7" s="123">
        <v>1</v>
      </c>
      <c r="B7" s="499" t="s">
        <v>256</v>
      </c>
      <c r="C7" s="476">
        <v>5376298.1100000003</v>
      </c>
      <c r="D7" s="478">
        <f t="shared" ref="D7:D34" si="0">(C7/C$131*100)/100</f>
        <v>2.3813034161830631E-4</v>
      </c>
      <c r="E7" s="479">
        <v>4.0487020245477498E-2</v>
      </c>
      <c r="F7" s="480">
        <v>208700.39</v>
      </c>
      <c r="G7" s="481">
        <v>71.36</v>
      </c>
      <c r="H7" s="479">
        <v>4.0384895757398981E-2</v>
      </c>
      <c r="I7" s="482">
        <v>3.4000000000000002E-2</v>
      </c>
    </row>
    <row r="8" spans="1:9" x14ac:dyDescent="0.25">
      <c r="A8" s="123">
        <v>2</v>
      </c>
      <c r="B8" s="477" t="s">
        <v>257</v>
      </c>
      <c r="C8" s="476">
        <v>52403409.609999999</v>
      </c>
      <c r="D8" s="478">
        <f t="shared" si="0"/>
        <v>2.3210844296715043E-3</v>
      </c>
      <c r="E8" s="479">
        <v>8.2431046692909626E-2</v>
      </c>
      <c r="F8" s="480">
        <v>8517173.6300000008</v>
      </c>
      <c r="G8" s="481">
        <v>1433.6838</v>
      </c>
      <c r="H8" s="479">
        <v>0.18652397431180076</v>
      </c>
      <c r="I8" s="482">
        <v>2.7300000000000001E-2</v>
      </c>
    </row>
    <row r="9" spans="1:9" x14ac:dyDescent="0.25">
      <c r="A9" s="123">
        <v>3</v>
      </c>
      <c r="B9" s="477" t="s">
        <v>258</v>
      </c>
      <c r="C9" s="476">
        <v>113936803.63</v>
      </c>
      <c r="D9" s="478">
        <f t="shared" si="0"/>
        <v>5.0465598105217009E-3</v>
      </c>
      <c r="E9" s="479">
        <v>0.10840792775956279</v>
      </c>
      <c r="F9" s="480">
        <v>13053694.960000001</v>
      </c>
      <c r="G9" s="481">
        <v>186.28280000000001</v>
      </c>
      <c r="H9" s="479">
        <v>0.13649025749402433</v>
      </c>
      <c r="I9" s="482">
        <v>2.6000000000000002E-2</v>
      </c>
    </row>
    <row r="10" spans="1:9" x14ac:dyDescent="0.25">
      <c r="A10" s="123">
        <v>4</v>
      </c>
      <c r="B10" s="477" t="s">
        <v>259</v>
      </c>
      <c r="C10" s="476">
        <v>169130904.47999999</v>
      </c>
      <c r="D10" s="478">
        <f t="shared" si="0"/>
        <v>7.4912512732735227E-3</v>
      </c>
      <c r="E10" s="479">
        <v>-5.4422264554367598E-2</v>
      </c>
      <c r="F10" s="480">
        <v>262745.87</v>
      </c>
      <c r="G10" s="481">
        <v>119.004</v>
      </c>
      <c r="H10" s="479">
        <v>1.6294869809377254E-3</v>
      </c>
      <c r="I10" s="482">
        <v>3.2000000000000002E-3</v>
      </c>
    </row>
    <row r="11" spans="1:9" x14ac:dyDescent="0.25">
      <c r="A11" s="123">
        <v>5</v>
      </c>
      <c r="B11" s="477" t="s">
        <v>260</v>
      </c>
      <c r="C11" s="476">
        <v>70137255.709999993</v>
      </c>
      <c r="D11" s="478">
        <f t="shared" si="0"/>
        <v>3.106562977102623E-3</v>
      </c>
      <c r="E11" s="479">
        <v>-0.28768173376130401</v>
      </c>
      <c r="F11" s="480">
        <v>304077.52</v>
      </c>
      <c r="G11" s="481">
        <v>112.5005</v>
      </c>
      <c r="H11" s="479">
        <v>4.7809497951149691E-3</v>
      </c>
      <c r="I11" s="482">
        <v>8.5000000000000006E-3</v>
      </c>
    </row>
    <row r="12" spans="1:9" x14ac:dyDescent="0.25">
      <c r="A12" s="123">
        <v>6</v>
      </c>
      <c r="B12" s="477" t="s">
        <v>261</v>
      </c>
      <c r="C12" s="476">
        <v>27829450.379999999</v>
      </c>
      <c r="D12" s="478">
        <f t="shared" si="0"/>
        <v>1.2326393348078507E-3</v>
      </c>
      <c r="E12" s="479">
        <v>0.22234083891520837</v>
      </c>
      <c r="F12" s="480">
        <v>4701220.67</v>
      </c>
      <c r="G12" s="481">
        <v>118.5444</v>
      </c>
      <c r="H12" s="479">
        <v>0.21747203687404554</v>
      </c>
      <c r="I12" s="482">
        <v>0.03</v>
      </c>
    </row>
    <row r="13" spans="1:9" x14ac:dyDescent="0.25">
      <c r="A13" s="123">
        <v>7</v>
      </c>
      <c r="B13" s="477" t="s">
        <v>262</v>
      </c>
      <c r="C13" s="476">
        <v>3562749879.6199999</v>
      </c>
      <c r="D13" s="478">
        <f t="shared" si="0"/>
        <v>0.15780353480705525</v>
      </c>
      <c r="E13" s="479">
        <v>0.401272885468964</v>
      </c>
      <c r="F13" s="480">
        <v>124859836.44</v>
      </c>
      <c r="G13" s="481">
        <v>955.51919999999996</v>
      </c>
      <c r="H13" s="479">
        <v>4.3156100069793396E-2</v>
      </c>
      <c r="I13" s="482">
        <v>1.43E-2</v>
      </c>
    </row>
    <row r="14" spans="1:9" x14ac:dyDescent="0.25">
      <c r="A14" s="123">
        <v>8</v>
      </c>
      <c r="B14" s="477" t="s">
        <v>263</v>
      </c>
      <c r="C14" s="476">
        <v>126014115.66</v>
      </c>
      <c r="D14" s="478">
        <f t="shared" si="0"/>
        <v>5.5814956308002346E-3</v>
      </c>
      <c r="E14" s="479">
        <v>2.0400172647899689E-3</v>
      </c>
      <c r="F14" s="480">
        <v>18108151.84</v>
      </c>
      <c r="G14" s="481">
        <v>621.96299999999997</v>
      </c>
      <c r="H14" s="479">
        <v>0.1531194571191101</v>
      </c>
      <c r="I14" s="482">
        <v>2.2399999999999996E-2</v>
      </c>
    </row>
    <row r="15" spans="1:9" x14ac:dyDescent="0.25">
      <c r="A15" s="123">
        <v>9</v>
      </c>
      <c r="B15" s="477" t="s">
        <v>264</v>
      </c>
      <c r="C15" s="476">
        <v>27429657.32</v>
      </c>
      <c r="D15" s="478">
        <f t="shared" si="0"/>
        <v>1.2149314517986571E-3</v>
      </c>
      <c r="E15" s="479" t="s">
        <v>236</v>
      </c>
      <c r="F15" s="480">
        <v>197401.14</v>
      </c>
      <c r="G15" s="481">
        <v>758.10950000000003</v>
      </c>
      <c r="H15" s="479" t="s">
        <v>236</v>
      </c>
      <c r="I15" s="482">
        <v>6.0999999999999995E-3</v>
      </c>
    </row>
    <row r="16" spans="1:9" x14ac:dyDescent="0.25">
      <c r="A16" s="123">
        <v>10</v>
      </c>
      <c r="B16" s="477" t="s">
        <v>265</v>
      </c>
      <c r="C16" s="476">
        <v>866996434.53999996</v>
      </c>
      <c r="D16" s="478">
        <f t="shared" si="0"/>
        <v>3.8401545620182088E-2</v>
      </c>
      <c r="E16" s="479">
        <v>-0.14315713369265093</v>
      </c>
      <c r="F16" s="480">
        <v>2501068.77</v>
      </c>
      <c r="G16" s="481">
        <v>152.6858</v>
      </c>
      <c r="H16" s="479">
        <v>2.9164132321083196E-3</v>
      </c>
      <c r="I16" s="482">
        <v>3.2000000000000002E-3</v>
      </c>
    </row>
    <row r="17" spans="1:9" x14ac:dyDescent="0.25">
      <c r="A17" s="123">
        <v>11</v>
      </c>
      <c r="B17" s="477" t="s">
        <v>266</v>
      </c>
      <c r="C17" s="476">
        <v>371875006.01999998</v>
      </c>
      <c r="D17" s="478">
        <f t="shared" si="0"/>
        <v>1.6471319188595426E-2</v>
      </c>
      <c r="E17" s="479">
        <v>-5.0922690522080157E-2</v>
      </c>
      <c r="F17" s="480">
        <v>2034746.13</v>
      </c>
      <c r="G17" s="481">
        <v>865.89430000000004</v>
      </c>
      <c r="H17" s="479">
        <v>5.445395270137334E-3</v>
      </c>
      <c r="I17" s="482">
        <v>3.5000000000000005E-3</v>
      </c>
    </row>
    <row r="18" spans="1:9" x14ac:dyDescent="0.25">
      <c r="A18" s="123">
        <v>12</v>
      </c>
      <c r="B18" s="477" t="s">
        <v>267</v>
      </c>
      <c r="C18" s="476">
        <v>122559059</v>
      </c>
      <c r="D18" s="478">
        <f t="shared" si="0"/>
        <v>5.428462111095279E-3</v>
      </c>
      <c r="E18" s="479">
        <v>0.43334669738234338</v>
      </c>
      <c r="F18" s="480">
        <v>4372167</v>
      </c>
      <c r="G18" s="481">
        <v>814.04880000000003</v>
      </c>
      <c r="H18" s="479">
        <v>5.053275852590447E-2</v>
      </c>
      <c r="I18" s="482">
        <v>1.6199999999999999E-2</v>
      </c>
    </row>
    <row r="19" spans="1:9" x14ac:dyDescent="0.25">
      <c r="A19" s="123">
        <v>13</v>
      </c>
      <c r="B19" s="477" t="s">
        <v>268</v>
      </c>
      <c r="C19" s="476">
        <v>10122929.85</v>
      </c>
      <c r="D19" s="478">
        <f t="shared" si="0"/>
        <v>4.4837110852817834E-4</v>
      </c>
      <c r="E19" s="479">
        <v>7.3984827929855765E-2</v>
      </c>
      <c r="F19" s="480">
        <v>1118748.71</v>
      </c>
      <c r="G19" s="481">
        <v>133.4452</v>
      </c>
      <c r="H19" s="479">
        <v>0.12051630411965139</v>
      </c>
      <c r="I19" s="482">
        <v>3.4799999999999998E-2</v>
      </c>
    </row>
    <row r="20" spans="1:9" x14ac:dyDescent="0.25">
      <c r="A20" s="123">
        <v>14</v>
      </c>
      <c r="B20" s="477" t="s">
        <v>269</v>
      </c>
      <c r="C20" s="476">
        <v>8869313.0600000005</v>
      </c>
      <c r="D20" s="478">
        <f t="shared" si="0"/>
        <v>3.9284513352580929E-4</v>
      </c>
      <c r="E20" s="479">
        <v>8.9573775749519344E-2</v>
      </c>
      <c r="F20" s="480">
        <v>1688670.34</v>
      </c>
      <c r="G20" s="481">
        <v>730.94330000000002</v>
      </c>
      <c r="H20" s="479">
        <v>0.21458233321917711</v>
      </c>
      <c r="I20" s="482">
        <v>3.4599999999999999E-2</v>
      </c>
    </row>
    <row r="21" spans="1:9" x14ac:dyDescent="0.25">
      <c r="A21" s="123">
        <v>15</v>
      </c>
      <c r="B21" s="477" t="s">
        <v>270</v>
      </c>
      <c r="C21" s="476">
        <v>7916109.8399999999</v>
      </c>
      <c r="D21" s="478">
        <f t="shared" si="0"/>
        <v>3.5062526331659018E-4</v>
      </c>
      <c r="E21" s="479">
        <v>0.20838472236336511</v>
      </c>
      <c r="F21" s="480">
        <v>695610.29</v>
      </c>
      <c r="G21" s="481">
        <v>8.9038000000000004</v>
      </c>
      <c r="H21" s="479">
        <v>0.10427880441523003</v>
      </c>
      <c r="I21" s="482">
        <v>3.5000000000000003E-2</v>
      </c>
    </row>
    <row r="22" spans="1:9" x14ac:dyDescent="0.25">
      <c r="A22" s="123">
        <v>16</v>
      </c>
      <c r="B22" s="477" t="s">
        <v>271</v>
      </c>
      <c r="C22" s="476">
        <v>20417227.670000002</v>
      </c>
      <c r="D22" s="478">
        <f t="shared" si="0"/>
        <v>9.0433255382779308E-4</v>
      </c>
      <c r="E22" s="479">
        <v>1.8224852650924585E-2</v>
      </c>
      <c r="F22" s="480">
        <v>3211152.92</v>
      </c>
      <c r="G22" s="481">
        <v>1025.4376999999999</v>
      </c>
      <c r="H22" s="479">
        <v>0.16704840364141224</v>
      </c>
      <c r="I22" s="482">
        <v>3.4099999999999998E-2</v>
      </c>
    </row>
    <row r="23" spans="1:9" x14ac:dyDescent="0.25">
      <c r="A23" s="123">
        <v>17</v>
      </c>
      <c r="B23" s="477" t="s">
        <v>272</v>
      </c>
      <c r="C23" s="476">
        <v>14754246.58</v>
      </c>
      <c r="D23" s="478">
        <f t="shared" si="0"/>
        <v>6.5350427125331555E-4</v>
      </c>
      <c r="E23" s="479">
        <v>5.1187923885924441E-2</v>
      </c>
      <c r="F23" s="480">
        <v>49034.2</v>
      </c>
      <c r="G23" s="481">
        <v>1013.7148</v>
      </c>
      <c r="H23" s="479">
        <v>3.6739454820034641E-3</v>
      </c>
      <c r="I23" s="482">
        <v>8.9999999999999993E-3</v>
      </c>
    </row>
    <row r="24" spans="1:9" x14ac:dyDescent="0.25">
      <c r="A24" s="123">
        <v>18</v>
      </c>
      <c r="B24" s="477" t="s">
        <v>273</v>
      </c>
      <c r="C24" s="476">
        <v>36210578.079999998</v>
      </c>
      <c r="D24" s="478">
        <f t="shared" si="0"/>
        <v>1.6038614585653537E-3</v>
      </c>
      <c r="E24" s="479">
        <v>0.27357935254611432</v>
      </c>
      <c r="F24" s="480" t="s">
        <v>236</v>
      </c>
      <c r="G24" s="481">
        <v>7.1957000000000004</v>
      </c>
      <c r="H24" s="479">
        <v>0.24661307646997691</v>
      </c>
      <c r="I24" s="482" t="s">
        <v>236</v>
      </c>
    </row>
    <row r="25" spans="1:9" x14ac:dyDescent="0.25">
      <c r="A25" s="123">
        <v>19</v>
      </c>
      <c r="B25" s="477" t="s">
        <v>274</v>
      </c>
      <c r="C25" s="476">
        <v>95612691.180000007</v>
      </c>
      <c r="D25" s="478">
        <f t="shared" si="0"/>
        <v>4.2349368185870609E-3</v>
      </c>
      <c r="E25" s="479">
        <v>-4.9581444512002262E-2</v>
      </c>
      <c r="F25" s="480" t="s">
        <v>236</v>
      </c>
      <c r="G25" s="481">
        <v>1406.0894000000001</v>
      </c>
      <c r="H25" s="479">
        <v>8.9499507970843672E-3</v>
      </c>
      <c r="I25" s="482">
        <v>1.46E-2</v>
      </c>
    </row>
    <row r="26" spans="1:9" x14ac:dyDescent="0.25">
      <c r="A26" s="123">
        <v>20</v>
      </c>
      <c r="B26" s="477" t="s">
        <v>275</v>
      </c>
      <c r="C26" s="476">
        <v>10474371.02</v>
      </c>
      <c r="D26" s="478">
        <f t="shared" si="0"/>
        <v>4.6393735953557225E-4</v>
      </c>
      <c r="E26" s="479">
        <v>0.45874420733403909</v>
      </c>
      <c r="F26" s="480">
        <v>1788924.74</v>
      </c>
      <c r="G26" s="481">
        <v>17.4483</v>
      </c>
      <c r="H26" s="479">
        <v>0.24082976574833947</v>
      </c>
      <c r="I26" s="482">
        <v>2.52E-2</v>
      </c>
    </row>
    <row r="27" spans="1:9" x14ac:dyDescent="0.25">
      <c r="A27" s="123">
        <v>21</v>
      </c>
      <c r="B27" s="477" t="s">
        <v>276</v>
      </c>
      <c r="C27" s="476">
        <v>65496591.539999999</v>
      </c>
      <c r="D27" s="478">
        <f t="shared" si="0"/>
        <v>2.9010157917479899E-3</v>
      </c>
      <c r="E27" s="479">
        <v>0.18440937438120591</v>
      </c>
      <c r="F27" s="480">
        <v>7751032.2400000002</v>
      </c>
      <c r="G27" s="481">
        <v>21.247699999999998</v>
      </c>
      <c r="H27" s="479">
        <v>0.14267506332449562</v>
      </c>
      <c r="I27" s="482">
        <v>2.8000000000000004E-2</v>
      </c>
    </row>
    <row r="28" spans="1:9" s="208" customFormat="1" x14ac:dyDescent="0.25">
      <c r="A28" s="123">
        <v>22</v>
      </c>
      <c r="B28" s="477" t="s">
        <v>277</v>
      </c>
      <c r="C28" s="476">
        <v>43060356.049999997</v>
      </c>
      <c r="D28" s="478">
        <f t="shared" si="0"/>
        <v>1.9072560871057063E-3</v>
      </c>
      <c r="E28" s="479">
        <v>0.69271918020490664</v>
      </c>
      <c r="F28" s="480">
        <v>1274952.46</v>
      </c>
      <c r="G28" s="481">
        <v>778.94600000000003</v>
      </c>
      <c r="H28" s="479">
        <v>5.8519964200791946E-2</v>
      </c>
      <c r="I28" s="482">
        <v>1.4000000000000002E-2</v>
      </c>
    </row>
    <row r="29" spans="1:9" x14ac:dyDescent="0.25">
      <c r="A29" s="123">
        <v>23</v>
      </c>
      <c r="B29" s="477" t="s">
        <v>278</v>
      </c>
      <c r="C29" s="476">
        <v>26766428.140000001</v>
      </c>
      <c r="D29" s="478">
        <f t="shared" si="0"/>
        <v>1.1855552922231925E-3</v>
      </c>
      <c r="E29" s="479">
        <v>5.7087813234232447E-2</v>
      </c>
      <c r="F29" s="480">
        <v>3056894.89</v>
      </c>
      <c r="G29" s="481">
        <v>123.68470000000001</v>
      </c>
      <c r="H29" s="479">
        <v>0.12588331784331636</v>
      </c>
      <c r="I29" s="482">
        <v>2.46E-2</v>
      </c>
    </row>
    <row r="30" spans="1:9" x14ac:dyDescent="0.25">
      <c r="A30" s="123">
        <v>24</v>
      </c>
      <c r="B30" s="477" t="s">
        <v>279</v>
      </c>
      <c r="C30" s="476">
        <v>84935099.540000007</v>
      </c>
      <c r="D30" s="478">
        <f t="shared" si="0"/>
        <v>3.7619982848839926E-3</v>
      </c>
      <c r="E30" s="479">
        <v>2.5054023801763518E-2</v>
      </c>
      <c r="F30" s="480">
        <v>8613350.9399999995</v>
      </c>
      <c r="G30" s="481">
        <v>116.96120000000001</v>
      </c>
      <c r="H30" s="479">
        <v>0.11523216443021825</v>
      </c>
      <c r="I30" s="482">
        <v>2.35E-2</v>
      </c>
    </row>
    <row r="31" spans="1:9" x14ac:dyDescent="0.25">
      <c r="A31" s="123">
        <v>25</v>
      </c>
      <c r="B31" s="477" t="s">
        <v>280</v>
      </c>
      <c r="C31" s="476">
        <v>14951804.609999999</v>
      </c>
      <c r="D31" s="478">
        <f t="shared" si="0"/>
        <v>6.6225463446063771E-4</v>
      </c>
      <c r="E31" s="479">
        <v>6.2780168261196728E-2</v>
      </c>
      <c r="F31" s="480">
        <v>102812.86</v>
      </c>
      <c r="G31" s="481">
        <v>794.53679999999997</v>
      </c>
      <c r="H31" s="479">
        <v>6.8153617828815381E-3</v>
      </c>
      <c r="I31" s="482">
        <v>3.0000000000000001E-3</v>
      </c>
    </row>
    <row r="32" spans="1:9" x14ac:dyDescent="0.25">
      <c r="A32" s="123">
        <v>26</v>
      </c>
      <c r="B32" s="477" t="s">
        <v>281</v>
      </c>
      <c r="C32" s="476">
        <v>341896093.99000001</v>
      </c>
      <c r="D32" s="478">
        <f t="shared" si="0"/>
        <v>1.5143474560751853E-2</v>
      </c>
      <c r="E32" s="479">
        <v>-0.1063128624100363</v>
      </c>
      <c r="F32" s="480">
        <v>663870.32999999996</v>
      </c>
      <c r="G32" s="481">
        <v>144.339</v>
      </c>
      <c r="H32" s="479">
        <v>1.9846848141414383E-3</v>
      </c>
      <c r="I32" s="482">
        <v>3.5999999999999999E-3</v>
      </c>
    </row>
    <row r="33" spans="1:10" x14ac:dyDescent="0.25">
      <c r="A33" s="123">
        <v>27</v>
      </c>
      <c r="B33" s="477" t="s">
        <v>282</v>
      </c>
      <c r="C33" s="476">
        <v>511191589.54000002</v>
      </c>
      <c r="D33" s="478">
        <f t="shared" si="0"/>
        <v>2.2642016004124674E-2</v>
      </c>
      <c r="E33" s="479">
        <v>0.12975022726479321</v>
      </c>
      <c r="F33" s="480">
        <v>21555457.100000001</v>
      </c>
      <c r="G33" s="481">
        <v>1309.2525000000001</v>
      </c>
      <c r="H33" s="479">
        <v>4.7775259458429586E-2</v>
      </c>
      <c r="I33" s="482">
        <v>1.7399999999999999E-2</v>
      </c>
    </row>
    <row r="34" spans="1:10" s="208" customFormat="1" x14ac:dyDescent="0.25">
      <c r="A34" s="123">
        <v>28</v>
      </c>
      <c r="B34" s="477" t="s">
        <v>283</v>
      </c>
      <c r="C34" s="476">
        <v>80841776.349999994</v>
      </c>
      <c r="D34" s="478">
        <f t="shared" si="0"/>
        <v>3.5806942668319065E-3</v>
      </c>
      <c r="E34" s="479">
        <v>0.60451593714673013</v>
      </c>
      <c r="F34" s="480">
        <v>9160773.2100000009</v>
      </c>
      <c r="G34" s="481"/>
      <c r="H34" s="479"/>
      <c r="I34" s="482">
        <v>1.9900000000000001E-2</v>
      </c>
      <c r="J34" s="207"/>
    </row>
    <row r="35" spans="1:10" x14ac:dyDescent="0.25">
      <c r="A35" s="123"/>
      <c r="B35" s="477" t="s">
        <v>284</v>
      </c>
      <c r="C35" s="476"/>
      <c r="D35" s="478"/>
      <c r="E35" s="479"/>
      <c r="F35" s="480"/>
      <c r="G35" s="481">
        <v>118.648</v>
      </c>
      <c r="H35" s="479">
        <v>0.16450920483242651</v>
      </c>
      <c r="I35" s="482"/>
    </row>
    <row r="36" spans="1:10" x14ac:dyDescent="0.25">
      <c r="A36" s="123"/>
      <c r="B36" s="477" t="s">
        <v>285</v>
      </c>
      <c r="C36" s="476"/>
      <c r="D36" s="478"/>
      <c r="E36" s="479"/>
      <c r="F36" s="480"/>
      <c r="G36" s="481">
        <v>116.70829999999999</v>
      </c>
      <c r="H36" s="479">
        <v>0.15846977720646988</v>
      </c>
      <c r="I36" s="482"/>
    </row>
    <row r="37" spans="1:10" x14ac:dyDescent="0.25">
      <c r="A37" s="123">
        <v>29</v>
      </c>
      <c r="B37" s="477" t="s">
        <v>286</v>
      </c>
      <c r="C37" s="476">
        <v>1125808858.5999999</v>
      </c>
      <c r="D37" s="478">
        <f>(C37/C$131*100)/100</f>
        <v>4.9865026568501329E-2</v>
      </c>
      <c r="E37" s="479">
        <v>0.43926162669252827</v>
      </c>
      <c r="F37" s="480">
        <v>71292273.730000004</v>
      </c>
      <c r="G37" s="481"/>
      <c r="H37" s="479"/>
      <c r="I37" s="482">
        <v>1.41E-2</v>
      </c>
    </row>
    <row r="38" spans="1:10" x14ac:dyDescent="0.25">
      <c r="A38" s="123"/>
      <c r="B38" s="477" t="s">
        <v>284</v>
      </c>
      <c r="C38" s="476"/>
      <c r="D38" s="478">
        <v>0</v>
      </c>
      <c r="E38" s="479">
        <v>0</v>
      </c>
      <c r="F38" s="480"/>
      <c r="G38" s="481">
        <v>1854.4656</v>
      </c>
      <c r="H38" s="479">
        <v>8.9436813871922094E-2</v>
      </c>
      <c r="I38" s="482"/>
    </row>
    <row r="39" spans="1:10" x14ac:dyDescent="0.25">
      <c r="A39" s="123"/>
      <c r="B39" s="477" t="s">
        <v>285</v>
      </c>
      <c r="C39" s="476"/>
      <c r="D39" s="478">
        <v>0</v>
      </c>
      <c r="E39" s="479">
        <v>0</v>
      </c>
      <c r="F39" s="480"/>
      <c r="G39" s="481">
        <v>1807.0633</v>
      </c>
      <c r="H39" s="479">
        <v>8.4030539915881733E-2</v>
      </c>
      <c r="I39" s="482"/>
    </row>
    <row r="40" spans="1:10" x14ac:dyDescent="0.25">
      <c r="A40" s="123">
        <v>30</v>
      </c>
      <c r="B40" s="477" t="s">
        <v>287</v>
      </c>
      <c r="C40" s="476">
        <v>28136992.010000002</v>
      </c>
      <c r="D40" s="478">
        <f>(C40/C$131*100)/100</f>
        <v>1.2462611600703921E-3</v>
      </c>
      <c r="E40" s="479">
        <v>1.3316107909092796</v>
      </c>
      <c r="F40" s="480">
        <v>1522077.47</v>
      </c>
      <c r="G40" s="481">
        <v>702.85630000000003</v>
      </c>
      <c r="H40" s="479">
        <v>7.5652502084407297E-2</v>
      </c>
      <c r="I40" s="482">
        <v>1.24E-2</v>
      </c>
    </row>
    <row r="41" spans="1:10" x14ac:dyDescent="0.25">
      <c r="A41" s="123"/>
      <c r="B41" s="477" t="s">
        <v>284</v>
      </c>
      <c r="C41" s="476"/>
      <c r="D41" s="478"/>
      <c r="E41" s="479"/>
      <c r="F41" s="480"/>
      <c r="G41" s="481">
        <v>702.90589999999997</v>
      </c>
      <c r="H41" s="479">
        <v>7.5627007697807239E-2</v>
      </c>
      <c r="I41" s="482"/>
    </row>
    <row r="42" spans="1:10" x14ac:dyDescent="0.25">
      <c r="A42" s="123"/>
      <c r="B42" s="477" t="s">
        <v>285</v>
      </c>
      <c r="C42" s="476"/>
      <c r="D42" s="478"/>
      <c r="E42" s="479"/>
      <c r="F42" s="480"/>
      <c r="G42" s="481">
        <v>693.93089999999995</v>
      </c>
      <c r="H42" s="479">
        <v>7.0317285047242717E-2</v>
      </c>
      <c r="I42" s="482"/>
    </row>
    <row r="43" spans="1:10" x14ac:dyDescent="0.25">
      <c r="A43" s="123">
        <v>31</v>
      </c>
      <c r="B43" s="477" t="s">
        <v>288</v>
      </c>
      <c r="C43" s="476">
        <v>10812534.359999999</v>
      </c>
      <c r="D43" s="478">
        <f>(C43/C$131*100)/100</f>
        <v>4.7891550063366463E-4</v>
      </c>
      <c r="E43" s="479" t="s">
        <v>236</v>
      </c>
      <c r="F43" s="480">
        <v>-292796.64</v>
      </c>
      <c r="G43" s="481">
        <v>720.8356</v>
      </c>
      <c r="H43" s="479" t="s">
        <v>236</v>
      </c>
      <c r="I43" s="482">
        <v>3.0000000000000001E-3</v>
      </c>
    </row>
    <row r="44" spans="1:10" x14ac:dyDescent="0.25">
      <c r="A44" s="123">
        <v>32</v>
      </c>
      <c r="B44" s="477" t="s">
        <v>289</v>
      </c>
      <c r="C44" s="476">
        <v>117723643.65000001</v>
      </c>
      <c r="D44" s="478">
        <f>(C44/C$131*100)/100</f>
        <v>5.214288885280258E-3</v>
      </c>
      <c r="E44" s="479">
        <v>0.17760669736033141</v>
      </c>
      <c r="F44" s="480">
        <v>6057401.7599999998</v>
      </c>
      <c r="G44" s="481"/>
      <c r="H44" s="479"/>
      <c r="I44" s="482">
        <v>1.43E-2</v>
      </c>
    </row>
    <row r="45" spans="1:10" x14ac:dyDescent="0.25">
      <c r="A45" s="123"/>
      <c r="B45" s="477" t="s">
        <v>284</v>
      </c>
      <c r="C45" s="476"/>
      <c r="D45" s="478"/>
      <c r="E45" s="479"/>
      <c r="F45" s="480"/>
      <c r="G45" s="481">
        <v>117.30070000000001</v>
      </c>
      <c r="H45" s="479">
        <v>6.3671176134009133E-2</v>
      </c>
      <c r="I45" s="482"/>
    </row>
    <row r="46" spans="1:10" x14ac:dyDescent="0.25">
      <c r="A46" s="123"/>
      <c r="B46" s="477" t="s">
        <v>285</v>
      </c>
      <c r="C46" s="476"/>
      <c r="D46" s="478"/>
      <c r="E46" s="479"/>
      <c r="F46" s="480"/>
      <c r="G46" s="481">
        <v>116.5153</v>
      </c>
      <c r="H46" s="479">
        <v>5.7145501279749301E-2</v>
      </c>
      <c r="I46" s="482"/>
    </row>
    <row r="47" spans="1:10" x14ac:dyDescent="0.25">
      <c r="A47" s="123">
        <v>33</v>
      </c>
      <c r="B47" s="477" t="s">
        <v>290</v>
      </c>
      <c r="C47" s="476">
        <v>99150020.019999996</v>
      </c>
      <c r="D47" s="478">
        <f>(C47/C$131*100)/100</f>
        <v>4.3916143888874703E-3</v>
      </c>
      <c r="E47" s="479">
        <v>0.28040108955971499</v>
      </c>
      <c r="F47" s="480">
        <v>19419611.859999999</v>
      </c>
      <c r="G47" s="481"/>
      <c r="H47" s="479"/>
      <c r="I47" s="482">
        <v>2.29E-2</v>
      </c>
    </row>
    <row r="48" spans="1:10" x14ac:dyDescent="0.25">
      <c r="A48" s="123"/>
      <c r="B48" s="477" t="s">
        <v>284</v>
      </c>
      <c r="C48" s="476"/>
      <c r="D48" s="478"/>
      <c r="E48" s="479"/>
      <c r="F48" s="480"/>
      <c r="G48" s="481">
        <v>108.8395</v>
      </c>
      <c r="H48" s="479">
        <v>0.24305887082590016</v>
      </c>
      <c r="I48" s="482"/>
    </row>
    <row r="49" spans="1:10" x14ac:dyDescent="0.25">
      <c r="A49" s="123"/>
      <c r="B49" s="477" t="s">
        <v>285</v>
      </c>
      <c r="C49" s="476"/>
      <c r="D49" s="478"/>
      <c r="E49" s="479"/>
      <c r="F49" s="480"/>
      <c r="G49" s="481">
        <v>107.5506</v>
      </c>
      <c r="H49" s="479">
        <v>0.22985670619796289</v>
      </c>
      <c r="I49" s="482"/>
    </row>
    <row r="50" spans="1:10" x14ac:dyDescent="0.25">
      <c r="A50" s="123"/>
      <c r="B50" s="477" t="s">
        <v>291</v>
      </c>
      <c r="C50" s="476"/>
      <c r="D50" s="478"/>
      <c r="E50" s="479"/>
      <c r="F50" s="480"/>
      <c r="G50" s="481">
        <v>108.825</v>
      </c>
      <c r="H50" s="479" t="s">
        <v>236</v>
      </c>
      <c r="I50" s="482"/>
    </row>
    <row r="51" spans="1:10" x14ac:dyDescent="0.25">
      <c r="A51" s="123"/>
      <c r="B51" s="477" t="s">
        <v>292</v>
      </c>
      <c r="C51" s="476"/>
      <c r="D51" s="478"/>
      <c r="E51" s="479"/>
      <c r="F51" s="480"/>
      <c r="G51" s="481">
        <v>108.8646</v>
      </c>
      <c r="H51" s="479" t="s">
        <v>236</v>
      </c>
      <c r="I51" s="482"/>
    </row>
    <row r="52" spans="1:10" s="208" customFormat="1" x14ac:dyDescent="0.25">
      <c r="A52" s="123">
        <v>34</v>
      </c>
      <c r="B52" s="477" t="s">
        <v>293</v>
      </c>
      <c r="C52" s="476">
        <v>174326806.91</v>
      </c>
      <c r="D52" s="478">
        <f>(C52/C$131*100)/100</f>
        <v>7.7213914171710288E-3</v>
      </c>
      <c r="E52" s="479">
        <v>0.98664949309581507</v>
      </c>
      <c r="F52" s="480">
        <v>10788084.970000001</v>
      </c>
      <c r="G52" s="481"/>
      <c r="H52" s="479"/>
      <c r="I52" s="482">
        <v>1.67E-2</v>
      </c>
      <c r="J52" s="207"/>
    </row>
    <row r="53" spans="1:10" x14ac:dyDescent="0.25">
      <c r="A53" s="123"/>
      <c r="B53" s="477" t="s">
        <v>284</v>
      </c>
      <c r="C53" s="476"/>
      <c r="D53" s="478"/>
      <c r="E53" s="479"/>
      <c r="F53" s="480"/>
      <c r="G53" s="481">
        <v>875.88679999999999</v>
      </c>
      <c r="H53" s="479">
        <v>0.12140940971289105</v>
      </c>
      <c r="I53" s="482"/>
    </row>
    <row r="54" spans="1:10" x14ac:dyDescent="0.25">
      <c r="A54" s="123"/>
      <c r="B54" s="477" t="s">
        <v>285</v>
      </c>
      <c r="C54" s="476"/>
      <c r="D54" s="478"/>
      <c r="E54" s="479"/>
      <c r="F54" s="480"/>
      <c r="G54" s="481">
        <v>863.34169999999995</v>
      </c>
      <c r="H54" s="479">
        <v>0.1159491850784648</v>
      </c>
      <c r="I54" s="482"/>
    </row>
    <row r="55" spans="1:10" x14ac:dyDescent="0.25">
      <c r="A55" s="123">
        <v>35</v>
      </c>
      <c r="B55" s="477" t="s">
        <v>294</v>
      </c>
      <c r="C55" s="476">
        <v>152445794.75999999</v>
      </c>
      <c r="D55" s="478">
        <f>(C55/C$131*100)/100</f>
        <v>6.7522240102256929E-3</v>
      </c>
      <c r="E55" s="479">
        <v>0.31757945760279166</v>
      </c>
      <c r="F55" s="480">
        <v>23280312.5</v>
      </c>
      <c r="G55" s="481"/>
      <c r="H55" s="479"/>
      <c r="I55" s="482">
        <v>2.3399999999999997E-2</v>
      </c>
    </row>
    <row r="56" spans="1:10" x14ac:dyDescent="0.25">
      <c r="A56" s="123"/>
      <c r="B56" s="477" t="s">
        <v>284</v>
      </c>
      <c r="C56" s="476"/>
      <c r="D56" s="478"/>
      <c r="E56" s="479"/>
      <c r="F56" s="480"/>
      <c r="G56" s="481">
        <v>981.3297</v>
      </c>
      <c r="H56" s="479">
        <v>0.21572696488262211</v>
      </c>
      <c r="I56" s="482"/>
    </row>
    <row r="57" spans="1:10" x14ac:dyDescent="0.25">
      <c r="A57" s="123"/>
      <c r="B57" s="477" t="s">
        <v>285</v>
      </c>
      <c r="C57" s="476"/>
      <c r="D57" s="478"/>
      <c r="E57" s="479"/>
      <c r="F57" s="480"/>
      <c r="G57" s="481">
        <v>930.85479999999995</v>
      </c>
      <c r="H57" s="479">
        <v>0.20372553621664738</v>
      </c>
      <c r="I57" s="482"/>
    </row>
    <row r="58" spans="1:10" x14ac:dyDescent="0.25">
      <c r="A58" s="123"/>
      <c r="B58" s="477" t="s">
        <v>291</v>
      </c>
      <c r="C58" s="476"/>
      <c r="D58" s="478"/>
      <c r="E58" s="479"/>
      <c r="F58" s="480"/>
      <c r="G58" s="481">
        <v>979.34739999999999</v>
      </c>
      <c r="H58" s="479" t="s">
        <v>236</v>
      </c>
      <c r="I58" s="482"/>
    </row>
    <row r="59" spans="1:10" x14ac:dyDescent="0.25">
      <c r="A59" s="123"/>
      <c r="B59" s="477" t="s">
        <v>292</v>
      </c>
      <c r="C59" s="476"/>
      <c r="D59" s="478"/>
      <c r="E59" s="479"/>
      <c r="F59" s="480"/>
      <c r="G59" s="481">
        <v>979.61030000000005</v>
      </c>
      <c r="H59" s="479" t="s">
        <v>236</v>
      </c>
      <c r="I59" s="482"/>
    </row>
    <row r="60" spans="1:10" x14ac:dyDescent="0.25">
      <c r="A60" s="123">
        <v>36</v>
      </c>
      <c r="B60" s="477" t="s">
        <v>295</v>
      </c>
      <c r="C60" s="476">
        <v>277754855.12</v>
      </c>
      <c r="D60" s="478">
        <f t="shared" ref="D60:D73" si="1">(C60/C$131*100)/100</f>
        <v>1.2302490892914564E-2</v>
      </c>
      <c r="E60" s="479">
        <v>-0.26638915729893392</v>
      </c>
      <c r="F60" s="480">
        <v>415134.09</v>
      </c>
      <c r="G60" s="481">
        <v>130.88419999999999</v>
      </c>
      <c r="H60" s="479">
        <v>1.307441553384307E-3</v>
      </c>
      <c r="I60" s="482">
        <v>2.7000000000000001E-3</v>
      </c>
    </row>
    <row r="61" spans="1:10" x14ac:dyDescent="0.25">
      <c r="A61" s="123">
        <v>37</v>
      </c>
      <c r="B61" s="477" t="s">
        <v>296</v>
      </c>
      <c r="C61" s="476">
        <v>62822819.57</v>
      </c>
      <c r="D61" s="478">
        <f t="shared" si="1"/>
        <v>2.7825874197346771E-3</v>
      </c>
      <c r="E61" s="479">
        <v>1.3029867588984885</v>
      </c>
      <c r="F61" s="480">
        <v>2375682.59</v>
      </c>
      <c r="G61" s="481">
        <v>753.15989999999999</v>
      </c>
      <c r="H61" s="479">
        <v>7.9752389215549307E-2</v>
      </c>
      <c r="I61" s="482">
        <v>1.34E-2</v>
      </c>
    </row>
    <row r="62" spans="1:10" x14ac:dyDescent="0.25">
      <c r="A62" s="123">
        <v>38</v>
      </c>
      <c r="B62" s="477" t="s">
        <v>297</v>
      </c>
      <c r="C62" s="476">
        <v>133078267.72</v>
      </c>
      <c r="D62" s="478">
        <f t="shared" si="1"/>
        <v>5.8943854499422521E-3</v>
      </c>
      <c r="E62" s="479">
        <v>8.2589862632975602E-2</v>
      </c>
      <c r="F62" s="480">
        <v>253599.85</v>
      </c>
      <c r="G62" s="481">
        <v>756.97559999999999</v>
      </c>
      <c r="H62" s="479">
        <v>1.9506238170943157E-3</v>
      </c>
      <c r="I62" s="482">
        <v>4.3E-3</v>
      </c>
    </row>
    <row r="63" spans="1:10" x14ac:dyDescent="0.25">
      <c r="A63" s="123">
        <v>39</v>
      </c>
      <c r="B63" s="477" t="s">
        <v>298</v>
      </c>
      <c r="C63" s="476">
        <v>156319792.86000001</v>
      </c>
      <c r="D63" s="478">
        <f t="shared" si="1"/>
        <v>6.9238135449030533E-3</v>
      </c>
      <c r="E63" s="479">
        <v>0.24898802251314489</v>
      </c>
      <c r="F63" s="480">
        <v>24152428.34</v>
      </c>
      <c r="G63" s="481">
        <v>50.061700000000002</v>
      </c>
      <c r="H63" s="479">
        <v>0.19472724582480158</v>
      </c>
      <c r="I63" s="482">
        <v>1.0500000000000001E-2</v>
      </c>
    </row>
    <row r="64" spans="1:10" x14ac:dyDescent="0.25">
      <c r="A64" s="123">
        <v>40</v>
      </c>
      <c r="B64" s="477" t="s">
        <v>299</v>
      </c>
      <c r="C64" s="476">
        <v>18342977.77</v>
      </c>
      <c r="D64" s="478">
        <f t="shared" si="1"/>
        <v>8.1245858642818049E-4</v>
      </c>
      <c r="E64" s="479">
        <v>-8.1284524761990162E-2</v>
      </c>
      <c r="F64" s="480">
        <v>1456089.63</v>
      </c>
      <c r="G64" s="481">
        <v>769.70330000000001</v>
      </c>
      <c r="H64" s="479">
        <v>7.9379109356887995E-2</v>
      </c>
      <c r="I64" s="482">
        <v>2.2399999999999996E-2</v>
      </c>
    </row>
    <row r="65" spans="1:9" x14ac:dyDescent="0.25">
      <c r="A65" s="123">
        <v>41</v>
      </c>
      <c r="B65" s="477" t="s">
        <v>357</v>
      </c>
      <c r="C65" s="476">
        <v>29973898.48</v>
      </c>
      <c r="D65" s="478">
        <f t="shared" si="1"/>
        <v>1.3276225645669846E-3</v>
      </c>
      <c r="E65" s="479">
        <v>6.7916982405491485E-6</v>
      </c>
      <c r="F65" s="480">
        <v>609089</v>
      </c>
      <c r="G65" s="481">
        <v>771.11</v>
      </c>
      <c r="H65" s="479">
        <v>2.06E-2</v>
      </c>
      <c r="I65" s="482">
        <v>1.0700000000000001E-2</v>
      </c>
    </row>
    <row r="66" spans="1:9" x14ac:dyDescent="0.25">
      <c r="A66" s="123">
        <v>42</v>
      </c>
      <c r="B66" s="477" t="s">
        <v>300</v>
      </c>
      <c r="C66" s="476">
        <v>19273541.57</v>
      </c>
      <c r="D66" s="478">
        <f t="shared" si="1"/>
        <v>8.5367569735799646E-4</v>
      </c>
      <c r="E66" s="479">
        <v>1.1985316855875738E-2</v>
      </c>
      <c r="F66" s="480">
        <v>434201.55</v>
      </c>
      <c r="G66" s="481">
        <v>781.96929999999998</v>
      </c>
      <c r="H66" s="479">
        <v>2.2906817640733705E-2</v>
      </c>
      <c r="I66" s="482">
        <v>1.14E-2</v>
      </c>
    </row>
    <row r="67" spans="1:9" x14ac:dyDescent="0.25">
      <c r="A67" s="123">
        <v>43</v>
      </c>
      <c r="B67" s="477" t="s">
        <v>301</v>
      </c>
      <c r="C67" s="476">
        <v>16510314.560000001</v>
      </c>
      <c r="D67" s="478">
        <f t="shared" si="1"/>
        <v>7.3128512704413577E-4</v>
      </c>
      <c r="E67" s="479">
        <v>9.7290948330847074E-2</v>
      </c>
      <c r="F67" s="480">
        <v>1418939.44</v>
      </c>
      <c r="G67" s="481">
        <v>705.17989999999998</v>
      </c>
      <c r="H67" s="479">
        <v>9.4324048642631719E-2</v>
      </c>
      <c r="I67" s="482">
        <v>1.24E-2</v>
      </c>
    </row>
    <row r="68" spans="1:9" x14ac:dyDescent="0.25">
      <c r="A68" s="123">
        <v>44</v>
      </c>
      <c r="B68" s="477" t="s">
        <v>302</v>
      </c>
      <c r="C68" s="476">
        <v>54567902.329999998</v>
      </c>
      <c r="D68" s="478">
        <f t="shared" si="1"/>
        <v>2.4169554882136684E-3</v>
      </c>
      <c r="E68" s="479">
        <v>-8.8259859829206241E-2</v>
      </c>
      <c r="F68" s="480">
        <v>297685.24</v>
      </c>
      <c r="G68" s="481">
        <v>746.7672</v>
      </c>
      <c r="H68" s="479">
        <v>5.1021809037272116E-3</v>
      </c>
      <c r="I68" s="482">
        <v>6.4000000000000003E-3</v>
      </c>
    </row>
    <row r="69" spans="1:9" x14ac:dyDescent="0.25">
      <c r="A69" s="123">
        <v>45</v>
      </c>
      <c r="B69" s="477" t="s">
        <v>303</v>
      </c>
      <c r="C69" s="476">
        <v>268450770.33999997</v>
      </c>
      <c r="D69" s="478">
        <f t="shared" si="1"/>
        <v>1.189038857980323E-2</v>
      </c>
      <c r="E69" s="479">
        <v>-0.2060500635398485</v>
      </c>
      <c r="F69" s="480">
        <v>33792.92</v>
      </c>
      <c r="G69" s="481">
        <v>133.178</v>
      </c>
      <c r="H69" s="479">
        <v>1.0663558714897157E-4</v>
      </c>
      <c r="I69" s="482">
        <v>6.8999999999999999E-3</v>
      </c>
    </row>
    <row r="70" spans="1:9" x14ac:dyDescent="0.25">
      <c r="A70" s="123">
        <v>46</v>
      </c>
      <c r="B70" s="477" t="s">
        <v>304</v>
      </c>
      <c r="C70" s="476">
        <v>44770179.420000002</v>
      </c>
      <c r="D70" s="478">
        <f t="shared" si="1"/>
        <v>1.9829886478518709E-3</v>
      </c>
      <c r="E70" s="479">
        <v>0.13229177967145844</v>
      </c>
      <c r="F70" s="480">
        <v>4119784.84</v>
      </c>
      <c r="G70" s="481">
        <v>107.2765</v>
      </c>
      <c r="H70" s="479">
        <v>0.10588287444088099</v>
      </c>
      <c r="I70" s="482">
        <v>2.2599999999999999E-2</v>
      </c>
    </row>
    <row r="71" spans="1:9" x14ac:dyDescent="0.25">
      <c r="A71" s="123">
        <v>47</v>
      </c>
      <c r="B71" s="477" t="s">
        <v>305</v>
      </c>
      <c r="C71" s="476">
        <v>1701892202.3699999</v>
      </c>
      <c r="D71" s="478">
        <f t="shared" si="1"/>
        <v>7.5381268533842485E-2</v>
      </c>
      <c r="E71" s="479">
        <v>0.39513131067057705</v>
      </c>
      <c r="F71" s="480">
        <v>56003349.310000002</v>
      </c>
      <c r="G71" s="481">
        <v>1066.4518</v>
      </c>
      <c r="H71" s="479">
        <v>4.1761022017171051E-2</v>
      </c>
      <c r="I71" s="482">
        <v>1.6899999999999998E-2</v>
      </c>
    </row>
    <row r="72" spans="1:9" x14ac:dyDescent="0.25">
      <c r="A72" s="123">
        <v>48</v>
      </c>
      <c r="B72" s="477" t="s">
        <v>306</v>
      </c>
      <c r="C72" s="476">
        <v>1031959579.76</v>
      </c>
      <c r="D72" s="478">
        <f t="shared" si="1"/>
        <v>4.5708195906668692E-2</v>
      </c>
      <c r="E72" s="479">
        <v>0.23135302222033544</v>
      </c>
      <c r="F72" s="480">
        <v>40001900.670000002</v>
      </c>
      <c r="G72" s="481">
        <v>916.21659999999997</v>
      </c>
      <c r="H72" s="479">
        <v>4.7266144231836414E-2</v>
      </c>
      <c r="I72" s="482">
        <v>1.26E-2</v>
      </c>
    </row>
    <row r="73" spans="1:9" ht="14.25" customHeight="1" x14ac:dyDescent="0.25">
      <c r="A73" s="123">
        <v>49</v>
      </c>
      <c r="B73" s="477" t="s">
        <v>307</v>
      </c>
      <c r="C73" s="476">
        <v>38656226.789999999</v>
      </c>
      <c r="D73" s="478">
        <f t="shared" si="1"/>
        <v>1.7121856531831015E-3</v>
      </c>
      <c r="E73" s="479">
        <v>3.7096699090036503E-2</v>
      </c>
      <c r="F73" s="480">
        <v>2287593.27</v>
      </c>
      <c r="G73" s="481"/>
      <c r="H73" s="479"/>
      <c r="I73" s="482">
        <v>1.2699999999999999E-2</v>
      </c>
    </row>
    <row r="74" spans="1:9" x14ac:dyDescent="0.25">
      <c r="A74" s="123"/>
      <c r="B74" s="477" t="s">
        <v>284</v>
      </c>
      <c r="C74" s="476"/>
      <c r="D74" s="478"/>
      <c r="E74" s="479"/>
      <c r="F74" s="480"/>
      <c r="G74" s="481">
        <v>735.23879999999997</v>
      </c>
      <c r="H74" s="479">
        <v>6.2143836907694976E-2</v>
      </c>
      <c r="I74" s="482"/>
    </row>
    <row r="75" spans="1:9" x14ac:dyDescent="0.25">
      <c r="A75" s="123"/>
      <c r="B75" s="477" t="s">
        <v>285</v>
      </c>
      <c r="C75" s="476"/>
      <c r="D75" s="478"/>
      <c r="E75" s="479"/>
      <c r="F75" s="480"/>
      <c r="G75" s="481">
        <v>730.1318</v>
      </c>
      <c r="H75" s="479">
        <v>6.0024907540410795E-2</v>
      </c>
      <c r="I75" s="482"/>
    </row>
    <row r="76" spans="1:9" x14ac:dyDescent="0.25">
      <c r="A76" s="123"/>
      <c r="B76" s="477" t="s">
        <v>291</v>
      </c>
      <c r="C76" s="476"/>
      <c r="D76" s="478"/>
      <c r="E76" s="479"/>
      <c r="F76" s="480"/>
      <c r="G76" s="481">
        <v>725.05380000000002</v>
      </c>
      <c r="H76" s="479">
        <v>5.7909769181216715E-2</v>
      </c>
      <c r="I76" s="482"/>
    </row>
    <row r="77" spans="1:9" x14ac:dyDescent="0.25">
      <c r="A77" s="123">
        <v>50</v>
      </c>
      <c r="B77" s="477" t="s">
        <v>308</v>
      </c>
      <c r="C77" s="476">
        <v>50065980.219999999</v>
      </c>
      <c r="D77" s="478">
        <f>(C77/C$131*100)/100</f>
        <v>2.2175535525212845E-3</v>
      </c>
      <c r="E77" s="479">
        <v>4.5640615857921472E-2</v>
      </c>
      <c r="F77" s="480">
        <v>2907923.53</v>
      </c>
      <c r="G77" s="481"/>
      <c r="H77" s="479"/>
      <c r="I77" s="482">
        <v>1.26E-2</v>
      </c>
    </row>
    <row r="78" spans="1:9" x14ac:dyDescent="0.25">
      <c r="A78" s="123"/>
      <c r="B78" s="477" t="s">
        <v>284</v>
      </c>
      <c r="C78" s="476"/>
      <c r="D78" s="478"/>
      <c r="E78" s="479"/>
      <c r="F78" s="480"/>
      <c r="G78" s="481">
        <v>715.45690000000002</v>
      </c>
      <c r="H78" s="479">
        <v>6.1507808746757868E-2</v>
      </c>
      <c r="I78" s="482"/>
    </row>
    <row r="79" spans="1:9" x14ac:dyDescent="0.25">
      <c r="A79" s="123"/>
      <c r="B79" s="477" t="s">
        <v>285</v>
      </c>
      <c r="C79" s="476"/>
      <c r="D79" s="478"/>
      <c r="E79" s="479"/>
      <c r="F79" s="480"/>
      <c r="G79" s="481">
        <v>713.2165</v>
      </c>
      <c r="H79" s="479">
        <v>6.0448949678757795E-2</v>
      </c>
      <c r="I79" s="482"/>
    </row>
    <row r="80" spans="1:9" x14ac:dyDescent="0.25">
      <c r="A80" s="123"/>
      <c r="B80" s="477" t="s">
        <v>291</v>
      </c>
      <c r="C80" s="476"/>
      <c r="D80" s="478"/>
      <c r="E80" s="479"/>
      <c r="F80" s="480"/>
      <c r="G80" s="481">
        <v>710.98710000000005</v>
      </c>
      <c r="H80" s="479">
        <v>5.9386626364543865E-2</v>
      </c>
      <c r="I80" s="482"/>
    </row>
    <row r="81" spans="1:9" x14ac:dyDescent="0.25">
      <c r="A81" s="123">
        <v>51</v>
      </c>
      <c r="B81" s="477" t="s">
        <v>309</v>
      </c>
      <c r="C81" s="476">
        <v>438135724.25999999</v>
      </c>
      <c r="D81" s="478">
        <f t="shared" ref="D81:D90" si="2">(C81/C$131*100)/100</f>
        <v>1.9406180155664369E-2</v>
      </c>
      <c r="E81" s="479">
        <v>0.34915111522132131</v>
      </c>
      <c r="F81" s="480">
        <v>17732293.829999998</v>
      </c>
      <c r="G81" s="481">
        <v>924.23329999999999</v>
      </c>
      <c r="H81" s="479">
        <v>5.112632054217147E-2</v>
      </c>
      <c r="I81" s="482">
        <v>7.9000000000000008E-3</v>
      </c>
    </row>
    <row r="82" spans="1:9" x14ac:dyDescent="0.25">
      <c r="A82" s="123">
        <v>52</v>
      </c>
      <c r="B82" s="477" t="s">
        <v>310</v>
      </c>
      <c r="C82" s="476">
        <v>259586689.75</v>
      </c>
      <c r="D82" s="478">
        <f t="shared" si="2"/>
        <v>1.1497775206094886E-2</v>
      </c>
      <c r="E82" s="479">
        <v>0.27513665603049842</v>
      </c>
      <c r="F82" s="480">
        <v>39750694.420000002</v>
      </c>
      <c r="G82" s="481">
        <v>101.7706</v>
      </c>
      <c r="H82" s="479">
        <v>0.19970623461621892</v>
      </c>
      <c r="I82" s="482">
        <v>2.3800000000000002E-2</v>
      </c>
    </row>
    <row r="83" spans="1:9" x14ac:dyDescent="0.25">
      <c r="A83" s="123">
        <v>53</v>
      </c>
      <c r="B83" s="477" t="s">
        <v>311</v>
      </c>
      <c r="C83" s="476">
        <v>106609089.78</v>
      </c>
      <c r="D83" s="478">
        <f t="shared" si="2"/>
        <v>4.7219961485595692E-3</v>
      </c>
      <c r="E83" s="479" t="s">
        <v>236</v>
      </c>
      <c r="F83" s="480">
        <v>252575.31</v>
      </c>
      <c r="G83" s="481">
        <v>747.83799999999997</v>
      </c>
      <c r="H83" s="479" t="s">
        <v>236</v>
      </c>
      <c r="I83" s="482">
        <v>1.1999999999999999E-3</v>
      </c>
    </row>
    <row r="84" spans="1:9" x14ac:dyDescent="0.25">
      <c r="A84" s="123">
        <v>54</v>
      </c>
      <c r="B84" s="477" t="s">
        <v>312</v>
      </c>
      <c r="C84" s="476">
        <v>47638464.049999997</v>
      </c>
      <c r="D84" s="478">
        <f t="shared" si="2"/>
        <v>2.110032495649298E-3</v>
      </c>
      <c r="E84" s="479">
        <v>0.6613232344770732</v>
      </c>
      <c r="F84" s="480">
        <v>2350429.04</v>
      </c>
      <c r="G84" s="481">
        <v>807.9973</v>
      </c>
      <c r="H84" s="479">
        <v>7.8025131411435758E-2</v>
      </c>
      <c r="I84" s="482">
        <v>1.0999999999999999E-2</v>
      </c>
    </row>
    <row r="85" spans="1:9" x14ac:dyDescent="0.25">
      <c r="A85" s="123">
        <v>55</v>
      </c>
      <c r="B85" s="477" t="s">
        <v>313</v>
      </c>
      <c r="C85" s="476">
        <v>258648009.53999999</v>
      </c>
      <c r="D85" s="478">
        <f t="shared" si="2"/>
        <v>1.1456198598082419E-2</v>
      </c>
      <c r="E85" s="479">
        <v>0.30055870105678134</v>
      </c>
      <c r="F85" s="480">
        <v>29853370.73</v>
      </c>
      <c r="G85" s="481">
        <v>129.61920000000001</v>
      </c>
      <c r="H85" s="479">
        <v>0.14836320466364852</v>
      </c>
      <c r="I85" s="482">
        <v>2.3199999999999998E-2</v>
      </c>
    </row>
    <row r="86" spans="1:9" x14ac:dyDescent="0.25">
      <c r="A86" s="123">
        <v>56</v>
      </c>
      <c r="B86" s="477" t="s">
        <v>314</v>
      </c>
      <c r="C86" s="476">
        <v>31475629.149999999</v>
      </c>
      <c r="D86" s="478">
        <f t="shared" si="2"/>
        <v>1.3941381539463442E-3</v>
      </c>
      <c r="E86" s="479">
        <v>-6.6328559458755182E-2</v>
      </c>
      <c r="F86" s="480">
        <v>1974423.04</v>
      </c>
      <c r="G86" s="481">
        <v>742.85969999999998</v>
      </c>
      <c r="H86" s="479">
        <v>6.4476926436627377E-2</v>
      </c>
      <c r="I86" s="482">
        <v>7.1000000000000004E-3</v>
      </c>
    </row>
    <row r="87" spans="1:9" x14ac:dyDescent="0.25">
      <c r="A87" s="123">
        <v>57</v>
      </c>
      <c r="B87" s="477" t="s">
        <v>315</v>
      </c>
      <c r="C87" s="476">
        <v>520271830.74000001</v>
      </c>
      <c r="D87" s="478">
        <f t="shared" si="2"/>
        <v>2.304420369809029E-2</v>
      </c>
      <c r="E87" s="479">
        <v>0.67857599185156336</v>
      </c>
      <c r="F87" s="480">
        <v>2989824.36</v>
      </c>
      <c r="G87" s="481">
        <v>105.5989</v>
      </c>
      <c r="H87" s="479">
        <v>8.7155459395433527E-3</v>
      </c>
      <c r="I87" s="482">
        <v>4.7000000000000002E-3</v>
      </c>
    </row>
    <row r="88" spans="1:9" x14ac:dyDescent="0.25">
      <c r="A88" s="123">
        <v>58</v>
      </c>
      <c r="B88" s="477" t="s">
        <v>316</v>
      </c>
      <c r="C88" s="476">
        <v>435249490.06999999</v>
      </c>
      <c r="D88" s="478">
        <f t="shared" si="2"/>
        <v>1.9278341274785213E-2</v>
      </c>
      <c r="E88" s="479">
        <v>-0.50293895575186742</v>
      </c>
      <c r="F88" s="480">
        <v>786477.44</v>
      </c>
      <c r="G88" s="481">
        <v>143.65309999999999</v>
      </c>
      <c r="H88" s="479">
        <v>1.5778083314973844E-3</v>
      </c>
      <c r="I88" s="482">
        <v>2E-3</v>
      </c>
    </row>
    <row r="89" spans="1:9" x14ac:dyDescent="0.25">
      <c r="A89" s="123">
        <v>59</v>
      </c>
      <c r="B89" s="477" t="s">
        <v>317</v>
      </c>
      <c r="C89" s="476">
        <v>7904012.79</v>
      </c>
      <c r="D89" s="478">
        <f t="shared" si="2"/>
        <v>3.500894532498613E-4</v>
      </c>
      <c r="E89" s="479">
        <v>-0.36125318382932298</v>
      </c>
      <c r="F89" s="480">
        <v>1363706.57</v>
      </c>
      <c r="G89" s="481">
        <v>680.02149999999995</v>
      </c>
      <c r="H89" s="479">
        <v>0.12322977151916309</v>
      </c>
      <c r="I89" s="482">
        <v>3.9600000000000003E-2</v>
      </c>
    </row>
    <row r="90" spans="1:9" x14ac:dyDescent="0.25">
      <c r="A90" s="123">
        <v>60</v>
      </c>
      <c r="B90" s="477" t="s">
        <v>318</v>
      </c>
      <c r="C90" s="476">
        <v>5438476.4699999997</v>
      </c>
      <c r="D90" s="478">
        <f t="shared" si="2"/>
        <v>2.408843842337122E-4</v>
      </c>
      <c r="E90" s="479" t="s">
        <v>236</v>
      </c>
      <c r="F90" s="480">
        <v>-35709.78</v>
      </c>
      <c r="G90" s="481"/>
      <c r="H90" s="479"/>
      <c r="I90" s="482">
        <v>8.8999999999999999E-3</v>
      </c>
    </row>
    <row r="91" spans="1:9" x14ac:dyDescent="0.25">
      <c r="A91" s="123"/>
      <c r="B91" s="477" t="s">
        <v>319</v>
      </c>
      <c r="C91" s="476"/>
      <c r="D91" s="478"/>
      <c r="E91" s="479"/>
      <c r="F91" s="480"/>
      <c r="G91" s="481">
        <v>661.2749</v>
      </c>
      <c r="H91" s="479" t="s">
        <v>236</v>
      </c>
      <c r="I91" s="482"/>
    </row>
    <row r="92" spans="1:9" x14ac:dyDescent="0.25">
      <c r="A92" s="123"/>
      <c r="B92" s="477" t="s">
        <v>320</v>
      </c>
      <c r="C92" s="476"/>
      <c r="D92" s="478"/>
      <c r="E92" s="479"/>
      <c r="F92" s="480"/>
      <c r="G92" s="481">
        <v>657.26760000000002</v>
      </c>
      <c r="H92" s="479" t="s">
        <v>236</v>
      </c>
      <c r="I92" s="482"/>
    </row>
    <row r="93" spans="1:9" x14ac:dyDescent="0.25">
      <c r="A93" s="123">
        <v>61</v>
      </c>
      <c r="B93" s="477" t="s">
        <v>321</v>
      </c>
      <c r="C93" s="476">
        <v>17665749.859999999</v>
      </c>
      <c r="D93" s="478">
        <f t="shared" ref="D93:D117" si="3">(C93/C$131*100)/100</f>
        <v>7.8246238639199028E-4</v>
      </c>
      <c r="E93" s="479">
        <v>-2.7579950424921024E-2</v>
      </c>
      <c r="F93" s="480">
        <v>4435794.72</v>
      </c>
      <c r="G93" s="481">
        <v>112.9092</v>
      </c>
      <c r="H93" s="479">
        <v>0.2450771631315164</v>
      </c>
      <c r="I93" s="482">
        <v>3.5299999999999998E-2</v>
      </c>
    </row>
    <row r="94" spans="1:9" x14ac:dyDescent="0.25">
      <c r="A94" s="123">
        <v>62</v>
      </c>
      <c r="B94" s="477" t="s">
        <v>322</v>
      </c>
      <c r="C94" s="476">
        <v>665150077</v>
      </c>
      <c r="D94" s="478">
        <f t="shared" si="3"/>
        <v>2.9461241140784279E-2</v>
      </c>
      <c r="E94" s="479">
        <v>0.23105464657071478</v>
      </c>
      <c r="F94" s="480">
        <v>30817305</v>
      </c>
      <c r="G94" s="481">
        <v>844.90319999999997</v>
      </c>
      <c r="H94" s="479">
        <v>5.4910446570405377E-2</v>
      </c>
      <c r="I94" s="482">
        <v>1.44E-2</v>
      </c>
    </row>
    <row r="95" spans="1:9" x14ac:dyDescent="0.25">
      <c r="A95" s="123">
        <v>63</v>
      </c>
      <c r="B95" s="477" t="s">
        <v>323</v>
      </c>
      <c r="C95" s="476">
        <v>97383783</v>
      </c>
      <c r="D95" s="478">
        <f t="shared" si="3"/>
        <v>4.313383119648663E-3</v>
      </c>
      <c r="E95" s="479">
        <v>-7.5191916328809186E-2</v>
      </c>
      <c r="F95" s="480">
        <v>2730355</v>
      </c>
      <c r="G95" s="481">
        <v>865.46709999999996</v>
      </c>
      <c r="H95" s="479">
        <v>2.8847703828956829E-2</v>
      </c>
      <c r="I95" s="482">
        <v>2.41E-2</v>
      </c>
    </row>
    <row r="96" spans="1:9" x14ac:dyDescent="0.25">
      <c r="A96" s="123">
        <v>64</v>
      </c>
      <c r="B96" s="477" t="s">
        <v>324</v>
      </c>
      <c r="C96" s="476">
        <v>74168287</v>
      </c>
      <c r="D96" s="478">
        <f t="shared" si="3"/>
        <v>3.2851079235549658E-3</v>
      </c>
      <c r="E96" s="479" t="s">
        <v>236</v>
      </c>
      <c r="F96" s="480">
        <v>2173323</v>
      </c>
      <c r="G96" s="481">
        <v>764.04549999999995</v>
      </c>
      <c r="H96" s="479" t="s">
        <v>236</v>
      </c>
      <c r="I96" s="482">
        <v>4.1999999999999997E-3</v>
      </c>
    </row>
    <row r="97" spans="1:9" x14ac:dyDescent="0.25">
      <c r="A97" s="123">
        <v>65</v>
      </c>
      <c r="B97" s="477" t="s">
        <v>325</v>
      </c>
      <c r="C97" s="476">
        <v>203605095</v>
      </c>
      <c r="D97" s="478">
        <f t="shared" si="3"/>
        <v>9.0182035734580421E-3</v>
      </c>
      <c r="E97" s="479">
        <v>0.93466831355144886</v>
      </c>
      <c r="F97" s="480">
        <v>1115956</v>
      </c>
      <c r="G97" s="481">
        <v>792.74289999999996</v>
      </c>
      <c r="H97" s="479">
        <v>7.6256111426404195E-3</v>
      </c>
      <c r="I97" s="482">
        <v>4.0000000000000001E-3</v>
      </c>
    </row>
    <row r="98" spans="1:9" x14ac:dyDescent="0.25">
      <c r="A98" s="123">
        <v>66</v>
      </c>
      <c r="B98" s="477" t="s">
        <v>326</v>
      </c>
      <c r="C98" s="476">
        <v>335314578</v>
      </c>
      <c r="D98" s="478">
        <f t="shared" si="3"/>
        <v>1.4851961958772078E-2</v>
      </c>
      <c r="E98" s="479">
        <v>1.9833487531563465</v>
      </c>
      <c r="F98" s="480">
        <v>3764995</v>
      </c>
      <c r="G98" s="481">
        <v>103.00839999999999</v>
      </c>
      <c r="H98" s="479">
        <v>1.8020457577704128E-2</v>
      </c>
      <c r="I98" s="482">
        <v>5.7999999999999996E-3</v>
      </c>
    </row>
    <row r="99" spans="1:9" x14ac:dyDescent="0.25">
      <c r="A99" s="123">
        <v>67</v>
      </c>
      <c r="B99" s="477" t="s">
        <v>327</v>
      </c>
      <c r="C99" s="476">
        <v>31725118</v>
      </c>
      <c r="D99" s="478">
        <f t="shared" si="3"/>
        <v>1.405188669350234E-3</v>
      </c>
      <c r="E99" s="479" t="s">
        <v>236</v>
      </c>
      <c r="F99" s="480">
        <v>-282470</v>
      </c>
      <c r="G99" s="481">
        <v>666.28729999999996</v>
      </c>
      <c r="H99" s="479" t="s">
        <v>236</v>
      </c>
      <c r="I99" s="482">
        <v>3.3999999999999998E-3</v>
      </c>
    </row>
    <row r="100" spans="1:9" x14ac:dyDescent="0.25">
      <c r="A100" s="123">
        <v>68</v>
      </c>
      <c r="B100" s="477" t="s">
        <v>328</v>
      </c>
      <c r="C100" s="476">
        <v>6022764.4359999998</v>
      </c>
      <c r="D100" s="478">
        <f t="shared" si="3"/>
        <v>2.6676403043269229E-4</v>
      </c>
      <c r="E100" s="479">
        <v>-0.15230724808921697</v>
      </c>
      <c r="F100" s="480">
        <v>193325</v>
      </c>
      <c r="G100" s="481">
        <v>752.01919999999996</v>
      </c>
      <c r="H100" s="479">
        <v>2.8572804135194786E-2</v>
      </c>
      <c r="I100" s="482">
        <v>1.6400000000000001E-2</v>
      </c>
    </row>
    <row r="101" spans="1:9" x14ac:dyDescent="0.25">
      <c r="A101" s="123">
        <v>69</v>
      </c>
      <c r="B101" s="477" t="s">
        <v>329</v>
      </c>
      <c r="C101" s="476">
        <v>9138069</v>
      </c>
      <c r="D101" s="478">
        <f t="shared" si="3"/>
        <v>4.0474903887010368E-4</v>
      </c>
      <c r="E101" s="479">
        <v>-9.3639054566147017E-2</v>
      </c>
      <c r="F101" s="480">
        <v>2205457</v>
      </c>
      <c r="G101" s="481">
        <v>836.51509999999996</v>
      </c>
      <c r="H101" s="479">
        <v>0.22756358048225278</v>
      </c>
      <c r="I101" s="482">
        <v>1.9400000000000001E-2</v>
      </c>
    </row>
    <row r="102" spans="1:9" x14ac:dyDescent="0.25">
      <c r="A102" s="123">
        <v>70</v>
      </c>
      <c r="B102" s="477" t="s">
        <v>330</v>
      </c>
      <c r="C102" s="476">
        <v>134170337</v>
      </c>
      <c r="D102" s="478">
        <f t="shared" si="3"/>
        <v>5.9427560620988864E-3</v>
      </c>
      <c r="E102" s="479">
        <v>-7.9178412813762193E-3</v>
      </c>
      <c r="F102" s="480">
        <v>9973567</v>
      </c>
      <c r="G102" s="481">
        <v>844.34979999999996</v>
      </c>
      <c r="H102" s="479">
        <v>7.8527581815025546E-2</v>
      </c>
      <c r="I102" s="482">
        <v>2.3099999999999999E-2</v>
      </c>
    </row>
    <row r="103" spans="1:9" x14ac:dyDescent="0.25">
      <c r="A103" s="123">
        <v>71</v>
      </c>
      <c r="B103" s="477" t="s">
        <v>331</v>
      </c>
      <c r="C103" s="476">
        <v>55684035</v>
      </c>
      <c r="D103" s="478">
        <f t="shared" si="3"/>
        <v>2.4663919310150989E-3</v>
      </c>
      <c r="E103" s="479">
        <v>6.9918754704813166E-2</v>
      </c>
      <c r="F103" s="480">
        <v>3801666</v>
      </c>
      <c r="G103" s="481">
        <v>699.06370000000004</v>
      </c>
      <c r="H103" s="479">
        <v>7.3068541341532747E-2</v>
      </c>
      <c r="I103" s="482">
        <v>1.4500000000000002E-2</v>
      </c>
    </row>
    <row r="104" spans="1:9" x14ac:dyDescent="0.25">
      <c r="A104" s="123">
        <v>72</v>
      </c>
      <c r="B104" s="477" t="s">
        <v>332</v>
      </c>
      <c r="C104" s="476">
        <v>5759755.5199999996</v>
      </c>
      <c r="D104" s="478">
        <f t="shared" si="3"/>
        <v>2.5511467585184289E-4</v>
      </c>
      <c r="E104" s="479">
        <v>5.5016936982698487E-2</v>
      </c>
      <c r="F104" s="480">
        <v>588099.65</v>
      </c>
      <c r="G104" s="481">
        <v>87.778499999999994</v>
      </c>
      <c r="H104" s="479">
        <v>0.11030790130765078</v>
      </c>
      <c r="I104" s="482">
        <v>2.8799999999999999E-2</v>
      </c>
    </row>
    <row r="105" spans="1:9" x14ac:dyDescent="0.25">
      <c r="A105" s="123">
        <v>73</v>
      </c>
      <c r="B105" s="477" t="s">
        <v>333</v>
      </c>
      <c r="C105" s="476">
        <v>8070247.7199999997</v>
      </c>
      <c r="D105" s="478">
        <f t="shared" si="3"/>
        <v>3.574524342192695E-4</v>
      </c>
      <c r="E105" s="479">
        <v>0.5251255406727714</v>
      </c>
      <c r="F105" s="480">
        <v>-28898.93</v>
      </c>
      <c r="G105" s="481">
        <v>106.08369999999999</v>
      </c>
      <c r="H105" s="479">
        <v>-4.9814847469582951E-3</v>
      </c>
      <c r="I105" s="482">
        <v>1.04E-2</v>
      </c>
    </row>
    <row r="106" spans="1:9" x14ac:dyDescent="0.25">
      <c r="A106" s="123">
        <v>74</v>
      </c>
      <c r="B106" s="477" t="s">
        <v>334</v>
      </c>
      <c r="C106" s="476">
        <v>41557448.020000003</v>
      </c>
      <c r="D106" s="478">
        <f t="shared" si="3"/>
        <v>1.8406883493645423E-3</v>
      </c>
      <c r="E106" s="479">
        <v>0.10162343456473258</v>
      </c>
      <c r="F106" s="480">
        <v>9236008.0500000007</v>
      </c>
      <c r="G106" s="481">
        <v>172.48079999999999</v>
      </c>
      <c r="H106" s="479">
        <v>0.25353335896397922</v>
      </c>
      <c r="I106" s="482">
        <v>3.4700000000000002E-2</v>
      </c>
    </row>
    <row r="107" spans="1:9" x14ac:dyDescent="0.25">
      <c r="A107" s="123">
        <v>75</v>
      </c>
      <c r="B107" s="477" t="s">
        <v>335</v>
      </c>
      <c r="C107" s="476">
        <v>6900801</v>
      </c>
      <c r="D107" s="478">
        <f t="shared" si="3"/>
        <v>3.0565457233731224E-4</v>
      </c>
      <c r="E107" s="479">
        <v>-0.18749325197277877</v>
      </c>
      <c r="F107" s="480">
        <v>1198143</v>
      </c>
      <c r="G107" s="481">
        <v>139.79150000000001</v>
      </c>
      <c r="H107" s="479">
        <v>0.1696721873865191</v>
      </c>
      <c r="I107" s="482">
        <v>0.03</v>
      </c>
    </row>
    <row r="108" spans="1:9" x14ac:dyDescent="0.25">
      <c r="A108" s="123">
        <v>76</v>
      </c>
      <c r="B108" s="477" t="s">
        <v>336</v>
      </c>
      <c r="C108" s="476">
        <v>7346543.0099999998</v>
      </c>
      <c r="D108" s="478">
        <f t="shared" si="3"/>
        <v>3.2539765483444898E-4</v>
      </c>
      <c r="E108" s="479">
        <v>-0.11105277021106859</v>
      </c>
      <c r="F108" s="480">
        <v>869551.44</v>
      </c>
      <c r="G108" s="481">
        <v>805.47590000000002</v>
      </c>
      <c r="H108" s="479">
        <v>0.11280213896503137</v>
      </c>
      <c r="I108" s="482">
        <v>1.6199999999999999E-2</v>
      </c>
    </row>
    <row r="109" spans="1:9" x14ac:dyDescent="0.25">
      <c r="A109" s="123">
        <v>77</v>
      </c>
      <c r="B109" s="477" t="s">
        <v>337</v>
      </c>
      <c r="C109" s="476">
        <v>10498294.689999999</v>
      </c>
      <c r="D109" s="478">
        <f t="shared" si="3"/>
        <v>4.6499700161517851E-4</v>
      </c>
      <c r="E109" s="479">
        <v>-0.21172827861540747</v>
      </c>
      <c r="F109" s="480">
        <v>1030010.06</v>
      </c>
      <c r="G109" s="481">
        <v>804.85699999999997</v>
      </c>
      <c r="H109" s="479">
        <v>8.8483756734076754E-2</v>
      </c>
      <c r="I109" s="482">
        <v>1.6E-2</v>
      </c>
    </row>
    <row r="110" spans="1:9" x14ac:dyDescent="0.25">
      <c r="A110" s="123">
        <v>78</v>
      </c>
      <c r="B110" s="477" t="s">
        <v>338</v>
      </c>
      <c r="C110" s="476">
        <v>14166741.220000001</v>
      </c>
      <c r="D110" s="478">
        <f t="shared" si="3"/>
        <v>6.2748211823706744E-4</v>
      </c>
      <c r="E110" s="479">
        <v>-0.19201704993226509</v>
      </c>
      <c r="F110" s="480">
        <v>1024577.88</v>
      </c>
      <c r="G110" s="481">
        <v>803.0213</v>
      </c>
      <c r="H110" s="479">
        <v>6.6549884987001859E-2</v>
      </c>
      <c r="I110" s="482">
        <v>1.4000000000000002E-2</v>
      </c>
    </row>
    <row r="111" spans="1:9" x14ac:dyDescent="0.25">
      <c r="A111" s="123">
        <v>79</v>
      </c>
      <c r="B111" s="477" t="s">
        <v>339</v>
      </c>
      <c r="C111" s="476">
        <v>244429477.00999999</v>
      </c>
      <c r="D111" s="478">
        <f t="shared" si="3"/>
        <v>1.0826422506912521E-2</v>
      </c>
      <c r="E111" s="479">
        <v>3.3171453223927609E-2</v>
      </c>
      <c r="F111" s="480">
        <v>31574349.329999998</v>
      </c>
      <c r="G111" s="481">
        <v>126.2659</v>
      </c>
      <c r="H111" s="479">
        <v>0.14131032138867092</v>
      </c>
      <c r="I111" s="482">
        <v>2.4699999999999996E-2</v>
      </c>
    </row>
    <row r="112" spans="1:9" x14ac:dyDescent="0.25">
      <c r="A112" s="123">
        <v>80</v>
      </c>
      <c r="B112" s="477" t="s">
        <v>340</v>
      </c>
      <c r="C112" s="476">
        <v>93064884.969999999</v>
      </c>
      <c r="D112" s="478">
        <f t="shared" si="3"/>
        <v>4.1220878004055621E-3</v>
      </c>
      <c r="E112" s="479" t="s">
        <v>236</v>
      </c>
      <c r="F112" s="480">
        <v>5975960.9699999997</v>
      </c>
      <c r="G112" s="481">
        <v>704.01959999999997</v>
      </c>
      <c r="H112" s="479" t="s">
        <v>236</v>
      </c>
      <c r="I112" s="482">
        <v>5.7000000000000002E-3</v>
      </c>
    </row>
    <row r="113" spans="1:9" x14ac:dyDescent="0.25">
      <c r="A113" s="123">
        <v>81</v>
      </c>
      <c r="B113" s="477" t="s">
        <v>341</v>
      </c>
      <c r="C113" s="476">
        <v>2394964025.1799998</v>
      </c>
      <c r="D113" s="478">
        <f t="shared" si="3"/>
        <v>0.10607923701605664</v>
      </c>
      <c r="E113" s="479">
        <v>0.60559421325874585</v>
      </c>
      <c r="F113" s="480">
        <v>130425829.31999999</v>
      </c>
      <c r="G113" s="481">
        <v>1589.3984</v>
      </c>
      <c r="H113" s="479">
        <v>7.2937115317836615E-2</v>
      </c>
      <c r="I113" s="482">
        <v>1.3599999999999999E-2</v>
      </c>
    </row>
    <row r="114" spans="1:9" x14ac:dyDescent="0.25">
      <c r="A114" s="123">
        <v>82</v>
      </c>
      <c r="B114" s="477" t="s">
        <v>342</v>
      </c>
      <c r="C114" s="476">
        <v>76657465.890000001</v>
      </c>
      <c r="D114" s="478">
        <f t="shared" si="3"/>
        <v>3.3953601839945896E-3</v>
      </c>
      <c r="E114" s="479">
        <v>2.7568288567412821E-2</v>
      </c>
      <c r="F114" s="480">
        <v>13433035.57</v>
      </c>
      <c r="G114" s="481">
        <v>865.06389999999999</v>
      </c>
      <c r="H114" s="479">
        <v>0.19130275514890532</v>
      </c>
      <c r="I114" s="482">
        <v>2.3900000000000001E-2</v>
      </c>
    </row>
    <row r="115" spans="1:9" x14ac:dyDescent="0.25">
      <c r="A115" s="123">
        <v>83</v>
      </c>
      <c r="B115" s="477" t="s">
        <v>343</v>
      </c>
      <c r="C115" s="476">
        <v>67739202.510000005</v>
      </c>
      <c r="D115" s="478">
        <f t="shared" si="3"/>
        <v>3.0003469124330116E-3</v>
      </c>
      <c r="E115" s="479">
        <v>2.3937771304644015E-2</v>
      </c>
      <c r="F115" s="480">
        <v>2364381.0099999998</v>
      </c>
      <c r="G115" s="481">
        <v>818.94949999999994</v>
      </c>
      <c r="H115" s="479">
        <v>3.5850740767490029E-2</v>
      </c>
      <c r="I115" s="482">
        <v>1.46E-2</v>
      </c>
    </row>
    <row r="116" spans="1:9" x14ac:dyDescent="0.25">
      <c r="A116" s="123">
        <v>84</v>
      </c>
      <c r="B116" s="477" t="s">
        <v>344</v>
      </c>
      <c r="C116" s="476">
        <v>102514483.39</v>
      </c>
      <c r="D116" s="478">
        <f t="shared" si="3"/>
        <v>4.5406352942145333E-3</v>
      </c>
      <c r="E116" s="479">
        <v>8.2615596287010498E-2</v>
      </c>
      <c r="F116" s="480">
        <v>9467560.6199999992</v>
      </c>
      <c r="G116" s="481">
        <v>717.70529999999997</v>
      </c>
      <c r="H116" s="479">
        <v>0.1006742174067803</v>
      </c>
      <c r="I116" s="482">
        <v>1.7600000000000001E-2</v>
      </c>
    </row>
    <row r="117" spans="1:9" x14ac:dyDescent="0.25">
      <c r="A117" s="123">
        <v>85</v>
      </c>
      <c r="B117" s="477" t="s">
        <v>345</v>
      </c>
      <c r="C117" s="476">
        <v>397507361.85000002</v>
      </c>
      <c r="D117" s="478">
        <f t="shared" si="3"/>
        <v>1.7606643444318271E-2</v>
      </c>
      <c r="E117" s="479">
        <v>0.1870626420236868</v>
      </c>
      <c r="F117" s="480">
        <v>2086498.55</v>
      </c>
      <c r="G117" s="481"/>
      <c r="H117" s="479"/>
      <c r="I117" s="482">
        <v>4.1999999999999997E-3</v>
      </c>
    </row>
    <row r="118" spans="1:9" x14ac:dyDescent="0.25">
      <c r="A118" s="123"/>
      <c r="B118" s="477" t="s">
        <v>284</v>
      </c>
      <c r="C118" s="476"/>
      <c r="D118" s="478"/>
      <c r="E118" s="479"/>
      <c r="F118" s="480"/>
      <c r="G118" s="481">
        <v>1126.3590999999999</v>
      </c>
      <c r="H118" s="479">
        <v>5.786428712387672E-3</v>
      </c>
      <c r="I118" s="482"/>
    </row>
    <row r="119" spans="1:9" x14ac:dyDescent="0.25">
      <c r="A119" s="123"/>
      <c r="B119" s="477" t="s">
        <v>285</v>
      </c>
      <c r="C119" s="476"/>
      <c r="D119" s="478"/>
      <c r="E119" s="479"/>
      <c r="F119" s="480"/>
      <c r="G119" s="481">
        <v>1126.3590999999999</v>
      </c>
      <c r="H119" s="479">
        <v>5.786428712387672E-3</v>
      </c>
      <c r="I119" s="482"/>
    </row>
    <row r="120" spans="1:9" x14ac:dyDescent="0.25">
      <c r="A120" s="123">
        <v>86</v>
      </c>
      <c r="B120" s="477" t="s">
        <v>346</v>
      </c>
      <c r="C120" s="476">
        <v>241650952.63999999</v>
      </c>
      <c r="D120" s="478">
        <f t="shared" ref="D120:D130" si="4">(C120/C$131*100)/100</f>
        <v>1.0703354376409823E-2</v>
      </c>
      <c r="E120" s="479">
        <v>7.3434715676964205E-2</v>
      </c>
      <c r="F120" s="480">
        <v>49879701.240000002</v>
      </c>
      <c r="G120" s="481">
        <v>1112.0669</v>
      </c>
      <c r="H120" s="479">
        <v>0.23777660611609619</v>
      </c>
      <c r="I120" s="482">
        <v>2.3800000000000002E-2</v>
      </c>
    </row>
    <row r="121" spans="1:9" x14ac:dyDescent="0.25">
      <c r="A121" s="123">
        <v>87</v>
      </c>
      <c r="B121" s="477" t="s">
        <v>347</v>
      </c>
      <c r="C121" s="476">
        <v>18875806.170000002</v>
      </c>
      <c r="D121" s="478">
        <f t="shared" si="4"/>
        <v>8.360589535060277E-4</v>
      </c>
      <c r="E121" s="479">
        <v>0.30295229857907202</v>
      </c>
      <c r="F121" s="480">
        <v>2582865.2799999998</v>
      </c>
      <c r="G121" s="481">
        <v>883.65049999999997</v>
      </c>
      <c r="H121" s="479">
        <v>0.17110858919829355</v>
      </c>
      <c r="I121" s="482">
        <v>1.4000000000000002E-2</v>
      </c>
    </row>
    <row r="122" spans="1:9" x14ac:dyDescent="0.25">
      <c r="A122" s="123">
        <v>88</v>
      </c>
      <c r="B122" s="477" t="s">
        <v>348</v>
      </c>
      <c r="C122" s="476">
        <v>11051605.720000001</v>
      </c>
      <c r="D122" s="478">
        <f t="shared" si="4"/>
        <v>4.895045980875544E-4</v>
      </c>
      <c r="E122" s="479">
        <v>0.51877172905709068</v>
      </c>
      <c r="F122" s="480">
        <v>1607380.87</v>
      </c>
      <c r="G122" s="481">
        <v>897.59199999999998</v>
      </c>
      <c r="H122" s="479">
        <v>0.20818574675388032</v>
      </c>
      <c r="I122" s="482">
        <v>1.4000000000000002E-2</v>
      </c>
    </row>
    <row r="123" spans="1:9" x14ac:dyDescent="0.25">
      <c r="A123" s="123">
        <v>89</v>
      </c>
      <c r="B123" s="477" t="s">
        <v>349</v>
      </c>
      <c r="C123" s="476">
        <v>9528063.3900000006</v>
      </c>
      <c r="D123" s="478">
        <f t="shared" si="4"/>
        <v>4.2202291308983571E-4</v>
      </c>
      <c r="E123" s="479">
        <v>0.33629988297454083</v>
      </c>
      <c r="F123" s="480">
        <v>1550922.05</v>
      </c>
      <c r="G123" s="481">
        <v>894.25649999999996</v>
      </c>
      <c r="H123" s="479">
        <v>0.20906285566875663</v>
      </c>
      <c r="I123" s="482">
        <v>1.18E-2</v>
      </c>
    </row>
    <row r="124" spans="1:9" x14ac:dyDescent="0.25">
      <c r="A124" s="123">
        <v>90</v>
      </c>
      <c r="B124" s="477" t="s">
        <v>350</v>
      </c>
      <c r="C124" s="476">
        <v>7746894.9699999997</v>
      </c>
      <c r="D124" s="478">
        <f t="shared" si="4"/>
        <v>3.4313029299025215E-4</v>
      </c>
      <c r="E124" s="479">
        <v>0.27781379046489246</v>
      </c>
      <c r="F124" s="480">
        <v>1311763.21</v>
      </c>
      <c r="G124" s="481">
        <v>897.4787</v>
      </c>
      <c r="H124" s="479">
        <v>0.2107635181751048</v>
      </c>
      <c r="I124" s="482">
        <v>1.2500000000000001E-2</v>
      </c>
    </row>
    <row r="125" spans="1:9" x14ac:dyDescent="0.25">
      <c r="A125" s="123">
        <v>91</v>
      </c>
      <c r="B125" s="477" t="s">
        <v>351</v>
      </c>
      <c r="C125" s="476">
        <v>106736076.58</v>
      </c>
      <c r="D125" s="478">
        <f t="shared" si="4"/>
        <v>4.727620726930469E-3</v>
      </c>
      <c r="E125" s="479" t="s">
        <v>236</v>
      </c>
      <c r="F125" s="480">
        <v>2724882.47</v>
      </c>
      <c r="G125" s="481">
        <v>795.42939999999999</v>
      </c>
      <c r="H125" s="479" t="s">
        <v>236</v>
      </c>
      <c r="I125" s="482">
        <v>1.4800000000000001E-2</v>
      </c>
    </row>
    <row r="126" spans="1:9" x14ac:dyDescent="0.25">
      <c r="A126" s="123">
        <v>92</v>
      </c>
      <c r="B126" s="477" t="s">
        <v>352</v>
      </c>
      <c r="C126" s="476">
        <v>349724211.22000003</v>
      </c>
      <c r="D126" s="478">
        <f t="shared" si="4"/>
        <v>1.5490202400627545E-2</v>
      </c>
      <c r="E126" s="479">
        <v>3.1703606471797458E-2</v>
      </c>
      <c r="F126" s="480">
        <v>38923504.979999997</v>
      </c>
      <c r="G126" s="481">
        <v>1344.5863999999999</v>
      </c>
      <c r="H126" s="479">
        <v>0.12133873487259454</v>
      </c>
      <c r="I126" s="482">
        <v>2.3900000000000001E-2</v>
      </c>
    </row>
    <row r="127" spans="1:9" x14ac:dyDescent="0.25">
      <c r="A127" s="123">
        <v>93</v>
      </c>
      <c r="B127" s="477" t="s">
        <v>353</v>
      </c>
      <c r="C127" s="476">
        <v>255390407.19999999</v>
      </c>
      <c r="D127" s="478">
        <f t="shared" si="4"/>
        <v>1.1311910847996924E-2</v>
      </c>
      <c r="E127" s="479" t="s">
        <v>236</v>
      </c>
      <c r="F127" s="480">
        <v>6071404.7000000002</v>
      </c>
      <c r="G127" s="481">
        <v>761.2396</v>
      </c>
      <c r="H127" s="479" t="s">
        <v>236</v>
      </c>
      <c r="I127" s="482">
        <v>1.11E-2</v>
      </c>
    </row>
    <row r="128" spans="1:9" x14ac:dyDescent="0.25">
      <c r="A128" s="123">
        <v>94</v>
      </c>
      <c r="B128" s="477" t="s">
        <v>354</v>
      </c>
      <c r="C128" s="476">
        <v>1694992428.6500001</v>
      </c>
      <c r="D128" s="478">
        <f t="shared" si="4"/>
        <v>7.5075659462430222E-2</v>
      </c>
      <c r="E128" s="479">
        <v>-0.1752833837017852</v>
      </c>
      <c r="F128" s="480">
        <v>2341453.92</v>
      </c>
      <c r="G128" s="481">
        <v>176.27010000000001</v>
      </c>
      <c r="H128" s="479">
        <v>1.3503196002555098E-3</v>
      </c>
      <c r="I128" s="482">
        <v>4.1000000000000003E-3</v>
      </c>
    </row>
    <row r="129" spans="1:9" x14ac:dyDescent="0.25">
      <c r="A129" s="123">
        <v>95</v>
      </c>
      <c r="B129" s="477" t="s">
        <v>355</v>
      </c>
      <c r="C129" s="476">
        <v>52268603.369999997</v>
      </c>
      <c r="D129" s="478">
        <f t="shared" si="4"/>
        <v>2.315113507798E-3</v>
      </c>
      <c r="E129" s="479">
        <v>-7.3931653395626976E-3</v>
      </c>
      <c r="F129" s="480">
        <v>456458.14</v>
      </c>
      <c r="G129" s="481">
        <v>814.0095</v>
      </c>
      <c r="H129" s="479">
        <v>8.7372479564944774E-3</v>
      </c>
      <c r="I129" s="482">
        <v>1.41E-2</v>
      </c>
    </row>
    <row r="130" spans="1:9" x14ac:dyDescent="0.25">
      <c r="A130" s="123">
        <v>96</v>
      </c>
      <c r="B130" s="477" t="s">
        <v>356</v>
      </c>
      <c r="C130" s="476">
        <v>114196876.3</v>
      </c>
      <c r="D130" s="478">
        <f t="shared" si="4"/>
        <v>5.0580791110674608E-3</v>
      </c>
      <c r="E130" s="479">
        <v>0.10312715483780703</v>
      </c>
      <c r="F130" s="480">
        <v>20666956.57</v>
      </c>
      <c r="G130" s="481">
        <v>1452.6693</v>
      </c>
      <c r="H130" s="479">
        <v>0.20714234193388847</v>
      </c>
      <c r="I130" s="482">
        <v>2.3700000000000002E-2</v>
      </c>
    </row>
    <row r="131" spans="1:9" ht="15" customHeight="1" x14ac:dyDescent="0.25">
      <c r="A131" s="131"/>
      <c r="B131" s="500"/>
      <c r="C131" s="501">
        <f>SUM(C7:C130)</f>
        <v>22577123408.396</v>
      </c>
      <c r="D131" s="502">
        <f>SUM(D7:D130)</f>
        <v>1</v>
      </c>
      <c r="E131" s="501"/>
      <c r="F131" s="501">
        <v>1011083695.8300002</v>
      </c>
      <c r="G131" s="501"/>
      <c r="H131" s="503"/>
      <c r="I131" s="504"/>
    </row>
    <row r="134" spans="1:9" x14ac:dyDescent="0.25">
      <c r="A134" s="209"/>
      <c r="B134" s="321"/>
    </row>
    <row r="135" spans="1:9" x14ac:dyDescent="0.25">
      <c r="A135" s="210"/>
      <c r="B135" s="322"/>
      <c r="C135" s="459"/>
    </row>
    <row r="136" spans="1:9" x14ac:dyDescent="0.25">
      <c r="A136" s="210"/>
      <c r="B136" s="322"/>
    </row>
    <row r="137" spans="1:9" x14ac:dyDescent="0.25">
      <c r="A137" s="210"/>
      <c r="B137" s="322"/>
      <c r="C137" s="459"/>
    </row>
    <row r="138" spans="1:9" x14ac:dyDescent="0.25">
      <c r="A138" s="210"/>
      <c r="B138" s="322"/>
    </row>
    <row r="139" spans="1:9" x14ac:dyDescent="0.25">
      <c r="A139" s="210"/>
      <c r="B139" s="322"/>
    </row>
    <row r="140" spans="1:9" x14ac:dyDescent="0.25">
      <c r="A140" s="210"/>
      <c r="B140" s="322"/>
    </row>
    <row r="141" spans="1:9" x14ac:dyDescent="0.25">
      <c r="A141" s="210"/>
      <c r="B141" s="322"/>
    </row>
    <row r="142" spans="1:9" x14ac:dyDescent="0.25">
      <c r="A142" s="210"/>
      <c r="B142" s="322"/>
    </row>
    <row r="143" spans="1:9" x14ac:dyDescent="0.25">
      <c r="A143" s="210"/>
      <c r="B143" s="322"/>
    </row>
    <row r="144" spans="1:9" x14ac:dyDescent="0.25">
      <c r="A144" s="211"/>
      <c r="B144" s="322"/>
    </row>
    <row r="145" spans="2:2" x14ac:dyDescent="0.25">
      <c r="B145" s="322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1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45" customWidth="1"/>
    <col min="2" max="2" width="47.7109375" style="145" customWidth="1"/>
    <col min="3" max="3" width="12.7109375" style="144" customWidth="1"/>
    <col min="4" max="4" width="7.42578125" style="144" bestFit="1" customWidth="1"/>
    <col min="5" max="5" width="11.140625" style="144" bestFit="1" customWidth="1"/>
    <col min="6" max="6" width="10.140625" style="144" bestFit="1" customWidth="1"/>
    <col min="7" max="7" width="9.140625" style="145" bestFit="1" customWidth="1"/>
    <col min="8" max="8" width="10.85546875" style="145" bestFit="1" customWidth="1"/>
    <col min="9" max="10" width="9.140625" style="145"/>
    <col min="11" max="11" width="10.140625" style="145" bestFit="1" customWidth="1"/>
    <col min="12" max="201" width="9.140625" style="145"/>
    <col min="202" max="202" width="56.5703125" style="145" customWidth="1"/>
    <col min="203" max="203" width="11" style="145" customWidth="1"/>
    <col min="204" max="206" width="14.42578125" style="145" customWidth="1"/>
    <col min="207" max="207" width="12.5703125" style="145" bestFit="1" customWidth="1"/>
    <col min="208" max="208" width="9.42578125" style="145" customWidth="1"/>
    <col min="209" max="209" width="11.140625" style="145" bestFit="1" customWidth="1"/>
    <col min="210" max="211" width="9.140625" style="145"/>
    <col min="212" max="212" width="59.140625" style="145" bestFit="1" customWidth="1"/>
    <col min="213" max="213" width="45.42578125" style="145" bestFit="1" customWidth="1"/>
    <col min="214" max="215" width="12.5703125" style="145" bestFit="1" customWidth="1"/>
    <col min="216" max="216" width="9.140625" style="145"/>
    <col min="217" max="218" width="12" style="145" bestFit="1" customWidth="1"/>
    <col min="219" max="457" width="9.140625" style="145"/>
    <col min="458" max="458" width="56.5703125" style="145" customWidth="1"/>
    <col min="459" max="459" width="11" style="145" customWidth="1"/>
    <col min="460" max="462" width="14.42578125" style="145" customWidth="1"/>
    <col min="463" max="463" width="12.5703125" style="145" bestFit="1" customWidth="1"/>
    <col min="464" max="464" width="9.42578125" style="145" customWidth="1"/>
    <col min="465" max="465" width="11.140625" style="145" bestFit="1" customWidth="1"/>
    <col min="466" max="467" width="9.140625" style="145"/>
    <col min="468" max="468" width="59.140625" style="145" bestFit="1" customWidth="1"/>
    <col min="469" max="469" width="45.42578125" style="145" bestFit="1" customWidth="1"/>
    <col min="470" max="471" width="12.5703125" style="145" bestFit="1" customWidth="1"/>
    <col min="472" max="472" width="9.140625" style="145"/>
    <col min="473" max="474" width="12" style="145" bestFit="1" customWidth="1"/>
    <col min="475" max="713" width="9.140625" style="145"/>
    <col min="714" max="714" width="56.5703125" style="145" customWidth="1"/>
    <col min="715" max="715" width="11" style="145" customWidth="1"/>
    <col min="716" max="718" width="14.42578125" style="145" customWidth="1"/>
    <col min="719" max="719" width="12.5703125" style="145" bestFit="1" customWidth="1"/>
    <col min="720" max="720" width="9.42578125" style="145" customWidth="1"/>
    <col min="721" max="721" width="11.140625" style="145" bestFit="1" customWidth="1"/>
    <col min="722" max="723" width="9.140625" style="145"/>
    <col min="724" max="724" width="59.140625" style="145" bestFit="1" customWidth="1"/>
    <col min="725" max="725" width="45.42578125" style="145" bestFit="1" customWidth="1"/>
    <col min="726" max="727" width="12.5703125" style="145" bestFit="1" customWidth="1"/>
    <col min="728" max="728" width="9.140625" style="145"/>
    <col min="729" max="730" width="12" style="145" bestFit="1" customWidth="1"/>
    <col min="731" max="969" width="9.140625" style="145"/>
    <col min="970" max="970" width="56.5703125" style="145" customWidth="1"/>
    <col min="971" max="971" width="11" style="145" customWidth="1"/>
    <col min="972" max="974" width="14.42578125" style="145" customWidth="1"/>
    <col min="975" max="975" width="12.5703125" style="145" bestFit="1" customWidth="1"/>
    <col min="976" max="976" width="9.42578125" style="145" customWidth="1"/>
    <col min="977" max="977" width="11.140625" style="145" bestFit="1" customWidth="1"/>
    <col min="978" max="979" width="9.140625" style="145"/>
    <col min="980" max="980" width="59.140625" style="145" bestFit="1" customWidth="1"/>
    <col min="981" max="981" width="45.42578125" style="145" bestFit="1" customWidth="1"/>
    <col min="982" max="983" width="12.5703125" style="145" bestFit="1" customWidth="1"/>
    <col min="984" max="984" width="9.140625" style="145"/>
    <col min="985" max="986" width="12" style="145" bestFit="1" customWidth="1"/>
    <col min="987" max="1225" width="9.140625" style="145"/>
    <col min="1226" max="1226" width="56.5703125" style="145" customWidth="1"/>
    <col min="1227" max="1227" width="11" style="145" customWidth="1"/>
    <col min="1228" max="1230" width="14.42578125" style="145" customWidth="1"/>
    <col min="1231" max="1231" width="12.5703125" style="145" bestFit="1" customWidth="1"/>
    <col min="1232" max="1232" width="9.42578125" style="145" customWidth="1"/>
    <col min="1233" max="1233" width="11.140625" style="145" bestFit="1" customWidth="1"/>
    <col min="1234" max="1235" width="9.140625" style="145"/>
    <col min="1236" max="1236" width="59.140625" style="145" bestFit="1" customWidth="1"/>
    <col min="1237" max="1237" width="45.42578125" style="145" bestFit="1" customWidth="1"/>
    <col min="1238" max="1239" width="12.5703125" style="145" bestFit="1" customWidth="1"/>
    <col min="1240" max="1240" width="9.140625" style="145"/>
    <col min="1241" max="1242" width="12" style="145" bestFit="1" customWidth="1"/>
    <col min="1243" max="1481" width="9.140625" style="145"/>
    <col min="1482" max="1482" width="56.5703125" style="145" customWidth="1"/>
    <col min="1483" max="1483" width="11" style="145" customWidth="1"/>
    <col min="1484" max="1486" width="14.42578125" style="145" customWidth="1"/>
    <col min="1487" max="1487" width="12.5703125" style="145" bestFit="1" customWidth="1"/>
    <col min="1488" max="1488" width="9.42578125" style="145" customWidth="1"/>
    <col min="1489" max="1489" width="11.140625" style="145" bestFit="1" customWidth="1"/>
    <col min="1490" max="1491" width="9.140625" style="145"/>
    <col min="1492" max="1492" width="59.140625" style="145" bestFit="1" customWidth="1"/>
    <col min="1493" max="1493" width="45.42578125" style="145" bestFit="1" customWidth="1"/>
    <col min="1494" max="1495" width="12.5703125" style="145" bestFit="1" customWidth="1"/>
    <col min="1496" max="1496" width="9.140625" style="145"/>
    <col min="1497" max="1498" width="12" style="145" bestFit="1" customWidth="1"/>
    <col min="1499" max="1737" width="9.140625" style="145"/>
    <col min="1738" max="1738" width="56.5703125" style="145" customWidth="1"/>
    <col min="1739" max="1739" width="11" style="145" customWidth="1"/>
    <col min="1740" max="1742" width="14.42578125" style="145" customWidth="1"/>
    <col min="1743" max="1743" width="12.5703125" style="145" bestFit="1" customWidth="1"/>
    <col min="1744" max="1744" width="9.42578125" style="145" customWidth="1"/>
    <col min="1745" max="1745" width="11.140625" style="145" bestFit="1" customWidth="1"/>
    <col min="1746" max="1747" width="9.140625" style="145"/>
    <col min="1748" max="1748" width="59.140625" style="145" bestFit="1" customWidth="1"/>
    <col min="1749" max="1749" width="45.42578125" style="145" bestFit="1" customWidth="1"/>
    <col min="1750" max="1751" width="12.5703125" style="145" bestFit="1" customWidth="1"/>
    <col min="1752" max="1752" width="9.140625" style="145"/>
    <col min="1753" max="1754" width="12" style="145" bestFit="1" customWidth="1"/>
    <col min="1755" max="1993" width="9.140625" style="145"/>
    <col min="1994" max="1994" width="56.5703125" style="145" customWidth="1"/>
    <col min="1995" max="1995" width="11" style="145" customWidth="1"/>
    <col min="1996" max="1998" width="14.42578125" style="145" customWidth="1"/>
    <col min="1999" max="1999" width="12.5703125" style="145" bestFit="1" customWidth="1"/>
    <col min="2000" max="2000" width="9.42578125" style="145" customWidth="1"/>
    <col min="2001" max="2001" width="11.140625" style="145" bestFit="1" customWidth="1"/>
    <col min="2002" max="2003" width="9.140625" style="145"/>
    <col min="2004" max="2004" width="59.140625" style="145" bestFit="1" customWidth="1"/>
    <col min="2005" max="2005" width="45.42578125" style="145" bestFit="1" customWidth="1"/>
    <col min="2006" max="2007" width="12.5703125" style="145" bestFit="1" customWidth="1"/>
    <col min="2008" max="2008" width="9.140625" style="145"/>
    <col min="2009" max="2010" width="12" style="145" bestFit="1" customWidth="1"/>
    <col min="2011" max="2249" width="9.140625" style="145"/>
    <col min="2250" max="2250" width="56.5703125" style="145" customWidth="1"/>
    <col min="2251" max="2251" width="11" style="145" customWidth="1"/>
    <col min="2252" max="2254" width="14.42578125" style="145" customWidth="1"/>
    <col min="2255" max="2255" width="12.5703125" style="145" bestFit="1" customWidth="1"/>
    <col min="2256" max="2256" width="9.42578125" style="145" customWidth="1"/>
    <col min="2257" max="2257" width="11.140625" style="145" bestFit="1" customWidth="1"/>
    <col min="2258" max="2259" width="9.140625" style="145"/>
    <col min="2260" max="2260" width="59.140625" style="145" bestFit="1" customWidth="1"/>
    <col min="2261" max="2261" width="45.42578125" style="145" bestFit="1" customWidth="1"/>
    <col min="2262" max="2263" width="12.5703125" style="145" bestFit="1" customWidth="1"/>
    <col min="2264" max="2264" width="9.140625" style="145"/>
    <col min="2265" max="2266" width="12" style="145" bestFit="1" customWidth="1"/>
    <col min="2267" max="2505" width="9.140625" style="145"/>
    <col min="2506" max="2506" width="56.5703125" style="145" customWidth="1"/>
    <col min="2507" max="2507" width="11" style="145" customWidth="1"/>
    <col min="2508" max="2510" width="14.42578125" style="145" customWidth="1"/>
    <col min="2511" max="2511" width="12.5703125" style="145" bestFit="1" customWidth="1"/>
    <col min="2512" max="2512" width="9.42578125" style="145" customWidth="1"/>
    <col min="2513" max="2513" width="11.140625" style="145" bestFit="1" customWidth="1"/>
    <col min="2514" max="2515" width="9.140625" style="145"/>
    <col min="2516" max="2516" width="59.140625" style="145" bestFit="1" customWidth="1"/>
    <col min="2517" max="2517" width="45.42578125" style="145" bestFit="1" customWidth="1"/>
    <col min="2518" max="2519" width="12.5703125" style="145" bestFit="1" customWidth="1"/>
    <col min="2520" max="2520" width="9.140625" style="145"/>
    <col min="2521" max="2522" width="12" style="145" bestFit="1" customWidth="1"/>
    <col min="2523" max="2761" width="9.140625" style="145"/>
    <col min="2762" max="2762" width="56.5703125" style="145" customWidth="1"/>
    <col min="2763" max="2763" width="11" style="145" customWidth="1"/>
    <col min="2764" max="2766" width="14.42578125" style="145" customWidth="1"/>
    <col min="2767" max="2767" width="12.5703125" style="145" bestFit="1" customWidth="1"/>
    <col min="2768" max="2768" width="9.42578125" style="145" customWidth="1"/>
    <col min="2769" max="2769" width="11.140625" style="145" bestFit="1" customWidth="1"/>
    <col min="2770" max="2771" width="9.140625" style="145"/>
    <col min="2772" max="2772" width="59.140625" style="145" bestFit="1" customWidth="1"/>
    <col min="2773" max="2773" width="45.42578125" style="145" bestFit="1" customWidth="1"/>
    <col min="2774" max="2775" width="12.5703125" style="145" bestFit="1" customWidth="1"/>
    <col min="2776" max="2776" width="9.140625" style="145"/>
    <col min="2777" max="2778" width="12" style="145" bestFit="1" customWidth="1"/>
    <col min="2779" max="3017" width="9.140625" style="145"/>
    <col min="3018" max="3018" width="56.5703125" style="145" customWidth="1"/>
    <col min="3019" max="3019" width="11" style="145" customWidth="1"/>
    <col min="3020" max="3022" width="14.42578125" style="145" customWidth="1"/>
    <col min="3023" max="3023" width="12.5703125" style="145" bestFit="1" customWidth="1"/>
    <col min="3024" max="3024" width="9.42578125" style="145" customWidth="1"/>
    <col min="3025" max="3025" width="11.140625" style="145" bestFit="1" customWidth="1"/>
    <col min="3026" max="3027" width="9.140625" style="145"/>
    <col min="3028" max="3028" width="59.140625" style="145" bestFit="1" customWidth="1"/>
    <col min="3029" max="3029" width="45.42578125" style="145" bestFit="1" customWidth="1"/>
    <col min="3030" max="3031" width="12.5703125" style="145" bestFit="1" customWidth="1"/>
    <col min="3032" max="3032" width="9.140625" style="145"/>
    <col min="3033" max="3034" width="12" style="145" bestFit="1" customWidth="1"/>
    <col min="3035" max="3273" width="9.140625" style="145"/>
    <col min="3274" max="3274" width="56.5703125" style="145" customWidth="1"/>
    <col min="3275" max="3275" width="11" style="145" customWidth="1"/>
    <col min="3276" max="3278" width="14.42578125" style="145" customWidth="1"/>
    <col min="3279" max="3279" width="12.5703125" style="145" bestFit="1" customWidth="1"/>
    <col min="3280" max="3280" width="9.42578125" style="145" customWidth="1"/>
    <col min="3281" max="3281" width="11.140625" style="145" bestFit="1" customWidth="1"/>
    <col min="3282" max="3283" width="9.140625" style="145"/>
    <col min="3284" max="3284" width="59.140625" style="145" bestFit="1" customWidth="1"/>
    <col min="3285" max="3285" width="45.42578125" style="145" bestFit="1" customWidth="1"/>
    <col min="3286" max="3287" width="12.5703125" style="145" bestFit="1" customWidth="1"/>
    <col min="3288" max="3288" width="9.140625" style="145"/>
    <col min="3289" max="3290" width="12" style="145" bestFit="1" customWidth="1"/>
    <col min="3291" max="3529" width="9.140625" style="145"/>
    <col min="3530" max="3530" width="56.5703125" style="145" customWidth="1"/>
    <col min="3531" max="3531" width="11" style="145" customWidth="1"/>
    <col min="3532" max="3534" width="14.42578125" style="145" customWidth="1"/>
    <col min="3535" max="3535" width="12.5703125" style="145" bestFit="1" customWidth="1"/>
    <col min="3536" max="3536" width="9.42578125" style="145" customWidth="1"/>
    <col min="3537" max="3537" width="11.140625" style="145" bestFit="1" customWidth="1"/>
    <col min="3538" max="3539" width="9.140625" style="145"/>
    <col min="3540" max="3540" width="59.140625" style="145" bestFit="1" customWidth="1"/>
    <col min="3541" max="3541" width="45.42578125" style="145" bestFit="1" customWidth="1"/>
    <col min="3542" max="3543" width="12.5703125" style="145" bestFit="1" customWidth="1"/>
    <col min="3544" max="3544" width="9.140625" style="145"/>
    <col min="3545" max="3546" width="12" style="145" bestFit="1" customWidth="1"/>
    <col min="3547" max="3785" width="9.140625" style="145"/>
    <col min="3786" max="3786" width="56.5703125" style="145" customWidth="1"/>
    <col min="3787" max="3787" width="11" style="145" customWidth="1"/>
    <col min="3788" max="3790" width="14.42578125" style="145" customWidth="1"/>
    <col min="3791" max="3791" width="12.5703125" style="145" bestFit="1" customWidth="1"/>
    <col min="3792" max="3792" width="9.42578125" style="145" customWidth="1"/>
    <col min="3793" max="3793" width="11.140625" style="145" bestFit="1" customWidth="1"/>
    <col min="3794" max="3795" width="9.140625" style="145"/>
    <col min="3796" max="3796" width="59.140625" style="145" bestFit="1" customWidth="1"/>
    <col min="3797" max="3797" width="45.42578125" style="145" bestFit="1" customWidth="1"/>
    <col min="3798" max="3799" width="12.5703125" style="145" bestFit="1" customWidth="1"/>
    <col min="3800" max="3800" width="9.140625" style="145"/>
    <col min="3801" max="3802" width="12" style="145" bestFit="1" customWidth="1"/>
    <col min="3803" max="4041" width="9.140625" style="145"/>
    <col min="4042" max="4042" width="56.5703125" style="145" customWidth="1"/>
    <col min="4043" max="4043" width="11" style="145" customWidth="1"/>
    <col min="4044" max="4046" width="14.42578125" style="145" customWidth="1"/>
    <col min="4047" max="4047" width="12.5703125" style="145" bestFit="1" customWidth="1"/>
    <col min="4048" max="4048" width="9.42578125" style="145" customWidth="1"/>
    <col min="4049" max="4049" width="11.140625" style="145" bestFit="1" customWidth="1"/>
    <col min="4050" max="4051" width="9.140625" style="145"/>
    <col min="4052" max="4052" width="59.140625" style="145" bestFit="1" customWidth="1"/>
    <col min="4053" max="4053" width="45.42578125" style="145" bestFit="1" customWidth="1"/>
    <col min="4054" max="4055" width="12.5703125" style="145" bestFit="1" customWidth="1"/>
    <col min="4056" max="4056" width="9.140625" style="145"/>
    <col min="4057" max="4058" width="12" style="145" bestFit="1" customWidth="1"/>
    <col min="4059" max="4297" width="9.140625" style="145"/>
    <col min="4298" max="4298" width="56.5703125" style="145" customWidth="1"/>
    <col min="4299" max="4299" width="11" style="145" customWidth="1"/>
    <col min="4300" max="4302" width="14.42578125" style="145" customWidth="1"/>
    <col min="4303" max="4303" width="12.5703125" style="145" bestFit="1" customWidth="1"/>
    <col min="4304" max="4304" width="9.42578125" style="145" customWidth="1"/>
    <col min="4305" max="4305" width="11.140625" style="145" bestFit="1" customWidth="1"/>
    <col min="4306" max="4307" width="9.140625" style="145"/>
    <col min="4308" max="4308" width="59.140625" style="145" bestFit="1" customWidth="1"/>
    <col min="4309" max="4309" width="45.42578125" style="145" bestFit="1" customWidth="1"/>
    <col min="4310" max="4311" width="12.5703125" style="145" bestFit="1" customWidth="1"/>
    <col min="4312" max="4312" width="9.140625" style="145"/>
    <col min="4313" max="4314" width="12" style="145" bestFit="1" customWidth="1"/>
    <col min="4315" max="4553" width="9.140625" style="145"/>
    <col min="4554" max="4554" width="56.5703125" style="145" customWidth="1"/>
    <col min="4555" max="4555" width="11" style="145" customWidth="1"/>
    <col min="4556" max="4558" width="14.42578125" style="145" customWidth="1"/>
    <col min="4559" max="4559" width="12.5703125" style="145" bestFit="1" customWidth="1"/>
    <col min="4560" max="4560" width="9.42578125" style="145" customWidth="1"/>
    <col min="4561" max="4561" width="11.140625" style="145" bestFit="1" customWidth="1"/>
    <col min="4562" max="4563" width="9.140625" style="145"/>
    <col min="4564" max="4564" width="59.140625" style="145" bestFit="1" customWidth="1"/>
    <col min="4565" max="4565" width="45.42578125" style="145" bestFit="1" customWidth="1"/>
    <col min="4566" max="4567" width="12.5703125" style="145" bestFit="1" customWidth="1"/>
    <col min="4568" max="4568" width="9.140625" style="145"/>
    <col min="4569" max="4570" width="12" style="145" bestFit="1" customWidth="1"/>
    <col min="4571" max="4809" width="9.140625" style="145"/>
    <col min="4810" max="4810" width="56.5703125" style="145" customWidth="1"/>
    <col min="4811" max="4811" width="11" style="145" customWidth="1"/>
    <col min="4812" max="4814" width="14.42578125" style="145" customWidth="1"/>
    <col min="4815" max="4815" width="12.5703125" style="145" bestFit="1" customWidth="1"/>
    <col min="4816" max="4816" width="9.42578125" style="145" customWidth="1"/>
    <col min="4817" max="4817" width="11.140625" style="145" bestFit="1" customWidth="1"/>
    <col min="4818" max="4819" width="9.140625" style="145"/>
    <col min="4820" max="4820" width="59.140625" style="145" bestFit="1" customWidth="1"/>
    <col min="4821" max="4821" width="45.42578125" style="145" bestFit="1" customWidth="1"/>
    <col min="4822" max="4823" width="12.5703125" style="145" bestFit="1" customWidth="1"/>
    <col min="4824" max="4824" width="9.140625" style="145"/>
    <col min="4825" max="4826" width="12" style="145" bestFit="1" customWidth="1"/>
    <col min="4827" max="5065" width="9.140625" style="145"/>
    <col min="5066" max="5066" width="56.5703125" style="145" customWidth="1"/>
    <col min="5067" max="5067" width="11" style="145" customWidth="1"/>
    <col min="5068" max="5070" width="14.42578125" style="145" customWidth="1"/>
    <col min="5071" max="5071" width="12.5703125" style="145" bestFit="1" customWidth="1"/>
    <col min="5072" max="5072" width="9.42578125" style="145" customWidth="1"/>
    <col min="5073" max="5073" width="11.140625" style="145" bestFit="1" customWidth="1"/>
    <col min="5074" max="5075" width="9.140625" style="145"/>
    <col min="5076" max="5076" width="59.140625" style="145" bestFit="1" customWidth="1"/>
    <col min="5077" max="5077" width="45.42578125" style="145" bestFit="1" customWidth="1"/>
    <col min="5078" max="5079" width="12.5703125" style="145" bestFit="1" customWidth="1"/>
    <col min="5080" max="5080" width="9.140625" style="145"/>
    <col min="5081" max="5082" width="12" style="145" bestFit="1" customWidth="1"/>
    <col min="5083" max="5321" width="9.140625" style="145"/>
    <col min="5322" max="5322" width="56.5703125" style="145" customWidth="1"/>
    <col min="5323" max="5323" width="11" style="145" customWidth="1"/>
    <col min="5324" max="5326" width="14.42578125" style="145" customWidth="1"/>
    <col min="5327" max="5327" width="12.5703125" style="145" bestFit="1" customWidth="1"/>
    <col min="5328" max="5328" width="9.42578125" style="145" customWidth="1"/>
    <col min="5329" max="5329" width="11.140625" style="145" bestFit="1" customWidth="1"/>
    <col min="5330" max="5331" width="9.140625" style="145"/>
    <col min="5332" max="5332" width="59.140625" style="145" bestFit="1" customWidth="1"/>
    <col min="5333" max="5333" width="45.42578125" style="145" bestFit="1" customWidth="1"/>
    <col min="5334" max="5335" width="12.5703125" style="145" bestFit="1" customWidth="1"/>
    <col min="5336" max="5336" width="9.140625" style="145"/>
    <col min="5337" max="5338" width="12" style="145" bestFit="1" customWidth="1"/>
    <col min="5339" max="5577" width="9.140625" style="145"/>
    <col min="5578" max="5578" width="56.5703125" style="145" customWidth="1"/>
    <col min="5579" max="5579" width="11" style="145" customWidth="1"/>
    <col min="5580" max="5582" width="14.42578125" style="145" customWidth="1"/>
    <col min="5583" max="5583" width="12.5703125" style="145" bestFit="1" customWidth="1"/>
    <col min="5584" max="5584" width="9.42578125" style="145" customWidth="1"/>
    <col min="5585" max="5585" width="11.140625" style="145" bestFit="1" customWidth="1"/>
    <col min="5586" max="5587" width="9.140625" style="145"/>
    <col min="5588" max="5588" width="59.140625" style="145" bestFit="1" customWidth="1"/>
    <col min="5589" max="5589" width="45.42578125" style="145" bestFit="1" customWidth="1"/>
    <col min="5590" max="5591" width="12.5703125" style="145" bestFit="1" customWidth="1"/>
    <col min="5592" max="5592" width="9.140625" style="145"/>
    <col min="5593" max="5594" width="12" style="145" bestFit="1" customWidth="1"/>
    <col min="5595" max="5833" width="9.140625" style="145"/>
    <col min="5834" max="5834" width="56.5703125" style="145" customWidth="1"/>
    <col min="5835" max="5835" width="11" style="145" customWidth="1"/>
    <col min="5836" max="5838" width="14.42578125" style="145" customWidth="1"/>
    <col min="5839" max="5839" width="12.5703125" style="145" bestFit="1" customWidth="1"/>
    <col min="5840" max="5840" width="9.42578125" style="145" customWidth="1"/>
    <col min="5841" max="5841" width="11.140625" style="145" bestFit="1" customWidth="1"/>
    <col min="5842" max="5843" width="9.140625" style="145"/>
    <col min="5844" max="5844" width="59.140625" style="145" bestFit="1" customWidth="1"/>
    <col min="5845" max="5845" width="45.42578125" style="145" bestFit="1" customWidth="1"/>
    <col min="5846" max="5847" width="12.5703125" style="145" bestFit="1" customWidth="1"/>
    <col min="5848" max="5848" width="9.140625" style="145"/>
    <col min="5849" max="5850" width="12" style="145" bestFit="1" customWidth="1"/>
    <col min="5851" max="6089" width="9.140625" style="145"/>
    <col min="6090" max="6090" width="56.5703125" style="145" customWidth="1"/>
    <col min="6091" max="6091" width="11" style="145" customWidth="1"/>
    <col min="6092" max="6094" width="14.42578125" style="145" customWidth="1"/>
    <col min="6095" max="6095" width="12.5703125" style="145" bestFit="1" customWidth="1"/>
    <col min="6096" max="6096" width="9.42578125" style="145" customWidth="1"/>
    <col min="6097" max="6097" width="11.140625" style="145" bestFit="1" customWidth="1"/>
    <col min="6098" max="6099" width="9.140625" style="145"/>
    <col min="6100" max="6100" width="59.140625" style="145" bestFit="1" customWidth="1"/>
    <col min="6101" max="6101" width="45.42578125" style="145" bestFit="1" customWidth="1"/>
    <col min="6102" max="6103" width="12.5703125" style="145" bestFit="1" customWidth="1"/>
    <col min="6104" max="6104" width="9.140625" style="145"/>
    <col min="6105" max="6106" width="12" style="145" bestFit="1" customWidth="1"/>
    <col min="6107" max="6345" width="9.140625" style="145"/>
    <col min="6346" max="6346" width="56.5703125" style="145" customWidth="1"/>
    <col min="6347" max="6347" width="11" style="145" customWidth="1"/>
    <col min="6348" max="6350" width="14.42578125" style="145" customWidth="1"/>
    <col min="6351" max="6351" width="12.5703125" style="145" bestFit="1" customWidth="1"/>
    <col min="6352" max="6352" width="9.42578125" style="145" customWidth="1"/>
    <col min="6353" max="6353" width="11.140625" style="145" bestFit="1" customWidth="1"/>
    <col min="6354" max="6355" width="9.140625" style="145"/>
    <col min="6356" max="6356" width="59.140625" style="145" bestFit="1" customWidth="1"/>
    <col min="6357" max="6357" width="45.42578125" style="145" bestFit="1" customWidth="1"/>
    <col min="6358" max="6359" width="12.5703125" style="145" bestFit="1" customWidth="1"/>
    <col min="6360" max="6360" width="9.140625" style="145"/>
    <col min="6361" max="6362" width="12" style="145" bestFit="1" customWidth="1"/>
    <col min="6363" max="6601" width="9.140625" style="145"/>
    <col min="6602" max="6602" width="56.5703125" style="145" customWidth="1"/>
    <col min="6603" max="6603" width="11" style="145" customWidth="1"/>
    <col min="6604" max="6606" width="14.42578125" style="145" customWidth="1"/>
    <col min="6607" max="6607" width="12.5703125" style="145" bestFit="1" customWidth="1"/>
    <col min="6608" max="6608" width="9.42578125" style="145" customWidth="1"/>
    <col min="6609" max="6609" width="11.140625" style="145" bestFit="1" customWidth="1"/>
    <col min="6610" max="6611" width="9.140625" style="145"/>
    <col min="6612" max="6612" width="59.140625" style="145" bestFit="1" customWidth="1"/>
    <col min="6613" max="6613" width="45.42578125" style="145" bestFit="1" customWidth="1"/>
    <col min="6614" max="6615" width="12.5703125" style="145" bestFit="1" customWidth="1"/>
    <col min="6616" max="6616" width="9.140625" style="145"/>
    <col min="6617" max="6618" width="12" style="145" bestFit="1" customWidth="1"/>
    <col min="6619" max="6857" width="9.140625" style="145"/>
    <col min="6858" max="6858" width="56.5703125" style="145" customWidth="1"/>
    <col min="6859" max="6859" width="11" style="145" customWidth="1"/>
    <col min="6860" max="6862" width="14.42578125" style="145" customWidth="1"/>
    <col min="6863" max="6863" width="12.5703125" style="145" bestFit="1" customWidth="1"/>
    <col min="6864" max="6864" width="9.42578125" style="145" customWidth="1"/>
    <col min="6865" max="6865" width="11.140625" style="145" bestFit="1" customWidth="1"/>
    <col min="6866" max="6867" width="9.140625" style="145"/>
    <col min="6868" max="6868" width="59.140625" style="145" bestFit="1" customWidth="1"/>
    <col min="6869" max="6869" width="45.42578125" style="145" bestFit="1" customWidth="1"/>
    <col min="6870" max="6871" width="12.5703125" style="145" bestFit="1" customWidth="1"/>
    <col min="6872" max="6872" width="9.140625" style="145"/>
    <col min="6873" max="6874" width="12" style="145" bestFit="1" customWidth="1"/>
    <col min="6875" max="7113" width="9.140625" style="145"/>
    <col min="7114" max="7114" width="56.5703125" style="145" customWidth="1"/>
    <col min="7115" max="7115" width="11" style="145" customWidth="1"/>
    <col min="7116" max="7118" width="14.42578125" style="145" customWidth="1"/>
    <col min="7119" max="7119" width="12.5703125" style="145" bestFit="1" customWidth="1"/>
    <col min="7120" max="7120" width="9.42578125" style="145" customWidth="1"/>
    <col min="7121" max="7121" width="11.140625" style="145" bestFit="1" customWidth="1"/>
    <col min="7122" max="7123" width="9.140625" style="145"/>
    <col min="7124" max="7124" width="59.140625" style="145" bestFit="1" customWidth="1"/>
    <col min="7125" max="7125" width="45.42578125" style="145" bestFit="1" customWidth="1"/>
    <col min="7126" max="7127" width="12.5703125" style="145" bestFit="1" customWidth="1"/>
    <col min="7128" max="7128" width="9.140625" style="145"/>
    <col min="7129" max="7130" width="12" style="145" bestFit="1" customWidth="1"/>
    <col min="7131" max="7369" width="9.140625" style="145"/>
    <col min="7370" max="7370" width="56.5703125" style="145" customWidth="1"/>
    <col min="7371" max="7371" width="11" style="145" customWidth="1"/>
    <col min="7372" max="7374" width="14.42578125" style="145" customWidth="1"/>
    <col min="7375" max="7375" width="12.5703125" style="145" bestFit="1" customWidth="1"/>
    <col min="7376" max="7376" width="9.42578125" style="145" customWidth="1"/>
    <col min="7377" max="7377" width="11.140625" style="145" bestFit="1" customWidth="1"/>
    <col min="7378" max="7379" width="9.140625" style="145"/>
    <col min="7380" max="7380" width="59.140625" style="145" bestFit="1" customWidth="1"/>
    <col min="7381" max="7381" width="45.42578125" style="145" bestFit="1" customWidth="1"/>
    <col min="7382" max="7383" width="12.5703125" style="145" bestFit="1" customWidth="1"/>
    <col min="7384" max="7384" width="9.140625" style="145"/>
    <col min="7385" max="7386" width="12" style="145" bestFit="1" customWidth="1"/>
    <col min="7387" max="7625" width="9.140625" style="145"/>
    <col min="7626" max="7626" width="56.5703125" style="145" customWidth="1"/>
    <col min="7627" max="7627" width="11" style="145" customWidth="1"/>
    <col min="7628" max="7630" width="14.42578125" style="145" customWidth="1"/>
    <col min="7631" max="7631" width="12.5703125" style="145" bestFit="1" customWidth="1"/>
    <col min="7632" max="7632" width="9.42578125" style="145" customWidth="1"/>
    <col min="7633" max="7633" width="11.140625" style="145" bestFit="1" customWidth="1"/>
    <col min="7634" max="7635" width="9.140625" style="145"/>
    <col min="7636" max="7636" width="59.140625" style="145" bestFit="1" customWidth="1"/>
    <col min="7637" max="7637" width="45.42578125" style="145" bestFit="1" customWidth="1"/>
    <col min="7638" max="7639" width="12.5703125" style="145" bestFit="1" customWidth="1"/>
    <col min="7640" max="7640" width="9.140625" style="145"/>
    <col min="7641" max="7642" width="12" style="145" bestFit="1" customWidth="1"/>
    <col min="7643" max="7881" width="9.140625" style="145"/>
    <col min="7882" max="7882" width="56.5703125" style="145" customWidth="1"/>
    <col min="7883" max="7883" width="11" style="145" customWidth="1"/>
    <col min="7884" max="7886" width="14.42578125" style="145" customWidth="1"/>
    <col min="7887" max="7887" width="12.5703125" style="145" bestFit="1" customWidth="1"/>
    <col min="7888" max="7888" width="9.42578125" style="145" customWidth="1"/>
    <col min="7889" max="7889" width="11.140625" style="145" bestFit="1" customWidth="1"/>
    <col min="7890" max="7891" width="9.140625" style="145"/>
    <col min="7892" max="7892" width="59.140625" style="145" bestFit="1" customWidth="1"/>
    <col min="7893" max="7893" width="45.42578125" style="145" bestFit="1" customWidth="1"/>
    <col min="7894" max="7895" width="12.5703125" style="145" bestFit="1" customWidth="1"/>
    <col min="7896" max="7896" width="9.140625" style="145"/>
    <col min="7897" max="7898" width="12" style="145" bestFit="1" customWidth="1"/>
    <col min="7899" max="8137" width="9.140625" style="145"/>
    <col min="8138" max="8138" width="56.5703125" style="145" customWidth="1"/>
    <col min="8139" max="8139" width="11" style="145" customWidth="1"/>
    <col min="8140" max="8142" width="14.42578125" style="145" customWidth="1"/>
    <col min="8143" max="8143" width="12.5703125" style="145" bestFit="1" customWidth="1"/>
    <col min="8144" max="8144" width="9.42578125" style="145" customWidth="1"/>
    <col min="8145" max="8145" width="11.140625" style="145" bestFit="1" customWidth="1"/>
    <col min="8146" max="8147" width="9.140625" style="145"/>
    <col min="8148" max="8148" width="59.140625" style="145" bestFit="1" customWidth="1"/>
    <col min="8149" max="8149" width="45.42578125" style="145" bestFit="1" customWidth="1"/>
    <col min="8150" max="8151" width="12.5703125" style="145" bestFit="1" customWidth="1"/>
    <col min="8152" max="8152" width="9.140625" style="145"/>
    <col min="8153" max="8154" width="12" style="145" bestFit="1" customWidth="1"/>
    <col min="8155" max="8393" width="9.140625" style="145"/>
    <col min="8394" max="8394" width="56.5703125" style="145" customWidth="1"/>
    <col min="8395" max="8395" width="11" style="145" customWidth="1"/>
    <col min="8396" max="8398" width="14.42578125" style="145" customWidth="1"/>
    <col min="8399" max="8399" width="12.5703125" style="145" bestFit="1" customWidth="1"/>
    <col min="8400" max="8400" width="9.42578125" style="145" customWidth="1"/>
    <col min="8401" max="8401" width="11.140625" style="145" bestFit="1" customWidth="1"/>
    <col min="8402" max="8403" width="9.140625" style="145"/>
    <col min="8404" max="8404" width="59.140625" style="145" bestFit="1" customWidth="1"/>
    <col min="8405" max="8405" width="45.42578125" style="145" bestFit="1" customWidth="1"/>
    <col min="8406" max="8407" width="12.5703125" style="145" bestFit="1" customWidth="1"/>
    <col min="8408" max="8408" width="9.140625" style="145"/>
    <col min="8409" max="8410" width="12" style="145" bestFit="1" customWidth="1"/>
    <col min="8411" max="8649" width="9.140625" style="145"/>
    <col min="8650" max="8650" width="56.5703125" style="145" customWidth="1"/>
    <col min="8651" max="8651" width="11" style="145" customWidth="1"/>
    <col min="8652" max="8654" width="14.42578125" style="145" customWidth="1"/>
    <col min="8655" max="8655" width="12.5703125" style="145" bestFit="1" customWidth="1"/>
    <col min="8656" max="8656" width="9.42578125" style="145" customWidth="1"/>
    <col min="8657" max="8657" width="11.140625" style="145" bestFit="1" customWidth="1"/>
    <col min="8658" max="8659" width="9.140625" style="145"/>
    <col min="8660" max="8660" width="59.140625" style="145" bestFit="1" customWidth="1"/>
    <col min="8661" max="8661" width="45.42578125" style="145" bestFit="1" customWidth="1"/>
    <col min="8662" max="8663" width="12.5703125" style="145" bestFit="1" customWidth="1"/>
    <col min="8664" max="8664" width="9.140625" style="145"/>
    <col min="8665" max="8666" width="12" style="145" bestFit="1" customWidth="1"/>
    <col min="8667" max="8905" width="9.140625" style="145"/>
    <col min="8906" max="8906" width="56.5703125" style="145" customWidth="1"/>
    <col min="8907" max="8907" width="11" style="145" customWidth="1"/>
    <col min="8908" max="8910" width="14.42578125" style="145" customWidth="1"/>
    <col min="8911" max="8911" width="12.5703125" style="145" bestFit="1" customWidth="1"/>
    <col min="8912" max="8912" width="9.42578125" style="145" customWidth="1"/>
    <col min="8913" max="8913" width="11.140625" style="145" bestFit="1" customWidth="1"/>
    <col min="8914" max="8915" width="9.140625" style="145"/>
    <col min="8916" max="8916" width="59.140625" style="145" bestFit="1" customWidth="1"/>
    <col min="8917" max="8917" width="45.42578125" style="145" bestFit="1" customWidth="1"/>
    <col min="8918" max="8919" width="12.5703125" style="145" bestFit="1" customWidth="1"/>
    <col min="8920" max="8920" width="9.140625" style="145"/>
    <col min="8921" max="8922" width="12" style="145" bestFit="1" customWidth="1"/>
    <col min="8923" max="9161" width="9.140625" style="145"/>
    <col min="9162" max="9162" width="56.5703125" style="145" customWidth="1"/>
    <col min="9163" max="9163" width="11" style="145" customWidth="1"/>
    <col min="9164" max="9166" width="14.42578125" style="145" customWidth="1"/>
    <col min="9167" max="9167" width="12.5703125" style="145" bestFit="1" customWidth="1"/>
    <col min="9168" max="9168" width="9.42578125" style="145" customWidth="1"/>
    <col min="9169" max="9169" width="11.140625" style="145" bestFit="1" customWidth="1"/>
    <col min="9170" max="9171" width="9.140625" style="145"/>
    <col min="9172" max="9172" width="59.140625" style="145" bestFit="1" customWidth="1"/>
    <col min="9173" max="9173" width="45.42578125" style="145" bestFit="1" customWidth="1"/>
    <col min="9174" max="9175" width="12.5703125" style="145" bestFit="1" customWidth="1"/>
    <col min="9176" max="9176" width="9.140625" style="145"/>
    <col min="9177" max="9178" width="12" style="145" bestFit="1" customWidth="1"/>
    <col min="9179" max="9417" width="9.140625" style="145"/>
    <col min="9418" max="9418" width="56.5703125" style="145" customWidth="1"/>
    <col min="9419" max="9419" width="11" style="145" customWidth="1"/>
    <col min="9420" max="9422" width="14.42578125" style="145" customWidth="1"/>
    <col min="9423" max="9423" width="12.5703125" style="145" bestFit="1" customWidth="1"/>
    <col min="9424" max="9424" width="9.42578125" style="145" customWidth="1"/>
    <col min="9425" max="9425" width="11.140625" style="145" bestFit="1" customWidth="1"/>
    <col min="9426" max="9427" width="9.140625" style="145"/>
    <col min="9428" max="9428" width="59.140625" style="145" bestFit="1" customWidth="1"/>
    <col min="9429" max="9429" width="45.42578125" style="145" bestFit="1" customWidth="1"/>
    <col min="9430" max="9431" width="12.5703125" style="145" bestFit="1" customWidth="1"/>
    <col min="9432" max="9432" width="9.140625" style="145"/>
    <col min="9433" max="9434" width="12" style="145" bestFit="1" customWidth="1"/>
    <col min="9435" max="9673" width="9.140625" style="145"/>
    <col min="9674" max="9674" width="56.5703125" style="145" customWidth="1"/>
    <col min="9675" max="9675" width="11" style="145" customWidth="1"/>
    <col min="9676" max="9678" width="14.42578125" style="145" customWidth="1"/>
    <col min="9679" max="9679" width="12.5703125" style="145" bestFit="1" customWidth="1"/>
    <col min="9680" max="9680" width="9.42578125" style="145" customWidth="1"/>
    <col min="9681" max="9681" width="11.140625" style="145" bestFit="1" customWidth="1"/>
    <col min="9682" max="9683" width="9.140625" style="145"/>
    <col min="9684" max="9684" width="59.140625" style="145" bestFit="1" customWidth="1"/>
    <col min="9685" max="9685" width="45.42578125" style="145" bestFit="1" customWidth="1"/>
    <col min="9686" max="9687" width="12.5703125" style="145" bestFit="1" customWidth="1"/>
    <col min="9688" max="9688" width="9.140625" style="145"/>
    <col min="9689" max="9690" width="12" style="145" bestFit="1" customWidth="1"/>
    <col min="9691" max="9929" width="9.140625" style="145"/>
    <col min="9930" max="9930" width="56.5703125" style="145" customWidth="1"/>
    <col min="9931" max="9931" width="11" style="145" customWidth="1"/>
    <col min="9932" max="9934" width="14.42578125" style="145" customWidth="1"/>
    <col min="9935" max="9935" width="12.5703125" style="145" bestFit="1" customWidth="1"/>
    <col min="9936" max="9936" width="9.42578125" style="145" customWidth="1"/>
    <col min="9937" max="9937" width="11.140625" style="145" bestFit="1" customWidth="1"/>
    <col min="9938" max="9939" width="9.140625" style="145"/>
    <col min="9940" max="9940" width="59.140625" style="145" bestFit="1" customWidth="1"/>
    <col min="9941" max="9941" width="45.42578125" style="145" bestFit="1" customWidth="1"/>
    <col min="9942" max="9943" width="12.5703125" style="145" bestFit="1" customWidth="1"/>
    <col min="9944" max="9944" width="9.140625" style="145"/>
    <col min="9945" max="9946" width="12" style="145" bestFit="1" customWidth="1"/>
    <col min="9947" max="10185" width="9.140625" style="145"/>
    <col min="10186" max="10186" width="56.5703125" style="145" customWidth="1"/>
    <col min="10187" max="10187" width="11" style="145" customWidth="1"/>
    <col min="10188" max="10190" width="14.42578125" style="145" customWidth="1"/>
    <col min="10191" max="10191" width="12.5703125" style="145" bestFit="1" customWidth="1"/>
    <col min="10192" max="10192" width="9.42578125" style="145" customWidth="1"/>
    <col min="10193" max="10193" width="11.140625" style="145" bestFit="1" customWidth="1"/>
    <col min="10194" max="10195" width="9.140625" style="145"/>
    <col min="10196" max="10196" width="59.140625" style="145" bestFit="1" customWidth="1"/>
    <col min="10197" max="10197" width="45.42578125" style="145" bestFit="1" customWidth="1"/>
    <col min="10198" max="10199" width="12.5703125" style="145" bestFit="1" customWidth="1"/>
    <col min="10200" max="10200" width="9.140625" style="145"/>
    <col min="10201" max="10202" width="12" style="145" bestFit="1" customWidth="1"/>
    <col min="10203" max="10441" width="9.140625" style="145"/>
    <col min="10442" max="10442" width="56.5703125" style="145" customWidth="1"/>
    <col min="10443" max="10443" width="11" style="145" customWidth="1"/>
    <col min="10444" max="10446" width="14.42578125" style="145" customWidth="1"/>
    <col min="10447" max="10447" width="12.5703125" style="145" bestFit="1" customWidth="1"/>
    <col min="10448" max="10448" width="9.42578125" style="145" customWidth="1"/>
    <col min="10449" max="10449" width="11.140625" style="145" bestFit="1" customWidth="1"/>
    <col min="10450" max="10451" width="9.140625" style="145"/>
    <col min="10452" max="10452" width="59.140625" style="145" bestFit="1" customWidth="1"/>
    <col min="10453" max="10453" width="45.42578125" style="145" bestFit="1" customWidth="1"/>
    <col min="10454" max="10455" width="12.5703125" style="145" bestFit="1" customWidth="1"/>
    <col min="10456" max="10456" width="9.140625" style="145"/>
    <col min="10457" max="10458" width="12" style="145" bestFit="1" customWidth="1"/>
    <col min="10459" max="10697" width="9.140625" style="145"/>
    <col min="10698" max="10698" width="56.5703125" style="145" customWidth="1"/>
    <col min="10699" max="10699" width="11" style="145" customWidth="1"/>
    <col min="10700" max="10702" width="14.42578125" style="145" customWidth="1"/>
    <col min="10703" max="10703" width="12.5703125" style="145" bestFit="1" customWidth="1"/>
    <col min="10704" max="10704" width="9.42578125" style="145" customWidth="1"/>
    <col min="10705" max="10705" width="11.140625" style="145" bestFit="1" customWidth="1"/>
    <col min="10706" max="10707" width="9.140625" style="145"/>
    <col min="10708" max="10708" width="59.140625" style="145" bestFit="1" customWidth="1"/>
    <col min="10709" max="10709" width="45.42578125" style="145" bestFit="1" customWidth="1"/>
    <col min="10710" max="10711" width="12.5703125" style="145" bestFit="1" customWidth="1"/>
    <col min="10712" max="10712" width="9.140625" style="145"/>
    <col min="10713" max="10714" width="12" style="145" bestFit="1" customWidth="1"/>
    <col min="10715" max="10953" width="9.140625" style="145"/>
    <col min="10954" max="10954" width="56.5703125" style="145" customWidth="1"/>
    <col min="10955" max="10955" width="11" style="145" customWidth="1"/>
    <col min="10956" max="10958" width="14.42578125" style="145" customWidth="1"/>
    <col min="10959" max="10959" width="12.5703125" style="145" bestFit="1" customWidth="1"/>
    <col min="10960" max="10960" width="9.42578125" style="145" customWidth="1"/>
    <col min="10961" max="10961" width="11.140625" style="145" bestFit="1" customWidth="1"/>
    <col min="10962" max="10963" width="9.140625" style="145"/>
    <col min="10964" max="10964" width="59.140625" style="145" bestFit="1" customWidth="1"/>
    <col min="10965" max="10965" width="45.42578125" style="145" bestFit="1" customWidth="1"/>
    <col min="10966" max="10967" width="12.5703125" style="145" bestFit="1" customWidth="1"/>
    <col min="10968" max="10968" width="9.140625" style="145"/>
    <col min="10969" max="10970" width="12" style="145" bestFit="1" customWidth="1"/>
    <col min="10971" max="11209" width="9.140625" style="145"/>
    <col min="11210" max="11210" width="56.5703125" style="145" customWidth="1"/>
    <col min="11211" max="11211" width="11" style="145" customWidth="1"/>
    <col min="11212" max="11214" width="14.42578125" style="145" customWidth="1"/>
    <col min="11215" max="11215" width="12.5703125" style="145" bestFit="1" customWidth="1"/>
    <col min="11216" max="11216" width="9.42578125" style="145" customWidth="1"/>
    <col min="11217" max="11217" width="11.140625" style="145" bestFit="1" customWidth="1"/>
    <col min="11218" max="11219" width="9.140625" style="145"/>
    <col min="11220" max="11220" width="59.140625" style="145" bestFit="1" customWidth="1"/>
    <col min="11221" max="11221" width="45.42578125" style="145" bestFit="1" customWidth="1"/>
    <col min="11222" max="11223" width="12.5703125" style="145" bestFit="1" customWidth="1"/>
    <col min="11224" max="11224" width="9.140625" style="145"/>
    <col min="11225" max="11226" width="12" style="145" bestFit="1" customWidth="1"/>
    <col min="11227" max="11465" width="9.140625" style="145"/>
    <col min="11466" max="11466" width="56.5703125" style="145" customWidth="1"/>
    <col min="11467" max="11467" width="11" style="145" customWidth="1"/>
    <col min="11468" max="11470" width="14.42578125" style="145" customWidth="1"/>
    <col min="11471" max="11471" width="12.5703125" style="145" bestFit="1" customWidth="1"/>
    <col min="11472" max="11472" width="9.42578125" style="145" customWidth="1"/>
    <col min="11473" max="11473" width="11.140625" style="145" bestFit="1" customWidth="1"/>
    <col min="11474" max="11475" width="9.140625" style="145"/>
    <col min="11476" max="11476" width="59.140625" style="145" bestFit="1" customWidth="1"/>
    <col min="11477" max="11477" width="45.42578125" style="145" bestFit="1" customWidth="1"/>
    <col min="11478" max="11479" width="12.5703125" style="145" bestFit="1" customWidth="1"/>
    <col min="11480" max="11480" width="9.140625" style="145"/>
    <col min="11481" max="11482" width="12" style="145" bestFit="1" customWidth="1"/>
    <col min="11483" max="11721" width="9.140625" style="145"/>
    <col min="11722" max="11722" width="56.5703125" style="145" customWidth="1"/>
    <col min="11723" max="11723" width="11" style="145" customWidth="1"/>
    <col min="11724" max="11726" width="14.42578125" style="145" customWidth="1"/>
    <col min="11727" max="11727" width="12.5703125" style="145" bestFit="1" customWidth="1"/>
    <col min="11728" max="11728" width="9.42578125" style="145" customWidth="1"/>
    <col min="11729" max="11729" width="11.140625" style="145" bestFit="1" customWidth="1"/>
    <col min="11730" max="11731" width="9.140625" style="145"/>
    <col min="11732" max="11732" width="59.140625" style="145" bestFit="1" customWidth="1"/>
    <col min="11733" max="11733" width="45.42578125" style="145" bestFit="1" customWidth="1"/>
    <col min="11734" max="11735" width="12.5703125" style="145" bestFit="1" customWidth="1"/>
    <col min="11736" max="11736" width="9.140625" style="145"/>
    <col min="11737" max="11738" width="12" style="145" bestFit="1" customWidth="1"/>
    <col min="11739" max="11977" width="9.140625" style="145"/>
    <col min="11978" max="11978" width="56.5703125" style="145" customWidth="1"/>
    <col min="11979" max="11979" width="11" style="145" customWidth="1"/>
    <col min="11980" max="11982" width="14.42578125" style="145" customWidth="1"/>
    <col min="11983" max="11983" width="12.5703125" style="145" bestFit="1" customWidth="1"/>
    <col min="11984" max="11984" width="9.42578125" style="145" customWidth="1"/>
    <col min="11985" max="11985" width="11.140625" style="145" bestFit="1" customWidth="1"/>
    <col min="11986" max="11987" width="9.140625" style="145"/>
    <col min="11988" max="11988" width="59.140625" style="145" bestFit="1" customWidth="1"/>
    <col min="11989" max="11989" width="45.42578125" style="145" bestFit="1" customWidth="1"/>
    <col min="11990" max="11991" width="12.5703125" style="145" bestFit="1" customWidth="1"/>
    <col min="11992" max="11992" width="9.140625" style="145"/>
    <col min="11993" max="11994" width="12" style="145" bestFit="1" customWidth="1"/>
    <col min="11995" max="12233" width="9.140625" style="145"/>
    <col min="12234" max="12234" width="56.5703125" style="145" customWidth="1"/>
    <col min="12235" max="12235" width="11" style="145" customWidth="1"/>
    <col min="12236" max="12238" width="14.42578125" style="145" customWidth="1"/>
    <col min="12239" max="12239" width="12.5703125" style="145" bestFit="1" customWidth="1"/>
    <col min="12240" max="12240" width="9.42578125" style="145" customWidth="1"/>
    <col min="12241" max="12241" width="11.140625" style="145" bestFit="1" customWidth="1"/>
    <col min="12242" max="12243" width="9.140625" style="145"/>
    <col min="12244" max="12244" width="59.140625" style="145" bestFit="1" customWidth="1"/>
    <col min="12245" max="12245" width="45.42578125" style="145" bestFit="1" customWidth="1"/>
    <col min="12246" max="12247" width="12.5703125" style="145" bestFit="1" customWidth="1"/>
    <col min="12248" max="12248" width="9.140625" style="145"/>
    <col min="12249" max="12250" width="12" style="145" bestFit="1" customWidth="1"/>
    <col min="12251" max="12489" width="9.140625" style="145"/>
    <col min="12490" max="12490" width="56.5703125" style="145" customWidth="1"/>
    <col min="12491" max="12491" width="11" style="145" customWidth="1"/>
    <col min="12492" max="12494" width="14.42578125" style="145" customWidth="1"/>
    <col min="12495" max="12495" width="12.5703125" style="145" bestFit="1" customWidth="1"/>
    <col min="12496" max="12496" width="9.42578125" style="145" customWidth="1"/>
    <col min="12497" max="12497" width="11.140625" style="145" bestFit="1" customWidth="1"/>
    <col min="12498" max="12499" width="9.140625" style="145"/>
    <col min="12500" max="12500" width="59.140625" style="145" bestFit="1" customWidth="1"/>
    <col min="12501" max="12501" width="45.42578125" style="145" bestFit="1" customWidth="1"/>
    <col min="12502" max="12503" width="12.5703125" style="145" bestFit="1" customWidth="1"/>
    <col min="12504" max="12504" width="9.140625" style="145"/>
    <col min="12505" max="12506" width="12" style="145" bestFit="1" customWidth="1"/>
    <col min="12507" max="12745" width="9.140625" style="145"/>
    <col min="12746" max="12746" width="56.5703125" style="145" customWidth="1"/>
    <col min="12747" max="12747" width="11" style="145" customWidth="1"/>
    <col min="12748" max="12750" width="14.42578125" style="145" customWidth="1"/>
    <col min="12751" max="12751" width="12.5703125" style="145" bestFit="1" customWidth="1"/>
    <col min="12752" max="12752" width="9.42578125" style="145" customWidth="1"/>
    <col min="12753" max="12753" width="11.140625" style="145" bestFit="1" customWidth="1"/>
    <col min="12754" max="12755" width="9.140625" style="145"/>
    <col min="12756" max="12756" width="59.140625" style="145" bestFit="1" customWidth="1"/>
    <col min="12757" max="12757" width="45.42578125" style="145" bestFit="1" customWidth="1"/>
    <col min="12758" max="12759" width="12.5703125" style="145" bestFit="1" customWidth="1"/>
    <col min="12760" max="12760" width="9.140625" style="145"/>
    <col min="12761" max="12762" width="12" style="145" bestFit="1" customWidth="1"/>
    <col min="12763" max="13001" width="9.140625" style="145"/>
    <col min="13002" max="13002" width="56.5703125" style="145" customWidth="1"/>
    <col min="13003" max="13003" width="11" style="145" customWidth="1"/>
    <col min="13004" max="13006" width="14.42578125" style="145" customWidth="1"/>
    <col min="13007" max="13007" width="12.5703125" style="145" bestFit="1" customWidth="1"/>
    <col min="13008" max="13008" width="9.42578125" style="145" customWidth="1"/>
    <col min="13009" max="13009" width="11.140625" style="145" bestFit="1" customWidth="1"/>
    <col min="13010" max="13011" width="9.140625" style="145"/>
    <col min="13012" max="13012" width="59.140625" style="145" bestFit="1" customWidth="1"/>
    <col min="13013" max="13013" width="45.42578125" style="145" bestFit="1" customWidth="1"/>
    <col min="13014" max="13015" width="12.5703125" style="145" bestFit="1" customWidth="1"/>
    <col min="13016" max="13016" width="9.140625" style="145"/>
    <col min="13017" max="13018" width="12" style="145" bestFit="1" customWidth="1"/>
    <col min="13019" max="13257" width="9.140625" style="145"/>
    <col min="13258" max="13258" width="56.5703125" style="145" customWidth="1"/>
    <col min="13259" max="13259" width="11" style="145" customWidth="1"/>
    <col min="13260" max="13262" width="14.42578125" style="145" customWidth="1"/>
    <col min="13263" max="13263" width="12.5703125" style="145" bestFit="1" customWidth="1"/>
    <col min="13264" max="13264" width="9.42578125" style="145" customWidth="1"/>
    <col min="13265" max="13265" width="11.140625" style="145" bestFit="1" customWidth="1"/>
    <col min="13266" max="13267" width="9.140625" style="145"/>
    <col min="13268" max="13268" width="59.140625" style="145" bestFit="1" customWidth="1"/>
    <col min="13269" max="13269" width="45.42578125" style="145" bestFit="1" customWidth="1"/>
    <col min="13270" max="13271" width="12.5703125" style="145" bestFit="1" customWidth="1"/>
    <col min="13272" max="13272" width="9.140625" style="145"/>
    <col min="13273" max="13274" width="12" style="145" bestFit="1" customWidth="1"/>
    <col min="13275" max="13513" width="9.140625" style="145"/>
    <col min="13514" max="13514" width="56.5703125" style="145" customWidth="1"/>
    <col min="13515" max="13515" width="11" style="145" customWidth="1"/>
    <col min="13516" max="13518" width="14.42578125" style="145" customWidth="1"/>
    <col min="13519" max="13519" width="12.5703125" style="145" bestFit="1" customWidth="1"/>
    <col min="13520" max="13520" width="9.42578125" style="145" customWidth="1"/>
    <col min="13521" max="13521" width="11.140625" style="145" bestFit="1" customWidth="1"/>
    <col min="13522" max="13523" width="9.140625" style="145"/>
    <col min="13524" max="13524" width="59.140625" style="145" bestFit="1" customWidth="1"/>
    <col min="13525" max="13525" width="45.42578125" style="145" bestFit="1" customWidth="1"/>
    <col min="13526" max="13527" width="12.5703125" style="145" bestFit="1" customWidth="1"/>
    <col min="13528" max="13528" width="9.140625" style="145"/>
    <col min="13529" max="13530" width="12" style="145" bestFit="1" customWidth="1"/>
    <col min="13531" max="13769" width="9.140625" style="145"/>
    <col min="13770" max="13770" width="56.5703125" style="145" customWidth="1"/>
    <col min="13771" max="13771" width="11" style="145" customWidth="1"/>
    <col min="13772" max="13774" width="14.42578125" style="145" customWidth="1"/>
    <col min="13775" max="13775" width="12.5703125" style="145" bestFit="1" customWidth="1"/>
    <col min="13776" max="13776" width="9.42578125" style="145" customWidth="1"/>
    <col min="13777" max="13777" width="11.140625" style="145" bestFit="1" customWidth="1"/>
    <col min="13778" max="13779" width="9.140625" style="145"/>
    <col min="13780" max="13780" width="59.140625" style="145" bestFit="1" customWidth="1"/>
    <col min="13781" max="13781" width="45.42578125" style="145" bestFit="1" customWidth="1"/>
    <col min="13782" max="13783" width="12.5703125" style="145" bestFit="1" customWidth="1"/>
    <col min="13784" max="13784" width="9.140625" style="145"/>
    <col min="13785" max="13786" width="12" style="145" bestFit="1" customWidth="1"/>
    <col min="13787" max="14025" width="9.140625" style="145"/>
    <col min="14026" max="14026" width="56.5703125" style="145" customWidth="1"/>
    <col min="14027" max="14027" width="11" style="145" customWidth="1"/>
    <col min="14028" max="14030" width="14.42578125" style="145" customWidth="1"/>
    <col min="14031" max="14031" width="12.5703125" style="145" bestFit="1" customWidth="1"/>
    <col min="14032" max="14032" width="9.42578125" style="145" customWidth="1"/>
    <col min="14033" max="14033" width="11.140625" style="145" bestFit="1" customWidth="1"/>
    <col min="14034" max="14035" width="9.140625" style="145"/>
    <col min="14036" max="14036" width="59.140625" style="145" bestFit="1" customWidth="1"/>
    <col min="14037" max="14037" width="45.42578125" style="145" bestFit="1" customWidth="1"/>
    <col min="14038" max="14039" width="12.5703125" style="145" bestFit="1" customWidth="1"/>
    <col min="14040" max="14040" width="9.140625" style="145"/>
    <col min="14041" max="14042" width="12" style="145" bestFit="1" customWidth="1"/>
    <col min="14043" max="14281" width="9.140625" style="145"/>
    <col min="14282" max="14282" width="56.5703125" style="145" customWidth="1"/>
    <col min="14283" max="14283" width="11" style="145" customWidth="1"/>
    <col min="14284" max="14286" width="14.42578125" style="145" customWidth="1"/>
    <col min="14287" max="14287" width="12.5703125" style="145" bestFit="1" customWidth="1"/>
    <col min="14288" max="14288" width="9.42578125" style="145" customWidth="1"/>
    <col min="14289" max="14289" width="11.140625" style="145" bestFit="1" customWidth="1"/>
    <col min="14290" max="14291" width="9.140625" style="145"/>
    <col min="14292" max="14292" width="59.140625" style="145" bestFit="1" customWidth="1"/>
    <col min="14293" max="14293" width="45.42578125" style="145" bestFit="1" customWidth="1"/>
    <col min="14294" max="14295" width="12.5703125" style="145" bestFit="1" customWidth="1"/>
    <col min="14296" max="14296" width="9.140625" style="145"/>
    <col min="14297" max="14298" width="12" style="145" bestFit="1" customWidth="1"/>
    <col min="14299" max="14537" width="9.140625" style="145"/>
    <col min="14538" max="14538" width="56.5703125" style="145" customWidth="1"/>
    <col min="14539" max="14539" width="11" style="145" customWidth="1"/>
    <col min="14540" max="14542" width="14.42578125" style="145" customWidth="1"/>
    <col min="14543" max="14543" width="12.5703125" style="145" bestFit="1" customWidth="1"/>
    <col min="14544" max="14544" width="9.42578125" style="145" customWidth="1"/>
    <col min="14545" max="14545" width="11.140625" style="145" bestFit="1" customWidth="1"/>
    <col min="14546" max="14547" width="9.140625" style="145"/>
    <col min="14548" max="14548" width="59.140625" style="145" bestFit="1" customWidth="1"/>
    <col min="14549" max="14549" width="45.42578125" style="145" bestFit="1" customWidth="1"/>
    <col min="14550" max="14551" width="12.5703125" style="145" bestFit="1" customWidth="1"/>
    <col min="14552" max="14552" width="9.140625" style="145"/>
    <col min="14553" max="14554" width="12" style="145" bestFit="1" customWidth="1"/>
    <col min="14555" max="14793" width="9.140625" style="145"/>
    <col min="14794" max="14794" width="56.5703125" style="145" customWidth="1"/>
    <col min="14795" max="14795" width="11" style="145" customWidth="1"/>
    <col min="14796" max="14798" width="14.42578125" style="145" customWidth="1"/>
    <col min="14799" max="14799" width="12.5703125" style="145" bestFit="1" customWidth="1"/>
    <col min="14800" max="14800" width="9.42578125" style="145" customWidth="1"/>
    <col min="14801" max="14801" width="11.140625" style="145" bestFit="1" customWidth="1"/>
    <col min="14802" max="14803" width="9.140625" style="145"/>
    <col min="14804" max="14804" width="59.140625" style="145" bestFit="1" customWidth="1"/>
    <col min="14805" max="14805" width="45.42578125" style="145" bestFit="1" customWidth="1"/>
    <col min="14806" max="14807" width="12.5703125" style="145" bestFit="1" customWidth="1"/>
    <col min="14808" max="14808" width="9.140625" style="145"/>
    <col min="14809" max="14810" width="12" style="145" bestFit="1" customWidth="1"/>
    <col min="14811" max="15049" width="9.140625" style="145"/>
    <col min="15050" max="15050" width="56.5703125" style="145" customWidth="1"/>
    <col min="15051" max="15051" width="11" style="145" customWidth="1"/>
    <col min="15052" max="15054" width="14.42578125" style="145" customWidth="1"/>
    <col min="15055" max="15055" width="12.5703125" style="145" bestFit="1" customWidth="1"/>
    <col min="15056" max="15056" width="9.42578125" style="145" customWidth="1"/>
    <col min="15057" max="15057" width="11.140625" style="145" bestFit="1" customWidth="1"/>
    <col min="15058" max="15059" width="9.140625" style="145"/>
    <col min="15060" max="15060" width="59.140625" style="145" bestFit="1" customWidth="1"/>
    <col min="15061" max="15061" width="45.42578125" style="145" bestFit="1" customWidth="1"/>
    <col min="15062" max="15063" width="12.5703125" style="145" bestFit="1" customWidth="1"/>
    <col min="15064" max="15064" width="9.140625" style="145"/>
    <col min="15065" max="15066" width="12" style="145" bestFit="1" customWidth="1"/>
    <col min="15067" max="15305" width="9.140625" style="145"/>
    <col min="15306" max="15306" width="56.5703125" style="145" customWidth="1"/>
    <col min="15307" max="15307" width="11" style="145" customWidth="1"/>
    <col min="15308" max="15310" width="14.42578125" style="145" customWidth="1"/>
    <col min="15311" max="15311" width="12.5703125" style="145" bestFit="1" customWidth="1"/>
    <col min="15312" max="15312" width="9.42578125" style="145" customWidth="1"/>
    <col min="15313" max="15313" width="11.140625" style="145" bestFit="1" customWidth="1"/>
    <col min="15314" max="15315" width="9.140625" style="145"/>
    <col min="15316" max="15316" width="59.140625" style="145" bestFit="1" customWidth="1"/>
    <col min="15317" max="15317" width="45.42578125" style="145" bestFit="1" customWidth="1"/>
    <col min="15318" max="15319" width="12.5703125" style="145" bestFit="1" customWidth="1"/>
    <col min="15320" max="15320" width="9.140625" style="145"/>
    <col min="15321" max="15322" width="12" style="145" bestFit="1" customWidth="1"/>
    <col min="15323" max="15561" width="9.140625" style="145"/>
    <col min="15562" max="15562" width="56.5703125" style="145" customWidth="1"/>
    <col min="15563" max="15563" width="11" style="145" customWidth="1"/>
    <col min="15564" max="15566" width="14.42578125" style="145" customWidth="1"/>
    <col min="15567" max="15567" width="12.5703125" style="145" bestFit="1" customWidth="1"/>
    <col min="15568" max="15568" width="9.42578125" style="145" customWidth="1"/>
    <col min="15569" max="15569" width="11.140625" style="145" bestFit="1" customWidth="1"/>
    <col min="15570" max="15571" width="9.140625" style="145"/>
    <col min="15572" max="15572" width="59.140625" style="145" bestFit="1" customWidth="1"/>
    <col min="15573" max="15573" width="45.42578125" style="145" bestFit="1" customWidth="1"/>
    <col min="15574" max="15575" width="12.5703125" style="145" bestFit="1" customWidth="1"/>
    <col min="15576" max="15576" width="9.140625" style="145"/>
    <col min="15577" max="15578" width="12" style="145" bestFit="1" customWidth="1"/>
    <col min="15579" max="15817" width="9.140625" style="145"/>
    <col min="15818" max="15818" width="56.5703125" style="145" customWidth="1"/>
    <col min="15819" max="15819" width="11" style="145" customWidth="1"/>
    <col min="15820" max="15822" width="14.42578125" style="145" customWidth="1"/>
    <col min="15823" max="15823" width="12.5703125" style="145" bestFit="1" customWidth="1"/>
    <col min="15824" max="15824" width="9.42578125" style="145" customWidth="1"/>
    <col min="15825" max="15825" width="11.140625" style="145" bestFit="1" customWidth="1"/>
    <col min="15826" max="15827" width="9.140625" style="145"/>
    <col min="15828" max="15828" width="59.140625" style="145" bestFit="1" customWidth="1"/>
    <col min="15829" max="15829" width="45.42578125" style="145" bestFit="1" customWidth="1"/>
    <col min="15830" max="15831" width="12.5703125" style="145" bestFit="1" customWidth="1"/>
    <col min="15832" max="15832" width="9.140625" style="145"/>
    <col min="15833" max="15834" width="12" style="145" bestFit="1" customWidth="1"/>
    <col min="15835" max="16073" width="9.140625" style="145"/>
    <col min="16074" max="16074" width="56.5703125" style="145" customWidth="1"/>
    <col min="16075" max="16075" width="11" style="145" customWidth="1"/>
    <col min="16076" max="16078" width="14.42578125" style="145" customWidth="1"/>
    <col min="16079" max="16079" width="12.5703125" style="145" bestFit="1" customWidth="1"/>
    <col min="16080" max="16080" width="9.42578125" style="145" customWidth="1"/>
    <col min="16081" max="16081" width="11.140625" style="145" bestFit="1" customWidth="1"/>
    <col min="16082" max="16083" width="9.140625" style="145"/>
    <col min="16084" max="16084" width="59.140625" style="145" bestFit="1" customWidth="1"/>
    <col min="16085" max="16085" width="45.42578125" style="145" bestFit="1" customWidth="1"/>
    <col min="16086" max="16087" width="12.5703125" style="145" bestFit="1" customWidth="1"/>
    <col min="16088" max="16088" width="9.140625" style="145"/>
    <col min="16089" max="16090" width="12" style="145" bestFit="1" customWidth="1"/>
    <col min="16091" max="16384" width="9.140625" style="145"/>
  </cols>
  <sheetData>
    <row r="1" spans="1:8" x14ac:dyDescent="0.25">
      <c r="A1" s="142" t="s">
        <v>3</v>
      </c>
      <c r="B1" s="143"/>
    </row>
    <row r="2" spans="1:8" ht="12.75" customHeight="1" x14ac:dyDescent="0.25">
      <c r="A2" s="163" t="s">
        <v>154</v>
      </c>
      <c r="C2" s="145"/>
      <c r="D2" s="145"/>
      <c r="E2" s="145"/>
      <c r="F2" s="145"/>
    </row>
    <row r="3" spans="1:8" x14ac:dyDescent="0.25">
      <c r="A3" s="146" t="s">
        <v>7</v>
      </c>
      <c r="B3" s="147"/>
    </row>
    <row r="4" spans="1:8" x14ac:dyDescent="0.25">
      <c r="A4" s="146"/>
      <c r="B4" s="147"/>
    </row>
    <row r="5" spans="1:8" ht="56.25" x14ac:dyDescent="0.25">
      <c r="A5" s="4" t="s">
        <v>13</v>
      </c>
      <c r="B5" s="4" t="s">
        <v>48</v>
      </c>
      <c r="C5" s="132" t="s">
        <v>150</v>
      </c>
      <c r="D5" s="119" t="s">
        <v>46</v>
      </c>
      <c r="E5" s="119" t="s">
        <v>151</v>
      </c>
      <c r="F5" s="121" t="s">
        <v>47</v>
      </c>
      <c r="G5" s="132" t="s">
        <v>152</v>
      </c>
      <c r="H5" s="119" t="s">
        <v>153</v>
      </c>
    </row>
    <row r="6" spans="1:8" x14ac:dyDescent="0.25">
      <c r="A6" s="122">
        <v>1</v>
      </c>
      <c r="B6" s="126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122">
        <v>8</v>
      </c>
    </row>
    <row r="7" spans="1:8" s="148" customFormat="1" x14ac:dyDescent="0.25">
      <c r="A7" s="463" t="s">
        <v>49</v>
      </c>
      <c r="B7" s="464"/>
      <c r="C7" s="214"/>
      <c r="D7" s="214"/>
      <c r="E7" s="215"/>
      <c r="F7" s="215"/>
      <c r="G7" s="483"/>
      <c r="H7" s="483"/>
    </row>
    <row r="8" spans="1:8" s="148" customFormat="1" x14ac:dyDescent="0.25">
      <c r="A8" s="127">
        <v>1</v>
      </c>
      <c r="B8" s="110" t="s">
        <v>368</v>
      </c>
      <c r="C8" s="149">
        <v>8432655.0399999991</v>
      </c>
      <c r="D8" s="150">
        <v>6.4728341006451426E-3</v>
      </c>
      <c r="E8" s="86">
        <v>1.06E-2</v>
      </c>
      <c r="F8" s="71">
        <v>709079</v>
      </c>
      <c r="G8" s="213">
        <v>116.69</v>
      </c>
      <c r="H8" s="86">
        <v>8.8439187739606684E-2</v>
      </c>
    </row>
    <row r="9" spans="1:8" s="148" customFormat="1" x14ac:dyDescent="0.25">
      <c r="A9" s="127">
        <v>2</v>
      </c>
      <c r="B9" s="110" t="s">
        <v>377</v>
      </c>
      <c r="C9" s="149">
        <v>45075054.060000002</v>
      </c>
      <c r="D9" s="150">
        <v>3.4599227126453323E-2</v>
      </c>
      <c r="E9" s="86">
        <v>1.1000000000000001E-2</v>
      </c>
      <c r="F9" s="149">
        <v>21861</v>
      </c>
      <c r="G9" s="151">
        <v>5764.53</v>
      </c>
      <c r="H9" s="86">
        <v>1.1038774542570184E-2</v>
      </c>
    </row>
    <row r="10" spans="1:8" s="148" customFormat="1" x14ac:dyDescent="0.25">
      <c r="A10" s="127">
        <v>3</v>
      </c>
      <c r="B10" s="110" t="s">
        <v>369</v>
      </c>
      <c r="C10" s="149">
        <v>1037968485.21</v>
      </c>
      <c r="D10" s="150">
        <v>0.79673575814412445</v>
      </c>
      <c r="E10" s="86">
        <v>0.92159999999999997</v>
      </c>
      <c r="F10" s="149">
        <v>41062178</v>
      </c>
      <c r="G10" s="151">
        <v>865.49</v>
      </c>
      <c r="H10" s="86">
        <v>4.6862497990606711E-2</v>
      </c>
    </row>
    <row r="11" spans="1:8" s="148" customFormat="1" x14ac:dyDescent="0.25">
      <c r="A11" s="127">
        <v>4</v>
      </c>
      <c r="B11" s="110" t="s">
        <v>370</v>
      </c>
      <c r="C11" s="149">
        <v>7076319.4900000002</v>
      </c>
      <c r="D11" s="150">
        <v>5.4317224983902396E-3</v>
      </c>
      <c r="E11" s="86">
        <v>1.54E-2</v>
      </c>
      <c r="F11" s="149">
        <v>107149</v>
      </c>
      <c r="G11" s="151">
        <v>1205.22</v>
      </c>
      <c r="H11" s="86">
        <v>1.5374737587392939E-2</v>
      </c>
    </row>
    <row r="12" spans="1:8" s="148" customFormat="1" x14ac:dyDescent="0.25">
      <c r="A12" s="127">
        <v>5</v>
      </c>
      <c r="B12" s="110" t="s">
        <v>371</v>
      </c>
      <c r="C12" s="149">
        <v>2798782.28</v>
      </c>
      <c r="D12" s="150">
        <v>2.1483214119790866E-3</v>
      </c>
      <c r="E12" s="86">
        <v>7.1999999999999998E-3</v>
      </c>
      <c r="F12" s="149">
        <v>298742</v>
      </c>
      <c r="G12" s="151">
        <v>34.75</v>
      </c>
      <c r="H12" s="86">
        <v>0.11371067005154245</v>
      </c>
    </row>
    <row r="13" spans="1:8" s="148" customFormat="1" x14ac:dyDescent="0.25">
      <c r="A13" s="127">
        <v>6</v>
      </c>
      <c r="B13" s="110" t="s">
        <v>372</v>
      </c>
      <c r="C13" s="149">
        <v>3054004.6</v>
      </c>
      <c r="D13" s="150">
        <v>2.3442278884453372E-3</v>
      </c>
      <c r="E13" s="86">
        <v>-0.55189999999999995</v>
      </c>
      <c r="F13" s="216">
        <v>1345624</v>
      </c>
      <c r="G13" s="218">
        <v>943.26</v>
      </c>
      <c r="H13" s="86">
        <v>0.13248456263933006</v>
      </c>
    </row>
    <row r="14" spans="1:8" s="148" customFormat="1" x14ac:dyDescent="0.25">
      <c r="A14" s="127">
        <v>7</v>
      </c>
      <c r="B14" s="114" t="s">
        <v>373</v>
      </c>
      <c r="C14" s="216">
        <v>44349742.719999999</v>
      </c>
      <c r="D14" s="150">
        <v>3.4042484326840754E-2</v>
      </c>
      <c r="E14" s="86">
        <v>0.47310000000000002</v>
      </c>
      <c r="F14" s="149">
        <v>553005</v>
      </c>
      <c r="G14" s="151">
        <v>114.42</v>
      </c>
      <c r="H14" s="86">
        <v>0.14015700326641722</v>
      </c>
    </row>
    <row r="15" spans="1:8" s="148" customFormat="1" x14ac:dyDescent="0.25">
      <c r="A15" s="127">
        <v>8</v>
      </c>
      <c r="B15" s="110" t="s">
        <v>375</v>
      </c>
      <c r="C15" s="149">
        <v>23467658.57</v>
      </c>
      <c r="D15" s="150">
        <v>1.8013574601789147E-2</v>
      </c>
      <c r="E15" s="86">
        <v>4.7199999999999999E-2</v>
      </c>
      <c r="F15" s="149">
        <v>1056772</v>
      </c>
      <c r="G15" s="151">
        <v>1.05</v>
      </c>
      <c r="H15" s="86">
        <v>4.7952748022825009E-2</v>
      </c>
    </row>
    <row r="16" spans="1:8" s="148" customFormat="1" x14ac:dyDescent="0.25">
      <c r="A16" s="127">
        <v>9</v>
      </c>
      <c r="B16" s="110" t="s">
        <v>376</v>
      </c>
      <c r="C16" s="149">
        <v>118390866.01000001</v>
      </c>
      <c r="D16" s="150">
        <v>9.0875819190919735E-2</v>
      </c>
      <c r="E16" s="86">
        <v>2371.4726000000001</v>
      </c>
      <c r="F16" s="149">
        <v>7129734</v>
      </c>
      <c r="G16" s="151">
        <v>8.1199999999999992</v>
      </c>
      <c r="H16" s="86">
        <v>0.37058555287202966</v>
      </c>
    </row>
    <row r="17" spans="1:11" s="148" customFormat="1" x14ac:dyDescent="0.25">
      <c r="A17" s="127">
        <v>10</v>
      </c>
      <c r="B17" s="110" t="s">
        <v>374</v>
      </c>
      <c r="C17" s="149">
        <v>4553847.3600000003</v>
      </c>
      <c r="D17" s="150">
        <v>3.4954944013624516E-3</v>
      </c>
      <c r="E17" s="86">
        <v>-0.63780000000000003</v>
      </c>
      <c r="F17" s="149">
        <v>880751</v>
      </c>
      <c r="G17" s="151">
        <v>125.21</v>
      </c>
      <c r="H17" s="86">
        <v>0.11410526428184364</v>
      </c>
    </row>
    <row r="18" spans="1:11" s="148" customFormat="1" x14ac:dyDescent="0.25">
      <c r="A18" s="127">
        <v>11</v>
      </c>
      <c r="B18" s="110" t="s">
        <v>378</v>
      </c>
      <c r="C18" s="149">
        <v>7608912.4450000003</v>
      </c>
      <c r="D18" s="150">
        <v>5.8405363090506795E-3</v>
      </c>
      <c r="E18" s="86">
        <v>-2.2000000000000002E-2</v>
      </c>
      <c r="F18" s="149">
        <v>713526</v>
      </c>
      <c r="G18" s="151">
        <v>65.459999999999994</v>
      </c>
      <c r="H18" s="86">
        <v>9.4777242624924929E-2</v>
      </c>
    </row>
    <row r="19" spans="1:11" s="148" customFormat="1" x14ac:dyDescent="0.25">
      <c r="A19" s="124" t="s">
        <v>50</v>
      </c>
      <c r="B19" s="125"/>
      <c r="C19" s="73">
        <f>SUM(C8:C18)</f>
        <v>1302776327.7849996</v>
      </c>
      <c r="D19" s="156">
        <v>1.0000000000000002</v>
      </c>
      <c r="E19" s="484"/>
      <c r="F19" s="73"/>
      <c r="G19" s="485"/>
      <c r="H19" s="484"/>
    </row>
    <row r="20" spans="1:11" s="148" customFormat="1" x14ac:dyDescent="0.25">
      <c r="A20" s="219" t="s">
        <v>51</v>
      </c>
      <c r="B20" s="212"/>
      <c r="C20" s="220"/>
      <c r="D20" s="221"/>
      <c r="E20" s="486"/>
      <c r="F20" s="220"/>
      <c r="G20" s="487"/>
      <c r="H20" s="488"/>
    </row>
    <row r="21" spans="1:11" s="148" customFormat="1" x14ac:dyDescent="0.25">
      <c r="A21" s="127">
        <v>1</v>
      </c>
      <c r="B21" s="129" t="s">
        <v>379</v>
      </c>
      <c r="C21" s="149">
        <v>5267834.76</v>
      </c>
      <c r="D21" s="150">
        <v>5.5267329258004028E-3</v>
      </c>
      <c r="E21" s="222">
        <v>-0.1066</v>
      </c>
      <c r="F21" s="149">
        <v>444205</v>
      </c>
      <c r="G21" s="151">
        <v>85.08</v>
      </c>
      <c r="H21" s="86">
        <v>9.2496542407357607E-2</v>
      </c>
    </row>
    <row r="22" spans="1:11" s="148" customFormat="1" x14ac:dyDescent="0.25">
      <c r="A22" s="127">
        <v>2</v>
      </c>
      <c r="B22" s="110" t="s">
        <v>390</v>
      </c>
      <c r="C22" s="149">
        <v>2928196.94</v>
      </c>
      <c r="D22" s="150">
        <v>3.0721089743380612E-3</v>
      </c>
      <c r="E22" s="222">
        <v>0.11609999999999999</v>
      </c>
      <c r="F22" s="149">
        <v>304626</v>
      </c>
      <c r="G22" s="151">
        <v>772.64</v>
      </c>
      <c r="H22" s="86">
        <v>0.11611848886124343</v>
      </c>
    </row>
    <row r="23" spans="1:11" s="148" customFormat="1" x14ac:dyDescent="0.25">
      <c r="A23" s="127">
        <v>3</v>
      </c>
      <c r="B23" s="129" t="s">
        <v>380</v>
      </c>
      <c r="C23" s="149">
        <v>412392041.0007</v>
      </c>
      <c r="D23" s="150">
        <v>0.43265986409501545</v>
      </c>
      <c r="E23" s="222">
        <v>6.5809000000000006</v>
      </c>
      <c r="F23" s="149">
        <v>1924540</v>
      </c>
      <c r="G23" s="151">
        <v>934.7</v>
      </c>
      <c r="H23" s="86">
        <v>0.13408157904475226</v>
      </c>
    </row>
    <row r="24" spans="1:11" s="148" customFormat="1" x14ac:dyDescent="0.25">
      <c r="A24" s="127">
        <v>4</v>
      </c>
      <c r="B24" s="129" t="s">
        <v>381</v>
      </c>
      <c r="C24" s="149">
        <v>238835198.16319999</v>
      </c>
      <c r="D24" s="150">
        <v>0.25057322669867138</v>
      </c>
      <c r="E24" s="222">
        <v>0.12480000000000001</v>
      </c>
      <c r="F24" s="149">
        <v>21047818</v>
      </c>
      <c r="G24" s="151">
        <v>904.25</v>
      </c>
      <c r="H24" s="86">
        <v>9.7735985433350825E-2</v>
      </c>
    </row>
    <row r="25" spans="1:11" s="148" customFormat="1" x14ac:dyDescent="0.25">
      <c r="A25" s="127">
        <v>5</v>
      </c>
      <c r="B25" s="129" t="s">
        <v>382</v>
      </c>
      <c r="C25" s="149">
        <v>8651883.4134</v>
      </c>
      <c r="D25" s="150">
        <v>9.0770973482517045E-3</v>
      </c>
      <c r="E25" s="222">
        <v>-0.21</v>
      </c>
      <c r="F25" s="149">
        <v>1624770</v>
      </c>
      <c r="G25" s="151">
        <v>145.96</v>
      </c>
      <c r="H25" s="86">
        <v>0.18374976987788716</v>
      </c>
      <c r="K25" s="461"/>
    </row>
    <row r="26" spans="1:11" s="148" customFormat="1" x14ac:dyDescent="0.25">
      <c r="A26" s="127">
        <v>6</v>
      </c>
      <c r="B26" s="129" t="s">
        <v>384</v>
      </c>
      <c r="C26" s="149">
        <v>37958855.780000001</v>
      </c>
      <c r="D26" s="150">
        <v>3.9824418878513748E-2</v>
      </c>
      <c r="E26" s="222">
        <v>-0.13470000000000001</v>
      </c>
      <c r="F26" s="149">
        <v>2311513</v>
      </c>
      <c r="G26" s="151">
        <v>7.69</v>
      </c>
      <c r="H26" s="86">
        <v>5.2750410509031287E-2</v>
      </c>
    </row>
    <row r="27" spans="1:11" s="148" customFormat="1" x14ac:dyDescent="0.25">
      <c r="A27" s="127">
        <v>7</v>
      </c>
      <c r="B27" s="129" t="s">
        <v>385</v>
      </c>
      <c r="C27" s="149">
        <v>61257478.079999998</v>
      </c>
      <c r="D27" s="150">
        <v>6.4268098085945358E-2</v>
      </c>
      <c r="E27" s="222">
        <v>0.32650000000000001</v>
      </c>
      <c r="F27" s="149">
        <v>14370496</v>
      </c>
      <c r="G27" s="151">
        <v>1.4</v>
      </c>
      <c r="H27" s="86">
        <v>0.30862117382757637</v>
      </c>
    </row>
    <row r="28" spans="1:11" x14ac:dyDescent="0.25">
      <c r="A28" s="127">
        <v>8</v>
      </c>
      <c r="B28" s="114" t="s">
        <v>386</v>
      </c>
      <c r="C28" s="216">
        <v>92002636.480000004</v>
      </c>
      <c r="D28" s="150">
        <v>9.6524288148791756E-2</v>
      </c>
      <c r="E28" s="222">
        <v>0.51560000000000006</v>
      </c>
      <c r="F28" s="216">
        <v>5886465</v>
      </c>
      <c r="G28" s="218">
        <v>8.1</v>
      </c>
      <c r="H28" s="86">
        <v>7.5566884392756606E-2</v>
      </c>
    </row>
    <row r="29" spans="1:11" s="148" customFormat="1" x14ac:dyDescent="0.25">
      <c r="A29" s="127">
        <v>9</v>
      </c>
      <c r="B29" s="129" t="s">
        <v>383</v>
      </c>
      <c r="C29" s="149">
        <v>26322287.039999999</v>
      </c>
      <c r="D29" s="150">
        <v>2.7615947935758185E-2</v>
      </c>
      <c r="E29" s="222">
        <v>1.1116999999999999</v>
      </c>
      <c r="F29" s="216">
        <v>5001225</v>
      </c>
      <c r="G29" s="218">
        <v>137.09</v>
      </c>
      <c r="H29" s="86">
        <v>0.26820604236258805</v>
      </c>
    </row>
    <row r="30" spans="1:11" s="148" customFormat="1" x14ac:dyDescent="0.25">
      <c r="A30" s="127">
        <v>10</v>
      </c>
      <c r="B30" s="224" t="s">
        <v>387</v>
      </c>
      <c r="C30" s="216">
        <v>18166737.579999998</v>
      </c>
      <c r="D30" s="150">
        <v>1.905957785543021E-2</v>
      </c>
      <c r="E30" s="222" t="s">
        <v>236</v>
      </c>
      <c r="F30" s="149">
        <v>823443</v>
      </c>
      <c r="G30" s="151">
        <v>109.62</v>
      </c>
      <c r="H30" s="222" t="s">
        <v>236</v>
      </c>
    </row>
    <row r="31" spans="1:11" s="148" customFormat="1" x14ac:dyDescent="0.25">
      <c r="A31" s="127">
        <v>11</v>
      </c>
      <c r="B31" s="115" t="s">
        <v>388</v>
      </c>
      <c r="C31" s="149">
        <v>385803.61</v>
      </c>
      <c r="D31" s="150">
        <v>4.0476469202683525E-4</v>
      </c>
      <c r="E31" s="222" t="s">
        <v>236</v>
      </c>
      <c r="F31" s="149">
        <v>-14196</v>
      </c>
      <c r="G31" s="151">
        <v>96.45</v>
      </c>
      <c r="H31" s="222" t="s">
        <v>236</v>
      </c>
    </row>
    <row r="32" spans="1:11" x14ac:dyDescent="0.25">
      <c r="A32" s="127">
        <v>12</v>
      </c>
      <c r="B32" s="110" t="s">
        <v>389</v>
      </c>
      <c r="C32" s="149">
        <v>923188.37</v>
      </c>
      <c r="D32" s="150">
        <v>9.6856028969196533E-4</v>
      </c>
      <c r="E32" s="222" t="s">
        <v>236</v>
      </c>
      <c r="F32" s="149">
        <v>-53261</v>
      </c>
      <c r="G32" s="151">
        <v>93.28</v>
      </c>
      <c r="H32" s="222" t="s">
        <v>236</v>
      </c>
    </row>
    <row r="33" spans="1:8" s="148" customFormat="1" ht="12.75" customHeight="1" x14ac:dyDescent="0.25">
      <c r="A33" s="127">
        <v>13</v>
      </c>
      <c r="B33" s="225" t="s">
        <v>391</v>
      </c>
      <c r="C33" s="159">
        <v>48063155.18</v>
      </c>
      <c r="D33" s="150">
        <v>5.0425314071764885E-2</v>
      </c>
      <c r="E33" s="222">
        <v>0.30870000000000003</v>
      </c>
      <c r="F33" s="159">
        <v>10436451</v>
      </c>
      <c r="G33" s="226">
        <v>1919.97</v>
      </c>
      <c r="H33" s="86">
        <v>0.25010209309066789</v>
      </c>
    </row>
    <row r="34" spans="1:8" s="148" customFormat="1" ht="12.75" customHeight="1" x14ac:dyDescent="0.25">
      <c r="A34" s="133" t="s">
        <v>52</v>
      </c>
      <c r="B34" s="125"/>
      <c r="C34" s="73">
        <f>SUM(C21:C33)</f>
        <v>953155296.3973</v>
      </c>
      <c r="D34" s="156">
        <v>1</v>
      </c>
      <c r="E34" s="484"/>
      <c r="F34" s="73"/>
      <c r="G34" s="485"/>
      <c r="H34" s="484"/>
    </row>
    <row r="35" spans="1:8" s="148" customFormat="1" ht="12.75" customHeight="1" x14ac:dyDescent="0.25">
      <c r="A35" s="227" t="s">
        <v>53</v>
      </c>
      <c r="B35" s="228"/>
      <c r="C35" s="149"/>
      <c r="D35" s="150"/>
      <c r="E35" s="150"/>
      <c r="F35" s="149"/>
      <c r="G35" s="489"/>
      <c r="H35" s="490"/>
    </row>
    <row r="36" spans="1:8" s="148" customFormat="1" ht="12.75" customHeight="1" x14ac:dyDescent="0.25">
      <c r="A36" s="127">
        <v>1</v>
      </c>
      <c r="B36" s="229" t="s">
        <v>392</v>
      </c>
      <c r="C36" s="153">
        <v>2178817.5</v>
      </c>
      <c r="D36" s="150">
        <v>3.181468394796366E-3</v>
      </c>
      <c r="E36" s="150">
        <v>-0.10710000000000001</v>
      </c>
      <c r="F36" s="149">
        <v>-437001</v>
      </c>
      <c r="G36" s="151">
        <v>10.99</v>
      </c>
      <c r="H36" s="150">
        <v>-0.13125637195627948</v>
      </c>
    </row>
    <row r="37" spans="1:8" s="148" customFormat="1" ht="12.75" customHeight="1" x14ac:dyDescent="0.25">
      <c r="A37" s="127">
        <v>2</v>
      </c>
      <c r="B37" s="114" t="s">
        <v>393</v>
      </c>
      <c r="C37" s="153">
        <v>11252175.939999999</v>
      </c>
      <c r="D37" s="150">
        <v>1.6430215989084947E-2</v>
      </c>
      <c r="E37" s="150">
        <v>2.2599999999999999E-2</v>
      </c>
      <c r="F37" s="149">
        <v>-11325</v>
      </c>
      <c r="G37" s="154">
        <v>0.67</v>
      </c>
      <c r="H37" s="150">
        <v>-1.5006002400960172E-3</v>
      </c>
    </row>
    <row r="38" spans="1:8" s="148" customFormat="1" ht="12.75" customHeight="1" x14ac:dyDescent="0.25">
      <c r="A38" s="127">
        <v>3</v>
      </c>
      <c r="B38" s="114" t="s">
        <v>394</v>
      </c>
      <c r="C38" s="153">
        <v>105261171.93000001</v>
      </c>
      <c r="D38" s="150">
        <v>0.15370038642269093</v>
      </c>
      <c r="E38" s="150">
        <v>-0.53159999999999996</v>
      </c>
      <c r="F38" s="149">
        <v>-117334818</v>
      </c>
      <c r="G38" s="154">
        <v>46.89</v>
      </c>
      <c r="H38" s="150">
        <v>-0.52793896757098502</v>
      </c>
    </row>
    <row r="39" spans="1:8" s="148" customFormat="1" x14ac:dyDescent="0.25">
      <c r="A39" s="127">
        <v>4</v>
      </c>
      <c r="B39" s="114" t="s">
        <v>395</v>
      </c>
      <c r="C39" s="153">
        <v>261877088.66999999</v>
      </c>
      <c r="D39" s="150">
        <v>0.38238800676279244</v>
      </c>
      <c r="E39" s="150">
        <v>2.18E-2</v>
      </c>
      <c r="F39" s="149">
        <v>4280011</v>
      </c>
      <c r="G39" s="154">
        <v>3.64</v>
      </c>
      <c r="H39" s="150">
        <v>1.6759776536312776E-2</v>
      </c>
    </row>
    <row r="40" spans="1:8" s="148" customFormat="1" x14ac:dyDescent="0.25">
      <c r="A40" s="127">
        <v>5</v>
      </c>
      <c r="B40" s="114" t="s">
        <v>396</v>
      </c>
      <c r="C40" s="153">
        <v>45263022.189999998</v>
      </c>
      <c r="D40" s="150">
        <v>6.609221495166602E-2</v>
      </c>
      <c r="E40" s="150">
        <v>-0.63039999999999996</v>
      </c>
      <c r="F40" s="149">
        <v>-66885658</v>
      </c>
      <c r="G40" s="154">
        <v>3.26</v>
      </c>
      <c r="H40" s="150">
        <v>-0.59553349875930528</v>
      </c>
    </row>
    <row r="41" spans="1:8" x14ac:dyDescent="0.25">
      <c r="A41" s="127">
        <v>6</v>
      </c>
      <c r="B41" s="115" t="s">
        <v>397</v>
      </c>
      <c r="C41" s="153">
        <v>259014225.33000001</v>
      </c>
      <c r="D41" s="150">
        <v>0.37820770747896937</v>
      </c>
      <c r="E41" s="150">
        <v>-0.31519999999999998</v>
      </c>
      <c r="F41" s="149">
        <v>-124078955</v>
      </c>
      <c r="G41" s="154">
        <v>191.21</v>
      </c>
      <c r="H41" s="150">
        <v>-0.32420829184864264</v>
      </c>
    </row>
    <row r="42" spans="1:8" x14ac:dyDescent="0.25">
      <c r="A42" s="124" t="s">
        <v>54</v>
      </c>
      <c r="B42" s="125"/>
      <c r="C42" s="73">
        <f>SUM(C36:C41)</f>
        <v>684846501.55999994</v>
      </c>
      <c r="D42" s="156">
        <v>1</v>
      </c>
      <c r="E42" s="356"/>
      <c r="F42" s="73"/>
      <c r="G42" s="485"/>
      <c r="H42" s="484"/>
    </row>
    <row r="43" spans="1:8" ht="12.75" customHeight="1" x14ac:dyDescent="0.25">
      <c r="A43" s="227" t="s">
        <v>55</v>
      </c>
      <c r="B43" s="228"/>
      <c r="C43" s="149"/>
      <c r="D43" s="150"/>
      <c r="E43" s="150"/>
      <c r="F43" s="149"/>
      <c r="G43" s="151"/>
      <c r="H43" s="150"/>
    </row>
    <row r="44" spans="1:8" x14ac:dyDescent="0.25">
      <c r="A44" s="127">
        <v>1</v>
      </c>
      <c r="B44" s="152" t="s">
        <v>398</v>
      </c>
      <c r="C44" s="153">
        <v>116801455.92</v>
      </c>
      <c r="D44" s="150">
        <v>0.78631264807496526</v>
      </c>
      <c r="E44" s="150">
        <v>2.18E-2</v>
      </c>
      <c r="F44" s="149">
        <v>-11138512</v>
      </c>
      <c r="G44" s="154">
        <v>38.340000000000003</v>
      </c>
      <c r="H44" s="150">
        <v>2.1837987848439822E-2</v>
      </c>
    </row>
    <row r="45" spans="1:8" x14ac:dyDescent="0.25">
      <c r="A45" s="127">
        <v>2</v>
      </c>
      <c r="B45" s="155" t="s">
        <v>399</v>
      </c>
      <c r="C45" s="153">
        <v>31741819.081300002</v>
      </c>
      <c r="D45" s="150">
        <v>0.21368735192503469</v>
      </c>
      <c r="E45" s="150">
        <v>0.3335822977036404</v>
      </c>
      <c r="F45" s="149">
        <v>8951899</v>
      </c>
      <c r="G45" s="154">
        <v>62.73</v>
      </c>
      <c r="H45" s="150">
        <v>0.33358137539179378</v>
      </c>
    </row>
    <row r="46" spans="1:8" x14ac:dyDescent="0.25">
      <c r="A46" s="125" t="s">
        <v>56</v>
      </c>
      <c r="B46" s="125"/>
      <c r="C46" s="73">
        <f>SUM(C44:C45)</f>
        <v>148543275.00130001</v>
      </c>
      <c r="D46" s="156">
        <v>1</v>
      </c>
      <c r="E46" s="356"/>
      <c r="F46" s="73"/>
      <c r="G46" s="485"/>
      <c r="H46" s="484"/>
    </row>
    <row r="47" spans="1:8" x14ac:dyDescent="0.25">
      <c r="A47" s="227" t="s">
        <v>103</v>
      </c>
      <c r="B47" s="230"/>
      <c r="C47" s="491"/>
      <c r="D47" s="492"/>
      <c r="E47" s="492"/>
      <c r="F47" s="493"/>
      <c r="G47" s="494"/>
      <c r="H47" s="492"/>
    </row>
    <row r="48" spans="1:8" x14ac:dyDescent="0.25">
      <c r="A48" s="89"/>
      <c r="B48" s="155" t="s">
        <v>400</v>
      </c>
      <c r="C48" s="157">
        <v>1385334185.6400001</v>
      </c>
      <c r="D48" s="158">
        <v>1</v>
      </c>
      <c r="E48" s="158">
        <v>0.15689999999999998</v>
      </c>
      <c r="F48" s="159">
        <v>10847605</v>
      </c>
      <c r="G48" s="160">
        <v>360.32139999999998</v>
      </c>
      <c r="H48" s="150">
        <v>0.15690117960618921</v>
      </c>
    </row>
    <row r="49" spans="1:8" x14ac:dyDescent="0.25">
      <c r="A49" s="125" t="s">
        <v>104</v>
      </c>
      <c r="B49" s="125"/>
      <c r="C49" s="73">
        <f>SUM(C48)</f>
        <v>1385334185.6400001</v>
      </c>
      <c r="D49" s="156">
        <v>1</v>
      </c>
      <c r="E49" s="495"/>
      <c r="F49" s="73"/>
      <c r="G49" s="485"/>
      <c r="H49" s="485"/>
    </row>
    <row r="50" spans="1:8" x14ac:dyDescent="0.25">
      <c r="A50" s="496"/>
      <c r="B50" s="497"/>
      <c r="C50" s="498">
        <f>C19+C34+C42+C46+C49</f>
        <v>4474655586.3835993</v>
      </c>
      <c r="D50" s="497"/>
      <c r="E50" s="497"/>
      <c r="F50" s="497"/>
      <c r="G50" s="497"/>
      <c r="H50" s="497"/>
    </row>
    <row r="51" spans="1:8" x14ac:dyDescent="0.25">
      <c r="C51" s="145"/>
      <c r="D51" s="145"/>
      <c r="E51" s="145"/>
      <c r="F51" s="145"/>
    </row>
    <row r="52" spans="1:8" x14ac:dyDescent="0.25">
      <c r="A52" s="162" t="s">
        <v>9</v>
      </c>
      <c r="B52" s="162"/>
      <c r="C52" s="145"/>
      <c r="D52" s="145"/>
      <c r="E52" s="145"/>
      <c r="F52" s="145"/>
    </row>
    <row r="53" spans="1:8" x14ac:dyDescent="0.25">
      <c r="A53" s="231"/>
      <c r="B53" s="323" t="s">
        <v>401</v>
      </c>
      <c r="C53" s="145"/>
      <c r="D53" s="145"/>
      <c r="E53" s="145"/>
      <c r="F53" s="145"/>
    </row>
    <row r="54" spans="1:8" x14ac:dyDescent="0.25">
      <c r="B54" s="324"/>
    </row>
    <row r="55" spans="1:8" x14ac:dyDescent="0.25">
      <c r="B55" s="324"/>
    </row>
    <row r="56" spans="1:8" x14ac:dyDescent="0.25">
      <c r="B56" s="324"/>
    </row>
    <row r="57" spans="1:8" x14ac:dyDescent="0.25">
      <c r="B57" s="324"/>
    </row>
    <row r="58" spans="1:8" x14ac:dyDescent="0.25">
      <c r="B58" s="324"/>
    </row>
    <row r="59" spans="1:8" x14ac:dyDescent="0.25">
      <c r="B59" s="324"/>
    </row>
    <row r="60" spans="1:8" x14ac:dyDescent="0.25">
      <c r="B60" s="324"/>
    </row>
  </sheetData>
  <sortState ref="A45:C49">
    <sortCondition ref="B44"/>
  </sortState>
  <mergeCells count="1">
    <mergeCell ref="A7:B7"/>
  </mergeCells>
  <conditionalFormatting sqref="F49">
    <cfRule type="duplicateValues" dxfId="4" priority="2"/>
  </conditionalFormatting>
  <conditionalFormatting sqref="F49">
    <cfRule type="duplicateValues" dxfId="3" priority="3"/>
  </conditionalFormatting>
  <conditionalFormatting sqref="F28:F30">
    <cfRule type="duplicateValues" dxfId="2" priority="4"/>
  </conditionalFormatting>
  <conditionalFormatting sqref="F32:F48 F7:F27">
    <cfRule type="duplicateValues" dxfId="1" priority="5"/>
  </conditionalFormatting>
  <conditionalFormatting sqref="F31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/>
  </sheetViews>
  <sheetFormatPr defaultColWidth="11.42578125" defaultRowHeight="11.25" x14ac:dyDescent="0.25"/>
  <cols>
    <col min="1" max="1" width="7.28515625" style="161" customWidth="1"/>
    <col min="2" max="2" width="37.7109375" style="161" customWidth="1"/>
    <col min="3" max="3" width="9.5703125" style="161" bestFit="1" customWidth="1"/>
    <col min="4" max="4" width="9.140625" style="161" bestFit="1" customWidth="1"/>
    <col min="5" max="5" width="10" style="161" bestFit="1" customWidth="1"/>
    <col min="6" max="7" width="9.5703125" style="161" bestFit="1" customWidth="1"/>
    <col min="8" max="8" width="11" style="161" bestFit="1" customWidth="1"/>
    <col min="9" max="16384" width="11.42578125" style="161"/>
  </cols>
  <sheetData>
    <row r="1" spans="1:50" ht="12.75" x14ac:dyDescent="0.25">
      <c r="A1" s="142" t="s">
        <v>4</v>
      </c>
      <c r="B1" s="233"/>
      <c r="C1" s="172"/>
      <c r="D1" s="172"/>
      <c r="E1" s="172"/>
      <c r="F1" s="172"/>
      <c r="G1" s="172"/>
      <c r="H1" s="173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</row>
    <row r="2" spans="1:50" ht="12.75" customHeight="1" x14ac:dyDescent="0.25">
      <c r="A2" s="174" t="s">
        <v>155</v>
      </c>
      <c r="B2" s="174"/>
      <c r="C2" s="179"/>
      <c r="D2" s="179"/>
      <c r="E2" s="179"/>
      <c r="F2" s="179"/>
      <c r="G2" s="17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</row>
    <row r="3" spans="1:50" ht="12.75" x14ac:dyDescent="0.25">
      <c r="A3" s="234" t="s">
        <v>7</v>
      </c>
      <c r="B3" s="235"/>
      <c r="C3" s="175"/>
      <c r="D3" s="175"/>
      <c r="E3" s="175"/>
      <c r="F3" s="178"/>
      <c r="G3" s="175"/>
      <c r="H3" s="173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</row>
    <row r="4" spans="1:50" x14ac:dyDescent="0.25">
      <c r="A4" s="176"/>
      <c r="B4" s="177"/>
      <c r="C4" s="179"/>
      <c r="D4" s="179"/>
      <c r="E4" s="179"/>
      <c r="F4" s="179"/>
      <c r="H4" s="179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</row>
    <row r="5" spans="1:50" ht="48.75" customHeight="1" x14ac:dyDescent="0.25">
      <c r="A5" s="4" t="s">
        <v>13</v>
      </c>
      <c r="B5" s="4" t="s">
        <v>57</v>
      </c>
      <c r="C5" s="4" t="s">
        <v>156</v>
      </c>
      <c r="D5" s="4" t="s">
        <v>157</v>
      </c>
      <c r="E5" s="4" t="s">
        <v>158</v>
      </c>
      <c r="F5" s="4" t="s">
        <v>41</v>
      </c>
      <c r="G5" s="4" t="s">
        <v>42</v>
      </c>
      <c r="H5" s="4" t="s">
        <v>43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</row>
    <row r="6" spans="1:50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</row>
    <row r="7" spans="1:50" ht="15" customHeight="1" x14ac:dyDescent="0.25">
      <c r="A7" s="465" t="s">
        <v>58</v>
      </c>
      <c r="B7" s="465"/>
      <c r="C7" s="465"/>
      <c r="D7" s="465"/>
      <c r="E7" s="465"/>
      <c r="F7" s="465"/>
      <c r="G7" s="465"/>
      <c r="H7" s="46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</row>
    <row r="8" spans="1:50" ht="22.5" x14ac:dyDescent="0.25">
      <c r="A8" s="9">
        <v>1</v>
      </c>
      <c r="B8" s="88" t="s">
        <v>128</v>
      </c>
      <c r="C8" s="16">
        <v>236520128</v>
      </c>
      <c r="D8" s="12">
        <v>0.30296969398195539</v>
      </c>
      <c r="E8" s="12">
        <v>6.871973526924588E-2</v>
      </c>
      <c r="F8" s="16">
        <v>105000000</v>
      </c>
      <c r="G8" s="11">
        <v>161394914</v>
      </c>
      <c r="H8" s="17">
        <v>56394914</v>
      </c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</row>
    <row r="9" spans="1:50" ht="22.5" x14ac:dyDescent="0.25">
      <c r="A9" s="128">
        <v>2</v>
      </c>
      <c r="B9" s="92" t="s">
        <v>59</v>
      </c>
      <c r="C9" s="5">
        <v>119734235.88</v>
      </c>
      <c r="D9" s="12">
        <v>0.15337318269896616</v>
      </c>
      <c r="E9" s="12">
        <v>-6.5345737325658642E-4</v>
      </c>
      <c r="F9" s="5">
        <v>82354600</v>
      </c>
      <c r="G9" s="5">
        <v>107229280.26000001</v>
      </c>
      <c r="H9" s="5">
        <v>18876723.809999999</v>
      </c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</row>
    <row r="10" spans="1:50" ht="22.5" x14ac:dyDescent="0.25">
      <c r="A10" s="128">
        <v>3</v>
      </c>
      <c r="B10" s="10" t="s">
        <v>60</v>
      </c>
      <c r="C10" s="5">
        <v>140950896.5</v>
      </c>
      <c r="D10" s="12">
        <v>0.18055059558858039</v>
      </c>
      <c r="E10" s="12">
        <v>-1.8433022489386032E-2</v>
      </c>
      <c r="F10" s="5">
        <v>56000000</v>
      </c>
      <c r="G10" s="5">
        <v>133304347.15000001</v>
      </c>
      <c r="H10" s="5">
        <v>22966496.91</v>
      </c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</row>
    <row r="11" spans="1:50" ht="22.5" x14ac:dyDescent="0.25">
      <c r="A11" s="134">
        <v>4</v>
      </c>
      <c r="B11" s="10" t="s">
        <v>61</v>
      </c>
      <c r="C11" s="5">
        <v>251943495.09999999</v>
      </c>
      <c r="D11" s="12">
        <v>0.32272620624994452</v>
      </c>
      <c r="E11" s="12">
        <v>2.7350388577340481E-2</v>
      </c>
      <c r="F11" s="5">
        <v>143445300</v>
      </c>
      <c r="G11" s="5">
        <v>213206072.65000001</v>
      </c>
      <c r="H11" s="18">
        <v>55943263.590000004</v>
      </c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</row>
    <row r="12" spans="1:50" ht="21" customHeight="1" x14ac:dyDescent="0.25">
      <c r="A12" s="134">
        <v>5</v>
      </c>
      <c r="B12" s="90" t="s">
        <v>62</v>
      </c>
      <c r="C12" s="91">
        <v>31523809.129999999</v>
      </c>
      <c r="D12" s="12">
        <v>4.0380321480553531E-2</v>
      </c>
      <c r="E12" s="12">
        <v>0.20521139506425595</v>
      </c>
      <c r="F12" s="91">
        <v>15000000</v>
      </c>
      <c r="G12" s="91">
        <v>19451522.789999999</v>
      </c>
      <c r="H12" s="91">
        <v>2841137.84</v>
      </c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</row>
    <row r="13" spans="1:50" s="236" customFormat="1" ht="16.5" customHeight="1" x14ac:dyDescent="0.25">
      <c r="A13" s="465" t="s">
        <v>63</v>
      </c>
      <c r="B13" s="465"/>
      <c r="C13" s="239">
        <f>SUM(C8:C12)</f>
        <v>780672564.61000001</v>
      </c>
      <c r="D13" s="13">
        <v>0.99999999999999989</v>
      </c>
      <c r="E13" s="13">
        <v>3.2479353677567276E-2</v>
      </c>
      <c r="F13" s="239">
        <v>401799900</v>
      </c>
      <c r="G13" s="239">
        <v>634586136.8499999</v>
      </c>
      <c r="H13" s="239">
        <v>157022536.15000001</v>
      </c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</row>
    <row r="14" spans="1:50" s="236" customFormat="1" x14ac:dyDescent="0.25">
      <c r="A14" s="161"/>
      <c r="B14" s="161"/>
      <c r="C14" s="161"/>
      <c r="D14" s="161"/>
      <c r="E14" s="94"/>
      <c r="F14" s="135"/>
      <c r="G14" s="135"/>
      <c r="H14" s="135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</row>
    <row r="15" spans="1:50" s="236" customFormat="1" x14ac:dyDescent="0.25">
      <c r="A15" s="161"/>
      <c r="B15" s="161"/>
      <c r="C15" s="161"/>
      <c r="D15" s="161"/>
      <c r="E15" s="94"/>
      <c r="F15" s="135"/>
      <c r="G15" s="135"/>
      <c r="H15" s="135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</row>
    <row r="16" spans="1:50" s="237" customFormat="1" ht="12" customHeight="1" x14ac:dyDescent="0.25">
      <c r="A16" s="238" t="s">
        <v>9</v>
      </c>
      <c r="B16" s="238"/>
      <c r="C16" s="93"/>
      <c r="D16" s="94"/>
      <c r="E16" s="94"/>
      <c r="F16" s="93"/>
      <c r="G16" s="93"/>
      <c r="H16" s="93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</row>
    <row r="17" spans="1:3" ht="12" customHeight="1" x14ac:dyDescent="0.2">
      <c r="A17" s="240"/>
      <c r="B17" s="443" t="s">
        <v>168</v>
      </c>
      <c r="C17" s="232"/>
    </row>
    <row r="18" spans="1:3" ht="11.25" customHeight="1" x14ac:dyDescent="0.25"/>
    <row r="19" spans="1:3" ht="12" customHeight="1" x14ac:dyDescent="0.25"/>
    <row r="20" spans="1:3" ht="12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  <row r="32" spans="1:3" ht="12.75" customHeight="1" x14ac:dyDescent="0.25"/>
  </sheetData>
  <mergeCells count="2">
    <mergeCell ref="A7:H7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.28515625" style="61" customWidth="1"/>
    <col min="2" max="2" width="49.5703125" style="24" customWidth="1"/>
    <col min="3" max="3" width="12.5703125" style="23" bestFit="1" customWidth="1"/>
    <col min="4" max="4" width="9.140625" style="24" bestFit="1" customWidth="1"/>
    <col min="5" max="5" width="11.28515625" style="24" bestFit="1" customWidth="1"/>
    <col min="6" max="6" width="10.85546875" style="24" bestFit="1" customWidth="1"/>
    <col min="7" max="7" width="12" style="24" bestFit="1" customWidth="1"/>
    <col min="8" max="8" width="9.7109375" style="24" bestFit="1" customWidth="1"/>
    <col min="9" max="9" width="9.140625" style="24"/>
    <col min="10" max="11" width="11.7109375" style="24" bestFit="1" customWidth="1"/>
    <col min="12" max="16384" width="9.140625" style="24"/>
  </cols>
  <sheetData>
    <row r="1" spans="1:11" x14ac:dyDescent="0.25">
      <c r="A1" s="21" t="s">
        <v>5</v>
      </c>
      <c r="B1" s="22"/>
    </row>
    <row r="2" spans="1:11" s="6" customFormat="1" ht="12.75" customHeight="1" x14ac:dyDescent="0.2">
      <c r="A2" s="15" t="s">
        <v>159</v>
      </c>
      <c r="B2" s="15"/>
      <c r="C2" s="25"/>
      <c r="D2" s="7"/>
      <c r="E2" s="7"/>
      <c r="F2" s="7"/>
      <c r="G2" s="7"/>
      <c r="I2" s="3"/>
      <c r="J2" s="3"/>
      <c r="K2" s="3"/>
    </row>
    <row r="3" spans="1:11" s="6" customFormat="1" ht="12.75" customHeight="1" x14ac:dyDescent="0.2">
      <c r="A3" s="166" t="s">
        <v>7</v>
      </c>
      <c r="B3" s="166"/>
      <c r="C3" s="25"/>
      <c r="D3" s="7"/>
      <c r="E3" s="7"/>
      <c r="F3" s="7"/>
      <c r="G3" s="7"/>
      <c r="I3" s="3"/>
      <c r="J3" s="3"/>
      <c r="K3" s="3"/>
    </row>
    <row r="4" spans="1:11" ht="12.75" customHeight="1" x14ac:dyDescent="0.25">
      <c r="A4" s="26"/>
      <c r="B4" s="27"/>
      <c r="C4" s="28"/>
      <c r="D4" s="27"/>
      <c r="E4" s="27"/>
      <c r="F4" s="27"/>
      <c r="G4" s="470"/>
      <c r="H4" s="470"/>
    </row>
    <row r="5" spans="1:11" ht="62.25" customHeight="1" x14ac:dyDescent="0.25">
      <c r="A5" s="29" t="s">
        <v>64</v>
      </c>
      <c r="B5" s="30" t="s">
        <v>65</v>
      </c>
      <c r="C5" s="31" t="s">
        <v>129</v>
      </c>
      <c r="D5" s="32" t="s">
        <v>160</v>
      </c>
      <c r="E5" s="32" t="s">
        <v>151</v>
      </c>
      <c r="F5" s="32" t="s">
        <v>66</v>
      </c>
      <c r="G5" s="32" t="s">
        <v>161</v>
      </c>
      <c r="H5" s="33" t="s">
        <v>162</v>
      </c>
    </row>
    <row r="6" spans="1:11" ht="12" customHeight="1" x14ac:dyDescent="0.25">
      <c r="A6" s="34">
        <v>1</v>
      </c>
      <c r="B6" s="34">
        <v>2</v>
      </c>
      <c r="C6" s="35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spans="1:11" ht="12" customHeight="1" x14ac:dyDescent="0.2">
      <c r="A7" s="468" t="s">
        <v>67</v>
      </c>
      <c r="B7" s="469"/>
      <c r="C7" s="95"/>
      <c r="D7" s="95"/>
      <c r="E7" s="95"/>
      <c r="F7" s="95"/>
      <c r="G7" s="95"/>
      <c r="H7" s="95"/>
    </row>
    <row r="8" spans="1:11" ht="12" customHeight="1" x14ac:dyDescent="0.25">
      <c r="A8" s="37">
        <v>1</v>
      </c>
      <c r="B8" s="38" t="s">
        <v>68</v>
      </c>
      <c r="C8" s="39">
        <v>345507885</v>
      </c>
      <c r="D8" s="241">
        <v>3.0685053283067512E-3</v>
      </c>
      <c r="E8" s="52">
        <v>0.20553675005728261</v>
      </c>
      <c r="F8" s="39">
        <v>28522628</v>
      </c>
      <c r="G8" s="77">
        <v>149.94110000000001</v>
      </c>
      <c r="H8" s="371">
        <v>0.1209820370562813</v>
      </c>
      <c r="J8" s="23"/>
      <c r="K8" s="372"/>
    </row>
    <row r="9" spans="1:11" ht="12" customHeight="1" x14ac:dyDescent="0.25">
      <c r="A9" s="37">
        <v>2</v>
      </c>
      <c r="B9" s="38" t="s">
        <v>69</v>
      </c>
      <c r="C9" s="39">
        <v>40298003676</v>
      </c>
      <c r="D9" s="241">
        <v>0.35789237921424294</v>
      </c>
      <c r="E9" s="52">
        <v>0.13114183134899687</v>
      </c>
      <c r="F9" s="39">
        <v>2076111579</v>
      </c>
      <c r="G9" s="77">
        <v>260.12709999999998</v>
      </c>
      <c r="H9" s="371">
        <v>7.9802409688566778E-2</v>
      </c>
      <c r="J9" s="23"/>
      <c r="K9" s="372"/>
    </row>
    <row r="10" spans="1:11" ht="12" customHeight="1" x14ac:dyDescent="0.25">
      <c r="A10" s="37">
        <v>3</v>
      </c>
      <c r="B10" s="38" t="s">
        <v>70</v>
      </c>
      <c r="C10" s="39">
        <v>2261645137</v>
      </c>
      <c r="D10" s="241">
        <v>2.0085996455981175E-2</v>
      </c>
      <c r="E10" s="52">
        <v>0.16711547130336246</v>
      </c>
      <c r="F10" s="39">
        <v>46071332</v>
      </c>
      <c r="G10" s="77">
        <v>132.6645</v>
      </c>
      <c r="H10" s="371">
        <v>5.2256492502153584E-2</v>
      </c>
      <c r="J10" s="23"/>
      <c r="K10" s="372"/>
    </row>
    <row r="11" spans="1:11" ht="12" customHeight="1" x14ac:dyDescent="0.2">
      <c r="A11" s="96"/>
      <c r="B11" s="96" t="s">
        <v>71</v>
      </c>
      <c r="C11" s="373">
        <f>SUM(C8:C10)</f>
        <v>42905156698</v>
      </c>
      <c r="D11" s="374">
        <v>0.3810468809985309</v>
      </c>
      <c r="E11" s="242">
        <v>0.13354687160936923</v>
      </c>
      <c r="F11" s="97">
        <v>2150705539</v>
      </c>
      <c r="G11" s="95"/>
      <c r="H11" s="243"/>
      <c r="J11" s="23"/>
      <c r="K11" s="372"/>
    </row>
    <row r="12" spans="1:11" ht="12" customHeight="1" x14ac:dyDescent="0.25">
      <c r="A12" s="40">
        <v>4</v>
      </c>
      <c r="B12" s="41" t="s">
        <v>72</v>
      </c>
      <c r="C12" s="42">
        <v>120120805.36</v>
      </c>
      <c r="D12" s="241">
        <v>1.0668101866550979E-3</v>
      </c>
      <c r="E12" s="52">
        <v>0.36613357708914346</v>
      </c>
      <c r="F12" s="43">
        <v>11596762.16</v>
      </c>
      <c r="G12" s="78">
        <v>154.2218</v>
      </c>
      <c r="H12" s="371">
        <v>0.15999762316839172</v>
      </c>
      <c r="J12" s="23"/>
      <c r="K12" s="372"/>
    </row>
    <row r="13" spans="1:11" ht="12" customHeight="1" x14ac:dyDescent="0.25">
      <c r="A13" s="40">
        <v>5</v>
      </c>
      <c r="B13" s="41" t="s">
        <v>73</v>
      </c>
      <c r="C13" s="42">
        <v>15234599484.219999</v>
      </c>
      <c r="D13" s="241">
        <v>0.13530067393960735</v>
      </c>
      <c r="E13" s="52">
        <v>0.1746839551809502</v>
      </c>
      <c r="F13" s="43">
        <v>1145975184.24</v>
      </c>
      <c r="G13" s="78">
        <v>282.24059999999997</v>
      </c>
      <c r="H13" s="371">
        <v>0.10875598738352754</v>
      </c>
      <c r="J13" s="23"/>
      <c r="K13" s="372"/>
    </row>
    <row r="14" spans="1:11" ht="12" customHeight="1" x14ac:dyDescent="0.25">
      <c r="A14" s="40">
        <v>6</v>
      </c>
      <c r="B14" s="41" t="s">
        <v>74</v>
      </c>
      <c r="C14" s="42">
        <v>621695306.76999998</v>
      </c>
      <c r="D14" s="241">
        <v>5.5213656307931871E-3</v>
      </c>
      <c r="E14" s="52">
        <v>0.17825499038671125</v>
      </c>
      <c r="F14" s="43">
        <v>13713125</v>
      </c>
      <c r="G14" s="78">
        <v>139.6285</v>
      </c>
      <c r="H14" s="371">
        <v>6.737703589660482E-2</v>
      </c>
      <c r="J14" s="23"/>
      <c r="K14" s="372"/>
    </row>
    <row r="15" spans="1:11" ht="12" customHeight="1" x14ac:dyDescent="0.2">
      <c r="A15" s="96"/>
      <c r="B15" s="96" t="s">
        <v>75</v>
      </c>
      <c r="C15" s="373">
        <f>SUM(C12:C14)</f>
        <v>15976415596.35</v>
      </c>
      <c r="D15" s="374">
        <v>0.14188884975705565</v>
      </c>
      <c r="E15" s="242">
        <v>0.17606182590659206</v>
      </c>
      <c r="F15" s="97">
        <v>1171285071.4000001</v>
      </c>
      <c r="G15" s="95"/>
      <c r="H15" s="243"/>
      <c r="J15" s="23"/>
      <c r="K15" s="372"/>
    </row>
    <row r="16" spans="1:11" ht="12" customHeight="1" x14ac:dyDescent="0.25">
      <c r="A16" s="40">
        <v>7</v>
      </c>
      <c r="B16" s="41" t="s">
        <v>76</v>
      </c>
      <c r="C16" s="43">
        <v>129233031.55</v>
      </c>
      <c r="D16" s="241">
        <v>1.1477371808878093E-3</v>
      </c>
      <c r="E16" s="52">
        <v>0.40942577091061988</v>
      </c>
      <c r="F16" s="43">
        <v>14731693.529999999</v>
      </c>
      <c r="G16" s="138">
        <v>159.86369999999999</v>
      </c>
      <c r="H16" s="375">
        <v>0.1468305067358413</v>
      </c>
      <c r="J16" s="23"/>
      <c r="K16" s="372"/>
    </row>
    <row r="17" spans="1:11" ht="12" customHeight="1" x14ac:dyDescent="0.25">
      <c r="A17" s="45">
        <v>8</v>
      </c>
      <c r="B17" s="46" t="s">
        <v>77</v>
      </c>
      <c r="C17" s="47">
        <v>18113165689.580002</v>
      </c>
      <c r="D17" s="241">
        <v>0.16086563532690221</v>
      </c>
      <c r="E17" s="52">
        <v>0.16898083081607496</v>
      </c>
      <c r="F17" s="47">
        <v>1710634645.6900001</v>
      </c>
      <c r="G17" s="79">
        <v>250.89959999999999</v>
      </c>
      <c r="H17" s="376">
        <v>0.10754700240093973</v>
      </c>
      <c r="J17" s="23"/>
      <c r="K17" s="372"/>
    </row>
    <row r="18" spans="1:11" ht="12" customHeight="1" x14ac:dyDescent="0.25">
      <c r="A18" s="45">
        <v>9</v>
      </c>
      <c r="B18" s="46" t="s">
        <v>78</v>
      </c>
      <c r="C18" s="47">
        <v>884353004.37</v>
      </c>
      <c r="D18" s="241">
        <v>7.8540665027469012E-3</v>
      </c>
      <c r="E18" s="52">
        <v>0.18314226946359261</v>
      </c>
      <c r="F18" s="47">
        <v>52136252.630000003</v>
      </c>
      <c r="G18" s="79">
        <v>135.55449999999999</v>
      </c>
      <c r="H18" s="376">
        <v>6.589371296918789E-2</v>
      </c>
      <c r="J18" s="23"/>
      <c r="K18" s="372"/>
    </row>
    <row r="19" spans="1:11" ht="12" customHeight="1" x14ac:dyDescent="0.2">
      <c r="A19" s="96"/>
      <c r="B19" s="96" t="s">
        <v>79</v>
      </c>
      <c r="C19" s="373">
        <f>SUM(C16:C18)</f>
        <v>19126751725.5</v>
      </c>
      <c r="D19" s="374">
        <v>0.16986743901053691</v>
      </c>
      <c r="E19" s="242">
        <v>0.17097862807642872</v>
      </c>
      <c r="F19" s="97">
        <v>1777502591.8500001</v>
      </c>
      <c r="G19" s="95"/>
      <c r="H19" s="243"/>
      <c r="J19" s="23"/>
      <c r="K19" s="372"/>
    </row>
    <row r="20" spans="1:11" ht="12" customHeight="1" x14ac:dyDescent="0.25">
      <c r="A20" s="45">
        <v>10</v>
      </c>
      <c r="B20" s="136" t="s">
        <v>80</v>
      </c>
      <c r="C20" s="137">
        <v>233700846.66</v>
      </c>
      <c r="D20" s="241">
        <v>2.0755309049054235E-3</v>
      </c>
      <c r="E20" s="52">
        <v>0.25191515686480981</v>
      </c>
      <c r="F20" s="244">
        <v>21032153.780000001</v>
      </c>
      <c r="G20" s="138">
        <v>150.78720000000001</v>
      </c>
      <c r="H20" s="375">
        <v>0.12381581271525199</v>
      </c>
      <c r="J20" s="23"/>
      <c r="K20" s="372"/>
    </row>
    <row r="21" spans="1:11" ht="12" customHeight="1" x14ac:dyDescent="0.25">
      <c r="A21" s="98">
        <v>11</v>
      </c>
      <c r="B21" s="41" t="s">
        <v>81</v>
      </c>
      <c r="C21" s="100">
        <v>32473824118</v>
      </c>
      <c r="D21" s="241">
        <v>0.28840471277979451</v>
      </c>
      <c r="E21" s="52">
        <v>0.13767293552151932</v>
      </c>
      <c r="F21" s="139">
        <v>2090802043.22</v>
      </c>
      <c r="G21" s="78">
        <v>271.43020000000001</v>
      </c>
      <c r="H21" s="376">
        <v>8.5957538743446138E-2</v>
      </c>
      <c r="J21" s="23"/>
      <c r="K21" s="372"/>
    </row>
    <row r="22" spans="1:11" ht="12" customHeight="1" x14ac:dyDescent="0.25">
      <c r="A22" s="98">
        <v>12</v>
      </c>
      <c r="B22" s="99" t="s">
        <v>82</v>
      </c>
      <c r="C22" s="140">
        <v>1882255966.6900001</v>
      </c>
      <c r="D22" s="241">
        <v>1.6716586549176553E-2</v>
      </c>
      <c r="E22" s="52">
        <v>0.15729998253414681</v>
      </c>
      <c r="F22" s="101">
        <v>49728477.899999999</v>
      </c>
      <c r="G22" s="245">
        <v>138.92009999999999</v>
      </c>
      <c r="H22" s="377">
        <v>4.7449614331923184E-2</v>
      </c>
      <c r="J22" s="23"/>
      <c r="K22" s="372"/>
    </row>
    <row r="23" spans="1:11" ht="12" customHeight="1" x14ac:dyDescent="0.2">
      <c r="A23" s="96"/>
      <c r="B23" s="96" t="s">
        <v>83</v>
      </c>
      <c r="C23" s="373">
        <f>SUM(C20:C22)</f>
        <v>34589780931.349998</v>
      </c>
      <c r="D23" s="374">
        <v>0.30719683023387651</v>
      </c>
      <c r="E23" s="242">
        <v>0.13942698404670187</v>
      </c>
      <c r="F23" s="97">
        <v>2161562674.9000001</v>
      </c>
      <c r="G23" s="95"/>
      <c r="H23" s="246"/>
      <c r="J23" s="23"/>
      <c r="K23" s="372"/>
    </row>
    <row r="24" spans="1:11" s="50" customFormat="1" ht="15" customHeight="1" x14ac:dyDescent="0.2">
      <c r="A24" s="466" t="s">
        <v>84</v>
      </c>
      <c r="B24" s="467"/>
      <c r="C24" s="48">
        <f>C23+C19+C15+C11</f>
        <v>112598104951.2</v>
      </c>
      <c r="D24" s="445">
        <v>1</v>
      </c>
      <c r="E24" s="248">
        <v>0.14748265353581225</v>
      </c>
      <c r="F24" s="48">
        <v>7261055877.1499996</v>
      </c>
      <c r="G24" s="51"/>
      <c r="H24" s="51"/>
      <c r="J24" s="378"/>
      <c r="K24" s="379"/>
    </row>
    <row r="25" spans="1:11" ht="12" customHeight="1" x14ac:dyDescent="0.2">
      <c r="A25" s="468" t="s">
        <v>105</v>
      </c>
      <c r="B25" s="469"/>
      <c r="C25" s="95"/>
      <c r="D25" s="95"/>
      <c r="E25" s="95"/>
      <c r="F25" s="95"/>
      <c r="G25" s="95"/>
      <c r="H25" s="95"/>
      <c r="J25" s="23"/>
      <c r="K25" s="372"/>
    </row>
    <row r="26" spans="1:11" ht="12" customHeight="1" x14ac:dyDescent="0.25">
      <c r="A26" s="249">
        <v>1</v>
      </c>
      <c r="B26" s="250" t="s">
        <v>85</v>
      </c>
      <c r="C26" s="251">
        <v>760833109</v>
      </c>
      <c r="D26" s="252">
        <v>0.14861573087171845</v>
      </c>
      <c r="E26" s="52">
        <v>0.23042907082389555</v>
      </c>
      <c r="F26" s="251">
        <v>17637964</v>
      </c>
      <c r="G26" s="253">
        <v>273.29020000000003</v>
      </c>
      <c r="H26" s="375">
        <v>6.5600000000000006E-2</v>
      </c>
      <c r="J26" s="23"/>
      <c r="K26" s="372"/>
    </row>
    <row r="27" spans="1:11" ht="12" customHeight="1" x14ac:dyDescent="0.25">
      <c r="A27" s="254">
        <v>2</v>
      </c>
      <c r="B27" s="53" t="s">
        <v>86</v>
      </c>
      <c r="C27" s="255">
        <v>1860502733</v>
      </c>
      <c r="D27" s="252">
        <v>0.36341737784918693</v>
      </c>
      <c r="E27" s="52">
        <v>0.18046577557948434</v>
      </c>
      <c r="F27" s="255">
        <v>114357307</v>
      </c>
      <c r="G27" s="256">
        <v>275.44670000000002</v>
      </c>
      <c r="H27" s="376">
        <v>0.1045</v>
      </c>
      <c r="J27" s="23"/>
      <c r="K27" s="372"/>
    </row>
    <row r="28" spans="1:11" ht="12" customHeight="1" x14ac:dyDescent="0.25">
      <c r="A28" s="249">
        <v>3</v>
      </c>
      <c r="B28" s="53" t="s">
        <v>121</v>
      </c>
      <c r="C28" s="255">
        <v>14645731.84</v>
      </c>
      <c r="D28" s="252">
        <v>2.8607931434708341E-3</v>
      </c>
      <c r="E28" s="52">
        <v>2.208503588393373</v>
      </c>
      <c r="F28" s="255">
        <v>1188180.97</v>
      </c>
      <c r="G28" s="256">
        <v>1254.5351000000001</v>
      </c>
      <c r="H28" s="376">
        <v>0.1376</v>
      </c>
      <c r="J28" s="23"/>
      <c r="K28" s="372"/>
    </row>
    <row r="29" spans="1:11" ht="12" customHeight="1" x14ac:dyDescent="0.25">
      <c r="A29" s="254">
        <v>4</v>
      </c>
      <c r="B29" s="53" t="s">
        <v>122</v>
      </c>
      <c r="C29" s="255">
        <v>9285526.5899999999</v>
      </c>
      <c r="D29" s="252">
        <v>1.8137687547738219E-3</v>
      </c>
      <c r="E29" s="52">
        <v>-0.51385554151900237</v>
      </c>
      <c r="F29" s="255">
        <v>271423.13</v>
      </c>
      <c r="G29" s="256">
        <v>1106.6658</v>
      </c>
      <c r="H29" s="376">
        <v>5.3699999999999998E-2</v>
      </c>
      <c r="J29" s="23"/>
      <c r="K29" s="372"/>
    </row>
    <row r="30" spans="1:11" ht="12" customHeight="1" x14ac:dyDescent="0.25">
      <c r="A30" s="249">
        <v>5</v>
      </c>
      <c r="B30" s="53" t="s">
        <v>169</v>
      </c>
      <c r="C30" s="257">
        <v>312356257.69</v>
      </c>
      <c r="D30" s="252">
        <v>6.1013450886709737E-2</v>
      </c>
      <c r="E30" s="52">
        <v>0.28913154225873849</v>
      </c>
      <c r="F30" s="255">
        <v>29194503.52</v>
      </c>
      <c r="G30" s="256">
        <v>178.5275</v>
      </c>
      <c r="H30" s="376">
        <v>0.122</v>
      </c>
      <c r="J30" s="23"/>
      <c r="K30" s="372"/>
    </row>
    <row r="31" spans="1:11" ht="12" customHeight="1" x14ac:dyDescent="0.25">
      <c r="A31" s="254">
        <v>6</v>
      </c>
      <c r="B31" s="53" t="s">
        <v>87</v>
      </c>
      <c r="C31" s="255">
        <v>318764478.08999997</v>
      </c>
      <c r="D31" s="252">
        <v>6.226518710463641E-2</v>
      </c>
      <c r="E31" s="52">
        <v>0.22267543917255167</v>
      </c>
      <c r="F31" s="255">
        <v>24914786.75</v>
      </c>
      <c r="G31" s="256">
        <v>236.87899999999999</v>
      </c>
      <c r="H31" s="376">
        <v>0.126</v>
      </c>
      <c r="J31" s="23"/>
      <c r="K31" s="372"/>
    </row>
    <row r="32" spans="1:11" ht="12" customHeight="1" x14ac:dyDescent="0.25">
      <c r="A32" s="249">
        <v>7</v>
      </c>
      <c r="B32" s="53" t="s">
        <v>88</v>
      </c>
      <c r="C32" s="255">
        <v>276978015.75999999</v>
      </c>
      <c r="D32" s="252">
        <v>5.4102916606341783E-2</v>
      </c>
      <c r="E32" s="52">
        <v>0.2585871666389925</v>
      </c>
      <c r="F32" s="255">
        <v>6549621.1299999999</v>
      </c>
      <c r="G32" s="256">
        <v>226.45259999999999</v>
      </c>
      <c r="H32" s="376">
        <v>6.8500000000000005E-2</v>
      </c>
      <c r="J32" s="23"/>
      <c r="K32" s="372"/>
    </row>
    <row r="33" spans="1:11" ht="12" customHeight="1" x14ac:dyDescent="0.25">
      <c r="A33" s="254">
        <v>8</v>
      </c>
      <c r="B33" s="258" t="s">
        <v>89</v>
      </c>
      <c r="C33" s="259">
        <v>1566099661.79</v>
      </c>
      <c r="D33" s="252">
        <v>0.30591077478316198</v>
      </c>
      <c r="E33" s="52">
        <v>0.21386442615143192</v>
      </c>
      <c r="F33" s="259">
        <v>101093440.84</v>
      </c>
      <c r="G33" s="260">
        <v>258.65940000000001</v>
      </c>
      <c r="H33" s="376">
        <v>8.8599999999999998E-2</v>
      </c>
      <c r="J33" s="23"/>
      <c r="K33" s="372"/>
    </row>
    <row r="34" spans="1:11" s="50" customFormat="1" ht="12" customHeight="1" x14ac:dyDescent="0.2">
      <c r="A34" s="466" t="s">
        <v>106</v>
      </c>
      <c r="B34" s="467"/>
      <c r="C34" s="373">
        <f>SUM(C26:C33)</f>
        <v>5119465513.7600002</v>
      </c>
      <c r="D34" s="247">
        <v>1</v>
      </c>
      <c r="E34" s="248">
        <v>0.20989064720926312</v>
      </c>
      <c r="F34" s="48">
        <v>295207227.34000003</v>
      </c>
      <c r="G34" s="51"/>
      <c r="H34" s="51"/>
      <c r="J34" s="378"/>
      <c r="K34" s="379"/>
    </row>
    <row r="35" spans="1:11" ht="12" customHeight="1" x14ac:dyDescent="0.2">
      <c r="A35" s="468" t="s">
        <v>107</v>
      </c>
      <c r="B35" s="469"/>
      <c r="C35" s="95"/>
      <c r="D35" s="95"/>
      <c r="E35" s="95"/>
      <c r="F35" s="95"/>
      <c r="G35" s="95"/>
      <c r="H35" s="95"/>
      <c r="J35" s="23"/>
      <c r="K35" s="372"/>
    </row>
    <row r="36" spans="1:11" ht="12" customHeight="1" x14ac:dyDescent="0.25">
      <c r="A36" s="249">
        <v>1</v>
      </c>
      <c r="B36" s="250" t="s">
        <v>90</v>
      </c>
      <c r="C36" s="251">
        <v>20681949</v>
      </c>
      <c r="D36" s="252">
        <v>1.8772855790098703E-2</v>
      </c>
      <c r="E36" s="52">
        <v>0.22333943624390687</v>
      </c>
      <c r="F36" s="251">
        <v>1354764</v>
      </c>
      <c r="G36" s="253">
        <v>164.44900000000001</v>
      </c>
      <c r="H36" s="376">
        <v>9.9699999999999997E-2</v>
      </c>
      <c r="J36" s="23"/>
      <c r="K36" s="372"/>
    </row>
    <row r="37" spans="1:11" ht="12" customHeight="1" x14ac:dyDescent="0.25">
      <c r="A37" s="249">
        <v>2</v>
      </c>
      <c r="B37" s="250" t="s">
        <v>170</v>
      </c>
      <c r="C37" s="251">
        <v>22565653</v>
      </c>
      <c r="D37" s="252">
        <v>2.0482680311145154E-2</v>
      </c>
      <c r="E37" s="52">
        <v>0.16566704935668045</v>
      </c>
      <c r="F37" s="251">
        <v>1691356</v>
      </c>
      <c r="G37" s="253">
        <v>286.89510000000001</v>
      </c>
      <c r="H37" s="376">
        <v>0.1031</v>
      </c>
      <c r="J37" s="23"/>
      <c r="K37" s="372"/>
    </row>
    <row r="38" spans="1:11" ht="12" customHeight="1" x14ac:dyDescent="0.25">
      <c r="A38" s="249">
        <v>3</v>
      </c>
      <c r="B38" s="53" t="s">
        <v>91</v>
      </c>
      <c r="C38" s="255">
        <v>27408823</v>
      </c>
      <c r="D38" s="252">
        <v>2.4878790753972972E-2</v>
      </c>
      <c r="E38" s="52">
        <v>7.7877877602320705E-2</v>
      </c>
      <c r="F38" s="255">
        <v>2450268</v>
      </c>
      <c r="G38" s="256">
        <v>271.27730000000003</v>
      </c>
      <c r="H38" s="376">
        <v>0.10929999999999999</v>
      </c>
      <c r="J38" s="23"/>
      <c r="K38" s="372"/>
    </row>
    <row r="39" spans="1:11" ht="12" customHeight="1" x14ac:dyDescent="0.25">
      <c r="A39" s="249">
        <v>4</v>
      </c>
      <c r="B39" s="53" t="s">
        <v>171</v>
      </c>
      <c r="C39" s="255">
        <v>88183930</v>
      </c>
      <c r="D39" s="252">
        <v>8.0043916600614329E-2</v>
      </c>
      <c r="E39" s="52">
        <v>0.18262410743552565</v>
      </c>
      <c r="F39" s="255">
        <v>6084823</v>
      </c>
      <c r="G39" s="256">
        <v>264.54509999999999</v>
      </c>
      <c r="H39" s="376">
        <v>0.1033</v>
      </c>
      <c r="J39" s="23"/>
      <c r="K39" s="372"/>
    </row>
    <row r="40" spans="1:11" ht="12" customHeight="1" x14ac:dyDescent="0.25">
      <c r="A40" s="249">
        <v>5</v>
      </c>
      <c r="B40" s="53" t="s">
        <v>108</v>
      </c>
      <c r="C40" s="255">
        <v>4691747</v>
      </c>
      <c r="D40" s="252">
        <v>4.2586648789545043E-3</v>
      </c>
      <c r="E40" s="52">
        <v>0.51508351492495863</v>
      </c>
      <c r="F40" s="255">
        <v>74985</v>
      </c>
      <c r="G40" s="256">
        <v>111.354</v>
      </c>
      <c r="H40" s="376">
        <v>5.5E-2</v>
      </c>
      <c r="J40" s="23"/>
      <c r="K40" s="372"/>
    </row>
    <row r="41" spans="1:11" ht="12" customHeight="1" x14ac:dyDescent="0.25">
      <c r="A41" s="249">
        <v>6</v>
      </c>
      <c r="B41" s="53" t="s">
        <v>92</v>
      </c>
      <c r="C41" s="255">
        <v>147315795</v>
      </c>
      <c r="D41" s="252">
        <v>0.13371748354754881</v>
      </c>
      <c r="E41" s="52">
        <v>0.1887400046096864</v>
      </c>
      <c r="F41" s="255">
        <v>10265926</v>
      </c>
      <c r="G41" s="256">
        <v>142.84520000000001</v>
      </c>
      <c r="H41" s="376">
        <v>0.10680000000000001</v>
      </c>
      <c r="J41" s="23"/>
      <c r="K41" s="372"/>
    </row>
    <row r="42" spans="1:11" ht="12" customHeight="1" x14ac:dyDescent="0.25">
      <c r="A42" s="249">
        <v>7</v>
      </c>
      <c r="B42" s="53" t="s">
        <v>93</v>
      </c>
      <c r="C42" s="255">
        <v>90258469</v>
      </c>
      <c r="D42" s="252">
        <v>8.192696067339178E-2</v>
      </c>
      <c r="E42" s="52">
        <v>0.13376015408345732</v>
      </c>
      <c r="F42" s="255">
        <v>6837627</v>
      </c>
      <c r="G42" s="256">
        <v>210.9169</v>
      </c>
      <c r="H42" s="376">
        <v>0.1071</v>
      </c>
      <c r="J42" s="23"/>
      <c r="K42" s="372"/>
    </row>
    <row r="43" spans="1:11" ht="12" customHeight="1" x14ac:dyDescent="0.25">
      <c r="A43" s="249">
        <v>8</v>
      </c>
      <c r="B43" s="261" t="s">
        <v>94</v>
      </c>
      <c r="C43" s="255">
        <v>71613183.030000001</v>
      </c>
      <c r="D43" s="252">
        <v>6.5002769211554179E-2</v>
      </c>
      <c r="E43" s="52">
        <v>0.16261761147969531</v>
      </c>
      <c r="F43" s="255">
        <v>7288563.1699999999</v>
      </c>
      <c r="G43" s="256">
        <v>158.7877</v>
      </c>
      <c r="H43" s="376">
        <v>0.1206</v>
      </c>
      <c r="J43" s="23"/>
      <c r="K43" s="372"/>
    </row>
    <row r="44" spans="1:11" ht="12" customHeight="1" x14ac:dyDescent="0.25">
      <c r="A44" s="249">
        <v>9</v>
      </c>
      <c r="B44" s="261" t="s">
        <v>95</v>
      </c>
      <c r="C44" s="255">
        <v>34090487.990000002</v>
      </c>
      <c r="D44" s="252">
        <v>3.094368982586515E-2</v>
      </c>
      <c r="E44" s="52">
        <v>0.47328689629761989</v>
      </c>
      <c r="F44" s="255">
        <v>2492855.2400000002</v>
      </c>
      <c r="G44" s="256">
        <v>140.17789999999999</v>
      </c>
      <c r="H44" s="376">
        <v>0.16450000000000001</v>
      </c>
      <c r="J44" s="23"/>
      <c r="K44" s="372"/>
    </row>
    <row r="45" spans="1:11" ht="12" customHeight="1" x14ac:dyDescent="0.25">
      <c r="A45" s="249">
        <v>10</v>
      </c>
      <c r="B45" s="261" t="s">
        <v>123</v>
      </c>
      <c r="C45" s="255">
        <v>1616407.47</v>
      </c>
      <c r="D45" s="252">
        <v>1.4672013905627703E-3</v>
      </c>
      <c r="E45" s="52">
        <v>0.72832897300459709</v>
      </c>
      <c r="F45" s="255">
        <v>112032.07</v>
      </c>
      <c r="G45" s="256">
        <v>116.1751</v>
      </c>
      <c r="H45" s="376">
        <v>0.13700000000000001</v>
      </c>
      <c r="J45" s="23"/>
      <c r="K45" s="372"/>
    </row>
    <row r="46" spans="1:11" ht="12" customHeight="1" x14ac:dyDescent="0.25">
      <c r="A46" s="249">
        <v>11</v>
      </c>
      <c r="B46" s="261" t="s">
        <v>130</v>
      </c>
      <c r="C46" s="255">
        <v>647171.29</v>
      </c>
      <c r="D46" s="252">
        <v>5.8743270755875804E-4</v>
      </c>
      <c r="E46" s="52">
        <v>3.3209757425737951</v>
      </c>
      <c r="F46" s="255">
        <v>18426.509999999998</v>
      </c>
      <c r="G46" s="256">
        <v>108.87649999999999</v>
      </c>
      <c r="H46" s="376">
        <v>9.2399999999999996E-2</v>
      </c>
      <c r="J46" s="23"/>
      <c r="K46" s="372"/>
    </row>
    <row r="47" spans="1:11" ht="12" customHeight="1" x14ac:dyDescent="0.25">
      <c r="A47" s="249">
        <v>12</v>
      </c>
      <c r="B47" s="261" t="s">
        <v>131</v>
      </c>
      <c r="C47" s="255">
        <v>37007844.310000002</v>
      </c>
      <c r="D47" s="252">
        <v>3.3591753095129233E-2</v>
      </c>
      <c r="E47" s="52">
        <v>0.60995057237361638</v>
      </c>
      <c r="F47" s="255">
        <v>1194645.04</v>
      </c>
      <c r="G47" s="256">
        <v>110.0194</v>
      </c>
      <c r="H47" s="376">
        <v>0.1045</v>
      </c>
      <c r="J47" s="23"/>
      <c r="K47" s="372"/>
    </row>
    <row r="48" spans="1:11" ht="12" customHeight="1" x14ac:dyDescent="0.25">
      <c r="A48" s="249">
        <v>13</v>
      </c>
      <c r="B48" s="261" t="s">
        <v>96</v>
      </c>
      <c r="C48" s="255">
        <v>30739725.350000001</v>
      </c>
      <c r="D48" s="252">
        <v>2.7902226768995102E-2</v>
      </c>
      <c r="E48" s="52">
        <v>0.26353525267579397</v>
      </c>
      <c r="F48" s="255">
        <v>2126356.91</v>
      </c>
      <c r="G48" s="256">
        <v>133.82239999999999</v>
      </c>
      <c r="H48" s="376">
        <v>0.1056</v>
      </c>
      <c r="J48" s="23"/>
      <c r="K48" s="372"/>
    </row>
    <row r="49" spans="1:11" ht="12" customHeight="1" x14ac:dyDescent="0.25">
      <c r="A49" s="249">
        <v>14</v>
      </c>
      <c r="B49" s="53" t="s">
        <v>97</v>
      </c>
      <c r="C49" s="255">
        <v>18888062.34</v>
      </c>
      <c r="D49" s="252">
        <v>1.7144557820117159E-2</v>
      </c>
      <c r="E49" s="52">
        <v>0.34156923481820556</v>
      </c>
      <c r="F49" s="255">
        <v>1377661.79</v>
      </c>
      <c r="G49" s="256">
        <v>223.3579</v>
      </c>
      <c r="H49" s="376">
        <v>0.1333</v>
      </c>
      <c r="J49" s="23"/>
      <c r="K49" s="372"/>
    </row>
    <row r="50" spans="1:11" ht="12" customHeight="1" x14ac:dyDescent="0.25">
      <c r="A50" s="249">
        <v>15</v>
      </c>
      <c r="B50" s="53" t="s">
        <v>98</v>
      </c>
      <c r="C50" s="255">
        <v>30517172.149999999</v>
      </c>
      <c r="D50" s="252">
        <v>2.7700216836119576E-2</v>
      </c>
      <c r="E50" s="52">
        <v>0.22002700365039518</v>
      </c>
      <c r="F50" s="255">
        <v>2057450.89</v>
      </c>
      <c r="G50" s="256">
        <v>280.90089999999998</v>
      </c>
      <c r="H50" s="376">
        <v>9.4500000000000001E-2</v>
      </c>
      <c r="J50" s="23"/>
      <c r="K50" s="372"/>
    </row>
    <row r="51" spans="1:11" ht="12" customHeight="1" x14ac:dyDescent="0.25">
      <c r="A51" s="249">
        <v>16</v>
      </c>
      <c r="B51" s="53" t="s">
        <v>172</v>
      </c>
      <c r="C51" s="255">
        <v>32972447.920000002</v>
      </c>
      <c r="D51" s="252">
        <v>2.9928852926225668E-2</v>
      </c>
      <c r="E51" s="52"/>
      <c r="F51" s="255">
        <v>1079117.49</v>
      </c>
      <c r="G51" s="256">
        <v>107.3723</v>
      </c>
      <c r="H51" s="376">
        <v>7.3700000000000002E-2</v>
      </c>
      <c r="J51" s="23"/>
      <c r="K51" s="372"/>
    </row>
    <row r="52" spans="1:11" ht="11.25" customHeight="1" x14ac:dyDescent="0.25">
      <c r="A52" s="249">
        <v>17</v>
      </c>
      <c r="B52" s="53" t="s">
        <v>99</v>
      </c>
      <c r="C52" s="255">
        <v>208561971.16</v>
      </c>
      <c r="D52" s="252">
        <v>0.18931019546975023</v>
      </c>
      <c r="E52" s="52">
        <v>0.20313460837560421</v>
      </c>
      <c r="F52" s="255">
        <v>22320366.010000002</v>
      </c>
      <c r="G52" s="256">
        <v>175.12430000000001</v>
      </c>
      <c r="H52" s="376">
        <v>0.13170000000000001</v>
      </c>
      <c r="J52" s="23"/>
      <c r="K52" s="372"/>
    </row>
    <row r="53" spans="1:11" ht="12" customHeight="1" x14ac:dyDescent="0.25">
      <c r="A53" s="249">
        <v>18</v>
      </c>
      <c r="B53" s="53" t="s">
        <v>100</v>
      </c>
      <c r="C53" s="255">
        <v>150286134.62</v>
      </c>
      <c r="D53" s="252">
        <v>0.13641363937570006</v>
      </c>
      <c r="E53" s="52">
        <v>0.27836493548554064</v>
      </c>
      <c r="F53" s="255">
        <v>14538799.699999999</v>
      </c>
      <c r="G53" s="256">
        <v>187.74189999999999</v>
      </c>
      <c r="H53" s="376">
        <v>0.12740000000000001</v>
      </c>
      <c r="J53" s="23"/>
      <c r="K53" s="372"/>
    </row>
    <row r="54" spans="1:11" ht="11.25" customHeight="1" x14ac:dyDescent="0.25">
      <c r="A54" s="249">
        <v>19</v>
      </c>
      <c r="B54" s="53" t="s">
        <v>101</v>
      </c>
      <c r="C54" s="255">
        <v>31301200.109999999</v>
      </c>
      <c r="D54" s="252">
        <v>2.8411873354974995E-2</v>
      </c>
      <c r="E54" s="52">
        <v>0.18714491614536535</v>
      </c>
      <c r="F54" s="255">
        <v>2096739.84</v>
      </c>
      <c r="G54" s="256">
        <v>291.91860000000003</v>
      </c>
      <c r="H54" s="376">
        <v>8.8400000000000006E-2</v>
      </c>
      <c r="J54" s="23"/>
      <c r="K54" s="372"/>
    </row>
    <row r="55" spans="1:11" ht="11.25" x14ac:dyDescent="0.25">
      <c r="A55" s="249">
        <v>20</v>
      </c>
      <c r="B55" s="53" t="s">
        <v>102</v>
      </c>
      <c r="C55" s="255">
        <v>52346167.880000003</v>
      </c>
      <c r="D55" s="252">
        <v>4.7514238661720755E-2</v>
      </c>
      <c r="E55" s="52">
        <v>0.11161460762587927</v>
      </c>
      <c r="F55" s="255">
        <v>3502839.96</v>
      </c>
      <c r="G55" s="256">
        <v>251.35290000000001</v>
      </c>
      <c r="H55" s="376">
        <v>9.7699999999999995E-2</v>
      </c>
      <c r="J55" s="23"/>
      <c r="K55" s="372"/>
    </row>
    <row r="56" spans="1:11" s="50" customFormat="1" ht="12" customHeight="1" x14ac:dyDescent="0.2">
      <c r="A56" s="466" t="s">
        <v>109</v>
      </c>
      <c r="B56" s="466"/>
      <c r="C56" s="373">
        <f>SUM(C36:C55)</f>
        <v>1101694341.6200001</v>
      </c>
      <c r="D56" s="49">
        <v>1</v>
      </c>
      <c r="E56" s="49">
        <v>0.25265475974786583</v>
      </c>
      <c r="F56" s="48">
        <v>88965603.620000005</v>
      </c>
      <c r="G56" s="80"/>
      <c r="H56" s="80"/>
      <c r="J56" s="378"/>
      <c r="K56" s="379"/>
    </row>
    <row r="57" spans="1:11" s="50" customFormat="1" ht="15" customHeight="1" x14ac:dyDescent="0.2">
      <c r="A57" s="466" t="s">
        <v>176</v>
      </c>
      <c r="B57" s="467"/>
      <c r="C57" s="48">
        <f>C34+C56</f>
        <v>6221159855.3800001</v>
      </c>
      <c r="D57" s="49"/>
      <c r="E57" s="49">
        <v>0.21724962476161663</v>
      </c>
      <c r="F57" s="48">
        <v>384172830.96000004</v>
      </c>
      <c r="G57" s="80"/>
      <c r="H57" s="80"/>
      <c r="J57" s="378"/>
      <c r="K57" s="379"/>
    </row>
    <row r="58" spans="1:11" s="50" customFormat="1" ht="12" customHeight="1" x14ac:dyDescent="0.25">
      <c r="A58" s="54"/>
      <c r="B58" s="54"/>
      <c r="C58" s="55"/>
      <c r="D58" s="59"/>
      <c r="E58" s="56"/>
      <c r="F58" s="57"/>
      <c r="G58" s="328"/>
      <c r="H58" s="58"/>
      <c r="J58" s="378"/>
    </row>
    <row r="59" spans="1:11" s="50" customFormat="1" ht="12" customHeight="1" x14ac:dyDescent="0.25">
      <c r="A59" s="54"/>
      <c r="B59" s="54"/>
      <c r="C59" s="55"/>
      <c r="D59" s="59"/>
      <c r="E59" s="56"/>
      <c r="F59" s="57"/>
      <c r="G59" s="328"/>
      <c r="H59" s="58"/>
      <c r="J59" s="378"/>
    </row>
    <row r="60" spans="1:11" s="20" customFormat="1" ht="11.25" x14ac:dyDescent="0.2">
      <c r="A60" s="19" t="s">
        <v>9</v>
      </c>
      <c r="B60" s="60"/>
      <c r="C60" s="24"/>
      <c r="D60" s="44"/>
      <c r="E60" s="24"/>
      <c r="G60" s="24"/>
    </row>
    <row r="61" spans="1:11" s="50" customFormat="1" ht="12" customHeight="1" x14ac:dyDescent="0.25">
      <c r="A61" s="263"/>
      <c r="B61" s="165" t="s">
        <v>173</v>
      </c>
      <c r="C61" s="165"/>
      <c r="D61" s="24"/>
      <c r="E61" s="24"/>
      <c r="G61" s="24"/>
    </row>
    <row r="62" spans="1:11" ht="11.25" customHeight="1" x14ac:dyDescent="0.25">
      <c r="A62" s="264"/>
      <c r="B62" s="444" t="s">
        <v>174</v>
      </c>
      <c r="C62" s="262"/>
    </row>
    <row r="63" spans="1:11" ht="11.25" x14ac:dyDescent="0.25">
      <c r="B63" s="444" t="s">
        <v>175</v>
      </c>
    </row>
    <row r="64" spans="1:11" ht="11.25" x14ac:dyDescent="0.25">
      <c r="B64" s="165"/>
    </row>
    <row r="65" ht="11.25" x14ac:dyDescent="0.25"/>
    <row r="66" ht="11.25" x14ac:dyDescent="0.25"/>
    <row r="67" ht="11.25" x14ac:dyDescent="0.25"/>
    <row r="68" ht="11.25" x14ac:dyDescent="0.25"/>
    <row r="69" ht="11.25" x14ac:dyDescent="0.25"/>
    <row r="70" ht="11.25" x14ac:dyDescent="0.25"/>
    <row r="71" ht="11.25" x14ac:dyDescent="0.25"/>
    <row r="72" ht="11.25" x14ac:dyDescent="0.25"/>
    <row r="73" ht="11.25" x14ac:dyDescent="0.25"/>
    <row r="74" ht="11.25" x14ac:dyDescent="0.25"/>
    <row r="75" ht="11.25" x14ac:dyDescent="0.25"/>
    <row r="76" ht="11.25" x14ac:dyDescent="0.25"/>
    <row r="77" ht="11.25" x14ac:dyDescent="0.25"/>
    <row r="78" ht="11.25" x14ac:dyDescent="0.25"/>
    <row r="79" ht="11.25" x14ac:dyDescent="0.25"/>
    <row r="80" ht="11.25" x14ac:dyDescent="0.25"/>
    <row r="81" ht="11.25" x14ac:dyDescent="0.25"/>
    <row r="82" ht="11.25" x14ac:dyDescent="0.25"/>
    <row r="83" ht="11.25" x14ac:dyDescent="0.25"/>
    <row r="84" ht="11.25" x14ac:dyDescent="0.25"/>
    <row r="85" ht="11.25" x14ac:dyDescent="0.25"/>
    <row r="86" ht="11.25" x14ac:dyDescent="0.25"/>
    <row r="87" ht="11.25" x14ac:dyDescent="0.25"/>
    <row r="88" ht="11.25" x14ac:dyDescent="0.25"/>
    <row r="89" ht="11.25" x14ac:dyDescent="0.25"/>
    <row r="90" ht="11.25" x14ac:dyDescent="0.25"/>
    <row r="91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  <row r="100" ht="11.25" x14ac:dyDescent="0.25"/>
    <row r="153" ht="11.25" x14ac:dyDescent="0.25"/>
    <row r="154" ht="11.25" x14ac:dyDescent="0.25"/>
    <row r="155" ht="11.25" x14ac:dyDescent="0.25"/>
    <row r="156" ht="11.25" x14ac:dyDescent="0.25"/>
    <row r="157" ht="11.25" x14ac:dyDescent="0.25"/>
    <row r="158" ht="11.25" x14ac:dyDescent="0.25"/>
    <row r="159" ht="11.25" x14ac:dyDescent="0.25"/>
    <row r="160" ht="11.25" x14ac:dyDescent="0.25"/>
  </sheetData>
  <mergeCells count="8">
    <mergeCell ref="A56:B56"/>
    <mergeCell ref="A57:B57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Normal="100" workbookViewId="0"/>
  </sheetViews>
  <sheetFormatPr defaultRowHeight="12.75" customHeight="1" x14ac:dyDescent="0.25"/>
  <cols>
    <col min="1" max="1" width="6" style="381" customWidth="1"/>
    <col min="2" max="2" width="33" style="381" customWidth="1"/>
    <col min="3" max="3" width="11.7109375" style="381" bestFit="1" customWidth="1"/>
    <col min="4" max="4" width="9.140625" style="381" customWidth="1"/>
    <col min="5" max="5" width="13.7109375" style="381" customWidth="1"/>
    <col min="6" max="6" width="9.140625" style="381" customWidth="1"/>
    <col min="7" max="7" width="13" style="381" customWidth="1"/>
    <col min="8" max="8" width="9.140625" style="381" customWidth="1"/>
    <col min="9" max="212" width="9.140625" style="381"/>
    <col min="213" max="213" width="7.5703125" style="381" customWidth="1"/>
    <col min="214" max="214" width="30.5703125" style="381" customWidth="1"/>
    <col min="215" max="223" width="13.7109375" style="381" customWidth="1"/>
    <col min="224" max="468" width="9.140625" style="381"/>
    <col min="469" max="469" width="7.5703125" style="381" customWidth="1"/>
    <col min="470" max="470" width="30.5703125" style="381" customWidth="1"/>
    <col min="471" max="479" width="13.7109375" style="381" customWidth="1"/>
    <col min="480" max="724" width="9.140625" style="381"/>
    <col min="725" max="725" width="7.5703125" style="381" customWidth="1"/>
    <col min="726" max="726" width="30.5703125" style="381" customWidth="1"/>
    <col min="727" max="735" width="13.7109375" style="381" customWidth="1"/>
    <col min="736" max="980" width="9.140625" style="381"/>
    <col min="981" max="981" width="7.5703125" style="381" customWidth="1"/>
    <col min="982" max="982" width="30.5703125" style="381" customWidth="1"/>
    <col min="983" max="991" width="13.7109375" style="381" customWidth="1"/>
    <col min="992" max="1236" width="9.140625" style="381"/>
    <col min="1237" max="1237" width="7.5703125" style="381" customWidth="1"/>
    <col min="1238" max="1238" width="30.5703125" style="381" customWidth="1"/>
    <col min="1239" max="1247" width="13.7109375" style="381" customWidth="1"/>
    <col min="1248" max="1492" width="9.140625" style="381"/>
    <col min="1493" max="1493" width="7.5703125" style="381" customWidth="1"/>
    <col min="1494" max="1494" width="30.5703125" style="381" customWidth="1"/>
    <col min="1495" max="1503" width="13.7109375" style="381" customWidth="1"/>
    <col min="1504" max="1748" width="9.140625" style="381"/>
    <col min="1749" max="1749" width="7.5703125" style="381" customWidth="1"/>
    <col min="1750" max="1750" width="30.5703125" style="381" customWidth="1"/>
    <col min="1751" max="1759" width="13.7109375" style="381" customWidth="1"/>
    <col min="1760" max="2004" width="9.140625" style="381"/>
    <col min="2005" max="2005" width="7.5703125" style="381" customWidth="1"/>
    <col min="2006" max="2006" width="30.5703125" style="381" customWidth="1"/>
    <col min="2007" max="2015" width="13.7109375" style="381" customWidth="1"/>
    <col min="2016" max="2260" width="9.140625" style="381"/>
    <col min="2261" max="2261" width="7.5703125" style="381" customWidth="1"/>
    <col min="2262" max="2262" width="30.5703125" style="381" customWidth="1"/>
    <col min="2263" max="2271" width="13.7109375" style="381" customWidth="1"/>
    <col min="2272" max="2516" width="9.140625" style="381"/>
    <col min="2517" max="2517" width="7.5703125" style="381" customWidth="1"/>
    <col min="2518" max="2518" width="30.5703125" style="381" customWidth="1"/>
    <col min="2519" max="2527" width="13.7109375" style="381" customWidth="1"/>
    <col min="2528" max="2772" width="9.140625" style="381"/>
    <col min="2773" max="2773" width="7.5703125" style="381" customWidth="1"/>
    <col min="2774" max="2774" width="30.5703125" style="381" customWidth="1"/>
    <col min="2775" max="2783" width="13.7109375" style="381" customWidth="1"/>
    <col min="2784" max="3028" width="9.140625" style="381"/>
    <col min="3029" max="3029" width="7.5703125" style="381" customWidth="1"/>
    <col min="3030" max="3030" width="30.5703125" style="381" customWidth="1"/>
    <col min="3031" max="3039" width="13.7109375" style="381" customWidth="1"/>
    <col min="3040" max="3284" width="9.140625" style="381"/>
    <col min="3285" max="3285" width="7.5703125" style="381" customWidth="1"/>
    <col min="3286" max="3286" width="30.5703125" style="381" customWidth="1"/>
    <col min="3287" max="3295" width="13.7109375" style="381" customWidth="1"/>
    <col min="3296" max="3540" width="9.140625" style="381"/>
    <col min="3541" max="3541" width="7.5703125" style="381" customWidth="1"/>
    <col min="3542" max="3542" width="30.5703125" style="381" customWidth="1"/>
    <col min="3543" max="3551" width="13.7109375" style="381" customWidth="1"/>
    <col min="3552" max="3796" width="9.140625" style="381"/>
    <col min="3797" max="3797" width="7.5703125" style="381" customWidth="1"/>
    <col min="3798" max="3798" width="30.5703125" style="381" customWidth="1"/>
    <col min="3799" max="3807" width="13.7109375" style="381" customWidth="1"/>
    <col min="3808" max="4052" width="9.140625" style="381"/>
    <col min="4053" max="4053" width="7.5703125" style="381" customWidth="1"/>
    <col min="4054" max="4054" width="30.5703125" style="381" customWidth="1"/>
    <col min="4055" max="4063" width="13.7109375" style="381" customWidth="1"/>
    <col min="4064" max="4308" width="9.140625" style="381"/>
    <col min="4309" max="4309" width="7.5703125" style="381" customWidth="1"/>
    <col min="4310" max="4310" width="30.5703125" style="381" customWidth="1"/>
    <col min="4311" max="4319" width="13.7109375" style="381" customWidth="1"/>
    <col min="4320" max="4564" width="9.140625" style="381"/>
    <col min="4565" max="4565" width="7.5703125" style="381" customWidth="1"/>
    <col min="4566" max="4566" width="30.5703125" style="381" customWidth="1"/>
    <col min="4567" max="4575" width="13.7109375" style="381" customWidth="1"/>
    <col min="4576" max="4820" width="9.140625" style="381"/>
    <col min="4821" max="4821" width="7.5703125" style="381" customWidth="1"/>
    <col min="4822" max="4822" width="30.5703125" style="381" customWidth="1"/>
    <col min="4823" max="4831" width="13.7109375" style="381" customWidth="1"/>
    <col min="4832" max="5076" width="9.140625" style="381"/>
    <col min="5077" max="5077" width="7.5703125" style="381" customWidth="1"/>
    <col min="5078" max="5078" width="30.5703125" style="381" customWidth="1"/>
    <col min="5079" max="5087" width="13.7109375" style="381" customWidth="1"/>
    <col min="5088" max="5332" width="9.140625" style="381"/>
    <col min="5333" max="5333" width="7.5703125" style="381" customWidth="1"/>
    <col min="5334" max="5334" width="30.5703125" style="381" customWidth="1"/>
    <col min="5335" max="5343" width="13.7109375" style="381" customWidth="1"/>
    <col min="5344" max="5588" width="9.140625" style="381"/>
    <col min="5589" max="5589" width="7.5703125" style="381" customWidth="1"/>
    <col min="5590" max="5590" width="30.5703125" style="381" customWidth="1"/>
    <col min="5591" max="5599" width="13.7109375" style="381" customWidth="1"/>
    <col min="5600" max="5844" width="9.140625" style="381"/>
    <col min="5845" max="5845" width="7.5703125" style="381" customWidth="1"/>
    <col min="5846" max="5846" width="30.5703125" style="381" customWidth="1"/>
    <col min="5847" max="5855" width="13.7109375" style="381" customWidth="1"/>
    <col min="5856" max="6100" width="9.140625" style="381"/>
    <col min="6101" max="6101" width="7.5703125" style="381" customWidth="1"/>
    <col min="6102" max="6102" width="30.5703125" style="381" customWidth="1"/>
    <col min="6103" max="6111" width="13.7109375" style="381" customWidth="1"/>
    <col min="6112" max="6356" width="9.140625" style="381"/>
    <col min="6357" max="6357" width="7.5703125" style="381" customWidth="1"/>
    <col min="6358" max="6358" width="30.5703125" style="381" customWidth="1"/>
    <col min="6359" max="6367" width="13.7109375" style="381" customWidth="1"/>
    <col min="6368" max="6612" width="9.140625" style="381"/>
    <col min="6613" max="6613" width="7.5703125" style="381" customWidth="1"/>
    <col min="6614" max="6614" width="30.5703125" style="381" customWidth="1"/>
    <col min="6615" max="6623" width="13.7109375" style="381" customWidth="1"/>
    <col min="6624" max="6868" width="9.140625" style="381"/>
    <col min="6869" max="6869" width="7.5703125" style="381" customWidth="1"/>
    <col min="6870" max="6870" width="30.5703125" style="381" customWidth="1"/>
    <col min="6871" max="6879" width="13.7109375" style="381" customWidth="1"/>
    <col min="6880" max="7124" width="9.140625" style="381"/>
    <col min="7125" max="7125" width="7.5703125" style="381" customWidth="1"/>
    <col min="7126" max="7126" width="30.5703125" style="381" customWidth="1"/>
    <col min="7127" max="7135" width="13.7109375" style="381" customWidth="1"/>
    <col min="7136" max="7380" width="9.140625" style="381"/>
    <col min="7381" max="7381" width="7.5703125" style="381" customWidth="1"/>
    <col min="7382" max="7382" width="30.5703125" style="381" customWidth="1"/>
    <col min="7383" max="7391" width="13.7109375" style="381" customWidth="1"/>
    <col min="7392" max="7636" width="9.140625" style="381"/>
    <col min="7637" max="7637" width="7.5703125" style="381" customWidth="1"/>
    <col min="7638" max="7638" width="30.5703125" style="381" customWidth="1"/>
    <col min="7639" max="7647" width="13.7109375" style="381" customWidth="1"/>
    <col min="7648" max="7892" width="9.140625" style="381"/>
    <col min="7893" max="7893" width="7.5703125" style="381" customWidth="1"/>
    <col min="7894" max="7894" width="30.5703125" style="381" customWidth="1"/>
    <col min="7895" max="7903" width="13.7109375" style="381" customWidth="1"/>
    <col min="7904" max="8148" width="9.140625" style="381"/>
    <col min="8149" max="8149" width="7.5703125" style="381" customWidth="1"/>
    <col min="8150" max="8150" width="30.5703125" style="381" customWidth="1"/>
    <col min="8151" max="8159" width="13.7109375" style="381" customWidth="1"/>
    <col min="8160" max="8404" width="9.140625" style="381"/>
    <col min="8405" max="8405" width="7.5703125" style="381" customWidth="1"/>
    <col min="8406" max="8406" width="30.5703125" style="381" customWidth="1"/>
    <col min="8407" max="8415" width="13.7109375" style="381" customWidth="1"/>
    <col min="8416" max="8660" width="9.140625" style="381"/>
    <col min="8661" max="8661" width="7.5703125" style="381" customWidth="1"/>
    <col min="8662" max="8662" width="30.5703125" style="381" customWidth="1"/>
    <col min="8663" max="8671" width="13.7109375" style="381" customWidth="1"/>
    <col min="8672" max="8916" width="9.140625" style="381"/>
    <col min="8917" max="8917" width="7.5703125" style="381" customWidth="1"/>
    <col min="8918" max="8918" width="30.5703125" style="381" customWidth="1"/>
    <col min="8919" max="8927" width="13.7109375" style="381" customWidth="1"/>
    <col min="8928" max="9172" width="9.140625" style="381"/>
    <col min="9173" max="9173" width="7.5703125" style="381" customWidth="1"/>
    <col min="9174" max="9174" width="30.5703125" style="381" customWidth="1"/>
    <col min="9175" max="9183" width="13.7109375" style="381" customWidth="1"/>
    <col min="9184" max="9428" width="9.140625" style="381"/>
    <col min="9429" max="9429" width="7.5703125" style="381" customWidth="1"/>
    <col min="9430" max="9430" width="30.5703125" style="381" customWidth="1"/>
    <col min="9431" max="9439" width="13.7109375" style="381" customWidth="1"/>
    <col min="9440" max="9684" width="9.140625" style="381"/>
    <col min="9685" max="9685" width="7.5703125" style="381" customWidth="1"/>
    <col min="9686" max="9686" width="30.5703125" style="381" customWidth="1"/>
    <col min="9687" max="9695" width="13.7109375" style="381" customWidth="1"/>
    <col min="9696" max="9940" width="9.140625" style="381"/>
    <col min="9941" max="9941" width="7.5703125" style="381" customWidth="1"/>
    <col min="9942" max="9942" width="30.5703125" style="381" customWidth="1"/>
    <col min="9943" max="9951" width="13.7109375" style="381" customWidth="1"/>
    <col min="9952" max="10196" width="9.140625" style="381"/>
    <col min="10197" max="10197" width="7.5703125" style="381" customWidth="1"/>
    <col min="10198" max="10198" width="30.5703125" style="381" customWidth="1"/>
    <col min="10199" max="10207" width="13.7109375" style="381" customWidth="1"/>
    <col min="10208" max="10452" width="9.140625" style="381"/>
    <col min="10453" max="10453" width="7.5703125" style="381" customWidth="1"/>
    <col min="10454" max="10454" width="30.5703125" style="381" customWidth="1"/>
    <col min="10455" max="10463" width="13.7109375" style="381" customWidth="1"/>
    <col min="10464" max="10708" width="9.140625" style="381"/>
    <col min="10709" max="10709" width="7.5703125" style="381" customWidth="1"/>
    <col min="10710" max="10710" width="30.5703125" style="381" customWidth="1"/>
    <col min="10711" max="10719" width="13.7109375" style="381" customWidth="1"/>
    <col min="10720" max="10964" width="9.140625" style="381"/>
    <col min="10965" max="10965" width="7.5703125" style="381" customWidth="1"/>
    <col min="10966" max="10966" width="30.5703125" style="381" customWidth="1"/>
    <col min="10967" max="10975" width="13.7109375" style="381" customWidth="1"/>
    <col min="10976" max="11220" width="9.140625" style="381"/>
    <col min="11221" max="11221" width="7.5703125" style="381" customWidth="1"/>
    <col min="11222" max="11222" width="30.5703125" style="381" customWidth="1"/>
    <col min="11223" max="11231" width="13.7109375" style="381" customWidth="1"/>
    <col min="11232" max="11476" width="9.140625" style="381"/>
    <col min="11477" max="11477" width="7.5703125" style="381" customWidth="1"/>
    <col min="11478" max="11478" width="30.5703125" style="381" customWidth="1"/>
    <col min="11479" max="11487" width="13.7109375" style="381" customWidth="1"/>
    <col min="11488" max="11732" width="9.140625" style="381"/>
    <col min="11733" max="11733" width="7.5703125" style="381" customWidth="1"/>
    <col min="11734" max="11734" width="30.5703125" style="381" customWidth="1"/>
    <col min="11735" max="11743" width="13.7109375" style="381" customWidth="1"/>
    <col min="11744" max="11988" width="9.140625" style="381"/>
    <col min="11989" max="11989" width="7.5703125" style="381" customWidth="1"/>
    <col min="11990" max="11990" width="30.5703125" style="381" customWidth="1"/>
    <col min="11991" max="11999" width="13.7109375" style="381" customWidth="1"/>
    <col min="12000" max="12244" width="9.140625" style="381"/>
    <col min="12245" max="12245" width="7.5703125" style="381" customWidth="1"/>
    <col min="12246" max="12246" width="30.5703125" style="381" customWidth="1"/>
    <col min="12247" max="12255" width="13.7109375" style="381" customWidth="1"/>
    <col min="12256" max="12500" width="9.140625" style="381"/>
    <col min="12501" max="12501" width="7.5703125" style="381" customWidth="1"/>
    <col min="12502" max="12502" width="30.5703125" style="381" customWidth="1"/>
    <col min="12503" max="12511" width="13.7109375" style="381" customWidth="1"/>
    <col min="12512" max="12756" width="9.140625" style="381"/>
    <col min="12757" max="12757" width="7.5703125" style="381" customWidth="1"/>
    <col min="12758" max="12758" width="30.5703125" style="381" customWidth="1"/>
    <col min="12759" max="12767" width="13.7109375" style="381" customWidth="1"/>
    <col min="12768" max="13012" width="9.140625" style="381"/>
    <col min="13013" max="13013" width="7.5703125" style="381" customWidth="1"/>
    <col min="13014" max="13014" width="30.5703125" style="381" customWidth="1"/>
    <col min="13015" max="13023" width="13.7109375" style="381" customWidth="1"/>
    <col min="13024" max="13268" width="9.140625" style="381"/>
    <col min="13269" max="13269" width="7.5703125" style="381" customWidth="1"/>
    <col min="13270" max="13270" width="30.5703125" style="381" customWidth="1"/>
    <col min="13271" max="13279" width="13.7109375" style="381" customWidth="1"/>
    <col min="13280" max="13524" width="9.140625" style="381"/>
    <col min="13525" max="13525" width="7.5703125" style="381" customWidth="1"/>
    <col min="13526" max="13526" width="30.5703125" style="381" customWidth="1"/>
    <col min="13527" max="13535" width="13.7109375" style="381" customWidth="1"/>
    <col min="13536" max="13780" width="9.140625" style="381"/>
    <col min="13781" max="13781" width="7.5703125" style="381" customWidth="1"/>
    <col min="13782" max="13782" width="30.5703125" style="381" customWidth="1"/>
    <col min="13783" max="13791" width="13.7109375" style="381" customWidth="1"/>
    <col min="13792" max="14036" width="9.140625" style="381"/>
    <col min="14037" max="14037" width="7.5703125" style="381" customWidth="1"/>
    <col min="14038" max="14038" width="30.5703125" style="381" customWidth="1"/>
    <col min="14039" max="14047" width="13.7109375" style="381" customWidth="1"/>
    <col min="14048" max="14292" width="9.140625" style="381"/>
    <col min="14293" max="14293" width="7.5703125" style="381" customWidth="1"/>
    <col min="14294" max="14294" width="30.5703125" style="381" customWidth="1"/>
    <col min="14295" max="14303" width="13.7109375" style="381" customWidth="1"/>
    <col min="14304" max="14548" width="9.140625" style="381"/>
    <col min="14549" max="14549" width="7.5703125" style="381" customWidth="1"/>
    <col min="14550" max="14550" width="30.5703125" style="381" customWidth="1"/>
    <col min="14551" max="14559" width="13.7109375" style="381" customWidth="1"/>
    <col min="14560" max="14804" width="9.140625" style="381"/>
    <col min="14805" max="14805" width="7.5703125" style="381" customWidth="1"/>
    <col min="14806" max="14806" width="30.5703125" style="381" customWidth="1"/>
    <col min="14807" max="14815" width="13.7109375" style="381" customWidth="1"/>
    <col min="14816" max="15060" width="9.140625" style="381"/>
    <col min="15061" max="15061" width="7.5703125" style="381" customWidth="1"/>
    <col min="15062" max="15062" width="30.5703125" style="381" customWidth="1"/>
    <col min="15063" max="15071" width="13.7109375" style="381" customWidth="1"/>
    <col min="15072" max="15316" width="9.140625" style="381"/>
    <col min="15317" max="15317" width="7.5703125" style="381" customWidth="1"/>
    <col min="15318" max="15318" width="30.5703125" style="381" customWidth="1"/>
    <col min="15319" max="15327" width="13.7109375" style="381" customWidth="1"/>
    <col min="15328" max="15572" width="9.140625" style="381"/>
    <col min="15573" max="15573" width="7.5703125" style="381" customWidth="1"/>
    <col min="15574" max="15574" width="30.5703125" style="381" customWidth="1"/>
    <col min="15575" max="15583" width="13.7109375" style="381" customWidth="1"/>
    <col min="15584" max="15828" width="9.140625" style="381"/>
    <col min="15829" max="15829" width="7.5703125" style="381" customWidth="1"/>
    <col min="15830" max="15830" width="30.5703125" style="381" customWidth="1"/>
    <col min="15831" max="15839" width="13.7109375" style="381" customWidth="1"/>
    <col min="15840" max="16084" width="9.140625" style="381"/>
    <col min="16085" max="16085" width="7.5703125" style="381" customWidth="1"/>
    <col min="16086" max="16086" width="30.5703125" style="381" customWidth="1"/>
    <col min="16087" max="16095" width="13.7109375" style="381" customWidth="1"/>
    <col min="16096" max="16340" width="9.140625" style="381"/>
    <col min="16341" max="16375" width="9.140625" style="381" customWidth="1"/>
    <col min="16376" max="16384" width="9.140625" style="381"/>
  </cols>
  <sheetData>
    <row r="1" spans="1:25" ht="12.75" customHeight="1" x14ac:dyDescent="0.25">
      <c r="A1" s="380" t="s">
        <v>6</v>
      </c>
    </row>
    <row r="2" spans="1:25" ht="12.75" customHeight="1" x14ac:dyDescent="0.25">
      <c r="A2" s="382" t="s">
        <v>163</v>
      </c>
    </row>
    <row r="3" spans="1:25" ht="12.75" customHeight="1" x14ac:dyDescent="0.25">
      <c r="A3" s="383" t="s">
        <v>7</v>
      </c>
    </row>
    <row r="4" spans="1:25" ht="12.75" customHeight="1" x14ac:dyDescent="0.25">
      <c r="A4" s="383"/>
      <c r="C4" s="384"/>
      <c r="D4" s="384"/>
      <c r="E4" s="384"/>
      <c r="F4" s="384"/>
      <c r="G4" s="384"/>
    </row>
    <row r="5" spans="1:25" s="161" customFormat="1" ht="33.75" x14ac:dyDescent="0.25">
      <c r="A5" s="265" t="s">
        <v>13</v>
      </c>
      <c r="B5" s="119" t="s">
        <v>21</v>
      </c>
      <c r="C5" s="119" t="s">
        <v>124</v>
      </c>
      <c r="D5" s="119" t="s">
        <v>23</v>
      </c>
      <c r="E5" s="119" t="s">
        <v>24</v>
      </c>
      <c r="F5" s="119" t="s">
        <v>25</v>
      </c>
      <c r="G5" s="119" t="s">
        <v>110</v>
      </c>
      <c r="H5" s="176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s="386" customFormat="1" ht="12.75" customHeight="1" x14ac:dyDescent="0.25">
      <c r="A6" s="266">
        <v>1</v>
      </c>
      <c r="B6" s="267">
        <v>2</v>
      </c>
      <c r="C6" s="267">
        <v>3</v>
      </c>
      <c r="D6" s="267">
        <v>4</v>
      </c>
      <c r="E6" s="267">
        <v>5</v>
      </c>
      <c r="F6" s="267">
        <v>6</v>
      </c>
      <c r="G6" s="267">
        <v>7</v>
      </c>
      <c r="H6" s="385"/>
    </row>
    <row r="7" spans="1:25" s="383" customFormat="1" ht="12.75" customHeight="1" x14ac:dyDescent="0.25">
      <c r="A7" s="268">
        <v>1</v>
      </c>
      <c r="B7" s="269" t="s">
        <v>177</v>
      </c>
      <c r="C7" s="270">
        <v>2235771598.7199998</v>
      </c>
      <c r="D7" s="271">
        <v>8.9254053791022692E-2</v>
      </c>
      <c r="E7" s="270">
        <v>317300874.68000001</v>
      </c>
      <c r="F7" s="271">
        <v>0.1034755499256813</v>
      </c>
      <c r="G7" s="270">
        <v>9867851.0399999991</v>
      </c>
      <c r="H7" s="387"/>
      <c r="I7" s="388"/>
      <c r="J7" s="388"/>
      <c r="K7" s="388"/>
      <c r="L7" s="388"/>
      <c r="M7" s="388"/>
    </row>
    <row r="8" spans="1:25" s="383" customFormat="1" ht="12.75" customHeight="1" x14ac:dyDescent="0.25">
      <c r="A8" s="272">
        <v>2</v>
      </c>
      <c r="B8" s="273" t="s">
        <v>178</v>
      </c>
      <c r="C8" s="274">
        <v>4141217070.5700002</v>
      </c>
      <c r="D8" s="271">
        <v>0.16532118548628463</v>
      </c>
      <c r="E8" s="274">
        <v>563439164.46000004</v>
      </c>
      <c r="F8" s="271">
        <v>0.18374414331811412</v>
      </c>
      <c r="G8" s="274">
        <v>69346392.689999998</v>
      </c>
      <c r="H8" s="387"/>
      <c r="I8" s="388"/>
      <c r="J8" s="388"/>
      <c r="K8" s="388"/>
      <c r="L8" s="388"/>
      <c r="M8" s="388"/>
    </row>
    <row r="9" spans="1:25" s="383" customFormat="1" ht="12.75" customHeight="1" x14ac:dyDescent="0.25">
      <c r="A9" s="272">
        <v>3</v>
      </c>
      <c r="B9" s="273" t="s">
        <v>179</v>
      </c>
      <c r="C9" s="274">
        <v>3526928358.71</v>
      </c>
      <c r="D9" s="271">
        <v>0.14079821643033996</v>
      </c>
      <c r="E9" s="274">
        <v>517407480.56</v>
      </c>
      <c r="F9" s="271">
        <v>0.1687326693965206</v>
      </c>
      <c r="G9" s="274">
        <v>48490981.119999997</v>
      </c>
      <c r="H9" s="387"/>
      <c r="I9" s="388"/>
      <c r="J9" s="388"/>
      <c r="K9" s="388"/>
      <c r="L9" s="388"/>
      <c r="M9" s="388"/>
    </row>
    <row r="10" spans="1:25" s="383" customFormat="1" ht="12.75" customHeight="1" x14ac:dyDescent="0.25">
      <c r="A10" s="272">
        <v>4</v>
      </c>
      <c r="B10" s="273" t="s">
        <v>180</v>
      </c>
      <c r="C10" s="274">
        <v>1762549024.8</v>
      </c>
      <c r="D10" s="271">
        <v>7.0362574405577874E-2</v>
      </c>
      <c r="E10" s="274">
        <v>233031547.65000001</v>
      </c>
      <c r="F10" s="271">
        <v>7.5994330514955369E-2</v>
      </c>
      <c r="G10" s="274">
        <v>2304139.2200000002</v>
      </c>
      <c r="H10" s="387"/>
      <c r="I10" s="388"/>
      <c r="J10" s="388"/>
      <c r="K10" s="388"/>
      <c r="L10" s="388"/>
      <c r="M10" s="388"/>
    </row>
    <row r="11" spans="1:25" s="383" customFormat="1" ht="12.75" customHeight="1" x14ac:dyDescent="0.25">
      <c r="A11" s="272">
        <v>5</v>
      </c>
      <c r="B11" s="273" t="s">
        <v>181</v>
      </c>
      <c r="C11" s="274">
        <v>3360575347.0999999</v>
      </c>
      <c r="D11" s="271">
        <v>0.13415725155940322</v>
      </c>
      <c r="E11" s="274">
        <v>298342901.60000002</v>
      </c>
      <c r="F11" s="271">
        <v>9.7293131765291307E-2</v>
      </c>
      <c r="G11" s="274">
        <v>25900777.579999998</v>
      </c>
      <c r="H11" s="387"/>
      <c r="I11" s="388"/>
      <c r="J11" s="388"/>
      <c r="K11" s="388"/>
      <c r="L11" s="388"/>
      <c r="M11" s="388"/>
    </row>
    <row r="12" spans="1:25" s="383" customFormat="1" ht="12.75" customHeight="1" x14ac:dyDescent="0.25">
      <c r="A12" s="272">
        <v>6</v>
      </c>
      <c r="B12" s="273" t="s">
        <v>182</v>
      </c>
      <c r="C12" s="274">
        <v>2757529981.5999999</v>
      </c>
      <c r="D12" s="271">
        <v>0.11008312720717564</v>
      </c>
      <c r="E12" s="274">
        <v>242242959.56999999</v>
      </c>
      <c r="F12" s="271">
        <v>7.8998280362163442E-2</v>
      </c>
      <c r="G12" s="274">
        <v>27451516.329999998</v>
      </c>
      <c r="H12" s="387"/>
      <c r="I12" s="388"/>
      <c r="J12" s="388"/>
      <c r="K12" s="388"/>
      <c r="L12" s="388"/>
      <c r="M12" s="388"/>
    </row>
    <row r="13" spans="1:25" s="383" customFormat="1" ht="12.75" customHeight="1" x14ac:dyDescent="0.25">
      <c r="A13" s="272">
        <v>7</v>
      </c>
      <c r="B13" s="273" t="s">
        <v>183</v>
      </c>
      <c r="C13" s="274">
        <v>179968767.21000001</v>
      </c>
      <c r="D13" s="271">
        <v>7.1845183284650217E-3</v>
      </c>
      <c r="E13" s="274">
        <v>45566077.68</v>
      </c>
      <c r="F13" s="271">
        <v>1.4859634252976437E-2</v>
      </c>
      <c r="G13" s="274">
        <v>3202557.54</v>
      </c>
      <c r="H13" s="387"/>
      <c r="I13" s="388"/>
      <c r="J13" s="388"/>
      <c r="K13" s="388"/>
      <c r="L13" s="388"/>
      <c r="M13" s="388"/>
    </row>
    <row r="14" spans="1:25" s="383" customFormat="1" ht="12.75" customHeight="1" x14ac:dyDescent="0.25">
      <c r="A14" s="272">
        <v>8</v>
      </c>
      <c r="B14" s="273" t="s">
        <v>184</v>
      </c>
      <c r="C14" s="274">
        <v>690406856.58000004</v>
      </c>
      <c r="D14" s="271">
        <v>2.7561675240065291E-2</v>
      </c>
      <c r="E14" s="274">
        <v>59649565.909999996</v>
      </c>
      <c r="F14" s="271">
        <v>1.9452425530153982E-2</v>
      </c>
      <c r="G14" s="274">
        <v>6230017.3399999999</v>
      </c>
      <c r="H14" s="387"/>
      <c r="I14" s="388"/>
      <c r="J14" s="388"/>
      <c r="K14" s="388"/>
      <c r="L14" s="388"/>
      <c r="M14" s="388"/>
    </row>
    <row r="15" spans="1:25" s="383" customFormat="1" ht="12.75" customHeight="1" x14ac:dyDescent="0.25">
      <c r="A15" s="272">
        <v>9</v>
      </c>
      <c r="B15" s="273" t="s">
        <v>185</v>
      </c>
      <c r="C15" s="274">
        <v>2484563847.73</v>
      </c>
      <c r="D15" s="271">
        <v>9.918606866617409E-2</v>
      </c>
      <c r="E15" s="274">
        <v>195053780.86000001</v>
      </c>
      <c r="F15" s="271">
        <v>6.3609333759091641E-2</v>
      </c>
      <c r="G15" s="274">
        <v>19687792.73</v>
      </c>
      <c r="H15" s="387"/>
      <c r="I15" s="388"/>
      <c r="J15" s="388"/>
      <c r="K15" s="388"/>
      <c r="L15" s="388"/>
      <c r="M15" s="388"/>
    </row>
    <row r="16" spans="1:25" s="383" customFormat="1" ht="12.75" customHeight="1" x14ac:dyDescent="0.25">
      <c r="A16" s="272">
        <v>10</v>
      </c>
      <c r="B16" s="273" t="s">
        <v>186</v>
      </c>
      <c r="C16" s="274">
        <v>3742841629.5999999</v>
      </c>
      <c r="D16" s="271">
        <v>0.14941767232880679</v>
      </c>
      <c r="E16" s="274">
        <v>544774935.65999997</v>
      </c>
      <c r="F16" s="271">
        <v>0.17765751862485896</v>
      </c>
      <c r="G16" s="274">
        <v>33087508.77</v>
      </c>
      <c r="H16" s="387"/>
      <c r="I16" s="388"/>
      <c r="J16" s="388"/>
      <c r="K16" s="388"/>
      <c r="L16" s="388"/>
      <c r="M16" s="388"/>
    </row>
    <row r="17" spans="1:13" s="383" customFormat="1" ht="12.75" customHeight="1" x14ac:dyDescent="0.25">
      <c r="A17" s="272">
        <v>11</v>
      </c>
      <c r="B17" s="273" t="s">
        <v>187</v>
      </c>
      <c r="C17" s="274">
        <v>167171922.78999999</v>
      </c>
      <c r="D17" s="271">
        <v>6.6736565566847851E-3</v>
      </c>
      <c r="E17" s="274">
        <v>49624037</v>
      </c>
      <c r="F17" s="271">
        <v>1.618298255019281E-2</v>
      </c>
      <c r="G17" s="274">
        <v>252967.67</v>
      </c>
      <c r="H17" s="387"/>
      <c r="I17" s="388"/>
      <c r="J17" s="388"/>
      <c r="K17" s="388"/>
      <c r="L17" s="388"/>
      <c r="M17" s="388"/>
    </row>
    <row r="18" spans="1:13" s="391" customFormat="1" ht="15" customHeight="1" x14ac:dyDescent="0.25">
      <c r="A18" s="325"/>
      <c r="B18" s="326" t="s">
        <v>26</v>
      </c>
      <c r="C18" s="389">
        <v>25049524405.41</v>
      </c>
      <c r="D18" s="390">
        <v>1</v>
      </c>
      <c r="E18" s="389">
        <v>3066433325.6300001</v>
      </c>
      <c r="F18" s="390">
        <v>1</v>
      </c>
      <c r="G18" s="389">
        <v>245822502.02999994</v>
      </c>
      <c r="I18" s="388"/>
      <c r="J18" s="388"/>
      <c r="K18" s="388"/>
      <c r="L18" s="388"/>
      <c r="M18" s="388"/>
    </row>
    <row r="19" spans="1:13" s="383" customFormat="1" ht="15" customHeight="1" x14ac:dyDescent="0.25">
      <c r="A19" s="392"/>
    </row>
    <row r="20" spans="1:13" s="383" customFormat="1" ht="12.75" customHeight="1" x14ac:dyDescent="0.25">
      <c r="E20" s="393"/>
    </row>
    <row r="21" spans="1:13" s="383" customFormat="1" ht="12.75" customHeight="1" x14ac:dyDescent="0.25">
      <c r="A21" s="471" t="s">
        <v>9</v>
      </c>
      <c r="B21" s="471"/>
      <c r="C21" s="471"/>
      <c r="D21" s="471"/>
      <c r="E21" s="471"/>
      <c r="F21" s="471"/>
      <c r="G21" s="471"/>
    </row>
    <row r="22" spans="1:13" s="383" customFormat="1" ht="12.75" customHeight="1" x14ac:dyDescent="0.25">
      <c r="A22" s="394"/>
      <c r="B22" s="395" t="s">
        <v>188</v>
      </c>
      <c r="C22" s="396"/>
      <c r="D22" s="396"/>
      <c r="E22" s="396"/>
      <c r="F22" s="396"/>
      <c r="G22" s="396"/>
    </row>
    <row r="23" spans="1:13" s="383" customFormat="1" ht="54" customHeight="1" x14ac:dyDescent="0.25">
      <c r="A23" s="394"/>
      <c r="B23" s="472" t="s">
        <v>189</v>
      </c>
      <c r="C23" s="472"/>
      <c r="D23" s="472"/>
      <c r="E23" s="472"/>
      <c r="F23" s="472"/>
      <c r="G23" s="472"/>
    </row>
    <row r="24" spans="1:13" s="383" customFormat="1" ht="11.25" x14ac:dyDescent="0.25">
      <c r="B24" s="446" t="s">
        <v>190</v>
      </c>
      <c r="C24" s="397"/>
      <c r="D24" s="397"/>
      <c r="E24" s="397"/>
      <c r="F24" s="397"/>
      <c r="G24" s="397"/>
    </row>
    <row r="25" spans="1:13" ht="15" x14ac:dyDescent="0.25">
      <c r="B25" s="448"/>
      <c r="C25" s="449"/>
      <c r="D25" s="449"/>
      <c r="E25" s="449"/>
      <c r="F25" s="449"/>
      <c r="G25" s="449"/>
      <c r="H25" s="449"/>
      <c r="I25" s="449"/>
    </row>
    <row r="26" spans="1:13" ht="15" x14ac:dyDescent="0.25">
      <c r="B26" s="398"/>
      <c r="C26" s="384"/>
    </row>
    <row r="27" spans="1:13" ht="15" x14ac:dyDescent="0.25">
      <c r="B27" s="398"/>
    </row>
    <row r="28" spans="1:13" ht="15" x14ac:dyDescent="0.25"/>
    <row r="29" spans="1:13" ht="15" x14ac:dyDescent="0.25">
      <c r="E29" s="399"/>
      <c r="F29" s="400"/>
    </row>
    <row r="30" spans="1:13" ht="15" x14ac:dyDescent="0.25"/>
    <row r="31" spans="1:13" ht="15" x14ac:dyDescent="0.25">
      <c r="E31" s="399">
        <f>+E29*1000</f>
        <v>0</v>
      </c>
      <c r="F31" s="400"/>
    </row>
    <row r="32" spans="1:13" ht="15" x14ac:dyDescent="0.25"/>
    <row r="33" ht="14.25" customHeight="1" x14ac:dyDescent="0.25"/>
  </sheetData>
  <mergeCells count="2">
    <mergeCell ref="A21:G21"/>
    <mergeCell ref="B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406" customWidth="1"/>
    <col min="2" max="2" width="33.140625" style="406" customWidth="1"/>
    <col min="3" max="3" width="11.7109375" style="406" bestFit="1" customWidth="1"/>
    <col min="4" max="4" width="9.140625" style="406" customWidth="1"/>
    <col min="5" max="5" width="13.7109375" style="406" customWidth="1"/>
    <col min="6" max="6" width="9.140625" style="406" customWidth="1"/>
    <col min="7" max="7" width="12.85546875" style="406" customWidth="1"/>
    <col min="8" max="236" width="9.140625" style="406"/>
    <col min="237" max="237" width="7.5703125" style="406" customWidth="1"/>
    <col min="238" max="238" width="31.85546875" style="406" customWidth="1"/>
    <col min="239" max="239" width="15.42578125" style="406" customWidth="1"/>
    <col min="240" max="247" width="13.7109375" style="406" customWidth="1"/>
    <col min="248" max="248" width="10.140625" style="406" bestFit="1" customWidth="1"/>
    <col min="249" max="492" width="9.140625" style="406"/>
    <col min="493" max="493" width="7.5703125" style="406" customWidth="1"/>
    <col min="494" max="494" width="31.85546875" style="406" customWidth="1"/>
    <col min="495" max="495" width="15.42578125" style="406" customWidth="1"/>
    <col min="496" max="503" width="13.7109375" style="406" customWidth="1"/>
    <col min="504" max="504" width="10.140625" style="406" bestFit="1" customWidth="1"/>
    <col min="505" max="748" width="9.140625" style="406"/>
    <col min="749" max="749" width="7.5703125" style="406" customWidth="1"/>
    <col min="750" max="750" width="31.85546875" style="406" customWidth="1"/>
    <col min="751" max="751" width="15.42578125" style="406" customWidth="1"/>
    <col min="752" max="759" width="13.7109375" style="406" customWidth="1"/>
    <col min="760" max="760" width="10.140625" style="406" bestFit="1" customWidth="1"/>
    <col min="761" max="1004" width="9.140625" style="406"/>
    <col min="1005" max="1005" width="7.5703125" style="406" customWidth="1"/>
    <col min="1006" max="1006" width="31.85546875" style="406" customWidth="1"/>
    <col min="1007" max="1007" width="15.42578125" style="406" customWidth="1"/>
    <col min="1008" max="1015" width="13.7109375" style="406" customWidth="1"/>
    <col min="1016" max="1016" width="10.140625" style="406" bestFit="1" customWidth="1"/>
    <col min="1017" max="1260" width="9.140625" style="406"/>
    <col min="1261" max="1261" width="7.5703125" style="406" customWidth="1"/>
    <col min="1262" max="1262" width="31.85546875" style="406" customWidth="1"/>
    <col min="1263" max="1263" width="15.42578125" style="406" customWidth="1"/>
    <col min="1264" max="1271" width="13.7109375" style="406" customWidth="1"/>
    <col min="1272" max="1272" width="10.140625" style="406" bestFit="1" customWidth="1"/>
    <col min="1273" max="1516" width="9.140625" style="406"/>
    <col min="1517" max="1517" width="7.5703125" style="406" customWidth="1"/>
    <col min="1518" max="1518" width="31.85546875" style="406" customWidth="1"/>
    <col min="1519" max="1519" width="15.42578125" style="406" customWidth="1"/>
    <col min="1520" max="1527" width="13.7109375" style="406" customWidth="1"/>
    <col min="1528" max="1528" width="10.140625" style="406" bestFit="1" customWidth="1"/>
    <col min="1529" max="1772" width="9.140625" style="406"/>
    <col min="1773" max="1773" width="7.5703125" style="406" customWidth="1"/>
    <col min="1774" max="1774" width="31.85546875" style="406" customWidth="1"/>
    <col min="1775" max="1775" width="15.42578125" style="406" customWidth="1"/>
    <col min="1776" max="1783" width="13.7109375" style="406" customWidth="1"/>
    <col min="1784" max="1784" width="10.140625" style="406" bestFit="1" customWidth="1"/>
    <col min="1785" max="2028" width="9.140625" style="406"/>
    <col min="2029" max="2029" width="7.5703125" style="406" customWidth="1"/>
    <col min="2030" max="2030" width="31.85546875" style="406" customWidth="1"/>
    <col min="2031" max="2031" width="15.42578125" style="406" customWidth="1"/>
    <col min="2032" max="2039" width="13.7109375" style="406" customWidth="1"/>
    <col min="2040" max="2040" width="10.140625" style="406" bestFit="1" customWidth="1"/>
    <col min="2041" max="2284" width="9.140625" style="406"/>
    <col min="2285" max="2285" width="7.5703125" style="406" customWidth="1"/>
    <col min="2286" max="2286" width="31.85546875" style="406" customWidth="1"/>
    <col min="2287" max="2287" width="15.42578125" style="406" customWidth="1"/>
    <col min="2288" max="2295" width="13.7109375" style="406" customWidth="1"/>
    <col min="2296" max="2296" width="10.140625" style="406" bestFit="1" customWidth="1"/>
    <col min="2297" max="2540" width="9.140625" style="406"/>
    <col min="2541" max="2541" width="7.5703125" style="406" customWidth="1"/>
    <col min="2542" max="2542" width="31.85546875" style="406" customWidth="1"/>
    <col min="2543" max="2543" width="15.42578125" style="406" customWidth="1"/>
    <col min="2544" max="2551" width="13.7109375" style="406" customWidth="1"/>
    <col min="2552" max="2552" width="10.140625" style="406" bestFit="1" customWidth="1"/>
    <col min="2553" max="2796" width="9.140625" style="406"/>
    <col min="2797" max="2797" width="7.5703125" style="406" customWidth="1"/>
    <col min="2798" max="2798" width="31.85546875" style="406" customWidth="1"/>
    <col min="2799" max="2799" width="15.42578125" style="406" customWidth="1"/>
    <col min="2800" max="2807" width="13.7109375" style="406" customWidth="1"/>
    <col min="2808" max="2808" width="10.140625" style="406" bestFit="1" customWidth="1"/>
    <col min="2809" max="3052" width="9.140625" style="406"/>
    <col min="3053" max="3053" width="7.5703125" style="406" customWidth="1"/>
    <col min="3054" max="3054" width="31.85546875" style="406" customWidth="1"/>
    <col min="3055" max="3055" width="15.42578125" style="406" customWidth="1"/>
    <col min="3056" max="3063" width="13.7109375" style="406" customWidth="1"/>
    <col min="3064" max="3064" width="10.140625" style="406" bestFit="1" customWidth="1"/>
    <col min="3065" max="3308" width="9.140625" style="406"/>
    <col min="3309" max="3309" width="7.5703125" style="406" customWidth="1"/>
    <col min="3310" max="3310" width="31.85546875" style="406" customWidth="1"/>
    <col min="3311" max="3311" width="15.42578125" style="406" customWidth="1"/>
    <col min="3312" max="3319" width="13.7109375" style="406" customWidth="1"/>
    <col min="3320" max="3320" width="10.140625" style="406" bestFit="1" customWidth="1"/>
    <col min="3321" max="3564" width="9.140625" style="406"/>
    <col min="3565" max="3565" width="7.5703125" style="406" customWidth="1"/>
    <col min="3566" max="3566" width="31.85546875" style="406" customWidth="1"/>
    <col min="3567" max="3567" width="15.42578125" style="406" customWidth="1"/>
    <col min="3568" max="3575" width="13.7109375" style="406" customWidth="1"/>
    <col min="3576" max="3576" width="10.140625" style="406" bestFit="1" customWidth="1"/>
    <col min="3577" max="3820" width="9.140625" style="406"/>
    <col min="3821" max="3821" width="7.5703125" style="406" customWidth="1"/>
    <col min="3822" max="3822" width="31.85546875" style="406" customWidth="1"/>
    <col min="3823" max="3823" width="15.42578125" style="406" customWidth="1"/>
    <col min="3824" max="3831" width="13.7109375" style="406" customWidth="1"/>
    <col min="3832" max="3832" width="10.140625" style="406" bestFit="1" customWidth="1"/>
    <col min="3833" max="4076" width="9.140625" style="406"/>
    <col min="4077" max="4077" width="7.5703125" style="406" customWidth="1"/>
    <col min="4078" max="4078" width="31.85546875" style="406" customWidth="1"/>
    <col min="4079" max="4079" width="15.42578125" style="406" customWidth="1"/>
    <col min="4080" max="4087" width="13.7109375" style="406" customWidth="1"/>
    <col min="4088" max="4088" width="10.140625" style="406" bestFit="1" customWidth="1"/>
    <col min="4089" max="4332" width="9.140625" style="406"/>
    <col min="4333" max="4333" width="7.5703125" style="406" customWidth="1"/>
    <col min="4334" max="4334" width="31.85546875" style="406" customWidth="1"/>
    <col min="4335" max="4335" width="15.42578125" style="406" customWidth="1"/>
    <col min="4336" max="4343" width="13.7109375" style="406" customWidth="1"/>
    <col min="4344" max="4344" width="10.140625" style="406" bestFit="1" customWidth="1"/>
    <col min="4345" max="4588" width="9.140625" style="406"/>
    <col min="4589" max="4589" width="7.5703125" style="406" customWidth="1"/>
    <col min="4590" max="4590" width="31.85546875" style="406" customWidth="1"/>
    <col min="4591" max="4591" width="15.42578125" style="406" customWidth="1"/>
    <col min="4592" max="4599" width="13.7109375" style="406" customWidth="1"/>
    <col min="4600" max="4600" width="10.140625" style="406" bestFit="1" customWidth="1"/>
    <col min="4601" max="4844" width="9.140625" style="406"/>
    <col min="4845" max="4845" width="7.5703125" style="406" customWidth="1"/>
    <col min="4846" max="4846" width="31.85546875" style="406" customWidth="1"/>
    <col min="4847" max="4847" width="15.42578125" style="406" customWidth="1"/>
    <col min="4848" max="4855" width="13.7109375" style="406" customWidth="1"/>
    <col min="4856" max="4856" width="10.140625" style="406" bestFit="1" customWidth="1"/>
    <col min="4857" max="5100" width="9.140625" style="406"/>
    <col min="5101" max="5101" width="7.5703125" style="406" customWidth="1"/>
    <col min="5102" max="5102" width="31.85546875" style="406" customWidth="1"/>
    <col min="5103" max="5103" width="15.42578125" style="406" customWidth="1"/>
    <col min="5104" max="5111" width="13.7109375" style="406" customWidth="1"/>
    <col min="5112" max="5112" width="10.140625" style="406" bestFit="1" customWidth="1"/>
    <col min="5113" max="5356" width="9.140625" style="406"/>
    <col min="5357" max="5357" width="7.5703125" style="406" customWidth="1"/>
    <col min="5358" max="5358" width="31.85546875" style="406" customWidth="1"/>
    <col min="5359" max="5359" width="15.42578125" style="406" customWidth="1"/>
    <col min="5360" max="5367" width="13.7109375" style="406" customWidth="1"/>
    <col min="5368" max="5368" width="10.140625" style="406" bestFit="1" customWidth="1"/>
    <col min="5369" max="5612" width="9.140625" style="406"/>
    <col min="5613" max="5613" width="7.5703125" style="406" customWidth="1"/>
    <col min="5614" max="5614" width="31.85546875" style="406" customWidth="1"/>
    <col min="5615" max="5615" width="15.42578125" style="406" customWidth="1"/>
    <col min="5616" max="5623" width="13.7109375" style="406" customWidth="1"/>
    <col min="5624" max="5624" width="10.140625" style="406" bestFit="1" customWidth="1"/>
    <col min="5625" max="5868" width="9.140625" style="406"/>
    <col min="5869" max="5869" width="7.5703125" style="406" customWidth="1"/>
    <col min="5870" max="5870" width="31.85546875" style="406" customWidth="1"/>
    <col min="5871" max="5871" width="15.42578125" style="406" customWidth="1"/>
    <col min="5872" max="5879" width="13.7109375" style="406" customWidth="1"/>
    <col min="5880" max="5880" width="10.140625" style="406" bestFit="1" customWidth="1"/>
    <col min="5881" max="6124" width="9.140625" style="406"/>
    <col min="6125" max="6125" width="7.5703125" style="406" customWidth="1"/>
    <col min="6126" max="6126" width="31.85546875" style="406" customWidth="1"/>
    <col min="6127" max="6127" width="15.42578125" style="406" customWidth="1"/>
    <col min="6128" max="6135" width="13.7109375" style="406" customWidth="1"/>
    <col min="6136" max="6136" width="10.140625" style="406" bestFit="1" customWidth="1"/>
    <col min="6137" max="6380" width="9.140625" style="406"/>
    <col min="6381" max="6381" width="7.5703125" style="406" customWidth="1"/>
    <col min="6382" max="6382" width="31.85546875" style="406" customWidth="1"/>
    <col min="6383" max="6383" width="15.42578125" style="406" customWidth="1"/>
    <col min="6384" max="6391" width="13.7109375" style="406" customWidth="1"/>
    <col min="6392" max="6392" width="10.140625" style="406" bestFit="1" customWidth="1"/>
    <col min="6393" max="6636" width="9.140625" style="406"/>
    <col min="6637" max="6637" width="7.5703125" style="406" customWidth="1"/>
    <col min="6638" max="6638" width="31.85546875" style="406" customWidth="1"/>
    <col min="6639" max="6639" width="15.42578125" style="406" customWidth="1"/>
    <col min="6640" max="6647" width="13.7109375" style="406" customWidth="1"/>
    <col min="6648" max="6648" width="10.140625" style="406" bestFit="1" customWidth="1"/>
    <col min="6649" max="6892" width="9.140625" style="406"/>
    <col min="6893" max="6893" width="7.5703125" style="406" customWidth="1"/>
    <col min="6894" max="6894" width="31.85546875" style="406" customWidth="1"/>
    <col min="6895" max="6895" width="15.42578125" style="406" customWidth="1"/>
    <col min="6896" max="6903" width="13.7109375" style="406" customWidth="1"/>
    <col min="6904" max="6904" width="10.140625" style="406" bestFit="1" customWidth="1"/>
    <col min="6905" max="7148" width="9.140625" style="406"/>
    <col min="7149" max="7149" width="7.5703125" style="406" customWidth="1"/>
    <col min="7150" max="7150" width="31.85546875" style="406" customWidth="1"/>
    <col min="7151" max="7151" width="15.42578125" style="406" customWidth="1"/>
    <col min="7152" max="7159" width="13.7109375" style="406" customWidth="1"/>
    <col min="7160" max="7160" width="10.140625" style="406" bestFit="1" customWidth="1"/>
    <col min="7161" max="7404" width="9.140625" style="406"/>
    <col min="7405" max="7405" width="7.5703125" style="406" customWidth="1"/>
    <col min="7406" max="7406" width="31.85546875" style="406" customWidth="1"/>
    <col min="7407" max="7407" width="15.42578125" style="406" customWidth="1"/>
    <col min="7408" max="7415" width="13.7109375" style="406" customWidth="1"/>
    <col min="7416" max="7416" width="10.140625" style="406" bestFit="1" customWidth="1"/>
    <col min="7417" max="7660" width="9.140625" style="406"/>
    <col min="7661" max="7661" width="7.5703125" style="406" customWidth="1"/>
    <col min="7662" max="7662" width="31.85546875" style="406" customWidth="1"/>
    <col min="7663" max="7663" width="15.42578125" style="406" customWidth="1"/>
    <col min="7664" max="7671" width="13.7109375" style="406" customWidth="1"/>
    <col min="7672" max="7672" width="10.140625" style="406" bestFit="1" customWidth="1"/>
    <col min="7673" max="7916" width="9.140625" style="406"/>
    <col min="7917" max="7917" width="7.5703125" style="406" customWidth="1"/>
    <col min="7918" max="7918" width="31.85546875" style="406" customWidth="1"/>
    <col min="7919" max="7919" width="15.42578125" style="406" customWidth="1"/>
    <col min="7920" max="7927" width="13.7109375" style="406" customWidth="1"/>
    <col min="7928" max="7928" width="10.140625" style="406" bestFit="1" customWidth="1"/>
    <col min="7929" max="8172" width="9.140625" style="406"/>
    <col min="8173" max="8173" width="7.5703125" style="406" customWidth="1"/>
    <col min="8174" max="8174" width="31.85546875" style="406" customWidth="1"/>
    <col min="8175" max="8175" width="15.42578125" style="406" customWidth="1"/>
    <col min="8176" max="8183" width="13.7109375" style="406" customWidth="1"/>
    <col min="8184" max="8184" width="10.140625" style="406" bestFit="1" customWidth="1"/>
    <col min="8185" max="8428" width="9.140625" style="406"/>
    <col min="8429" max="8429" width="7.5703125" style="406" customWidth="1"/>
    <col min="8430" max="8430" width="31.85546875" style="406" customWidth="1"/>
    <col min="8431" max="8431" width="15.42578125" style="406" customWidth="1"/>
    <col min="8432" max="8439" width="13.7109375" style="406" customWidth="1"/>
    <col min="8440" max="8440" width="10.140625" style="406" bestFit="1" customWidth="1"/>
    <col min="8441" max="8684" width="9.140625" style="406"/>
    <col min="8685" max="8685" width="7.5703125" style="406" customWidth="1"/>
    <col min="8686" max="8686" width="31.85546875" style="406" customWidth="1"/>
    <col min="8687" max="8687" width="15.42578125" style="406" customWidth="1"/>
    <col min="8688" max="8695" width="13.7109375" style="406" customWidth="1"/>
    <col min="8696" max="8696" width="10.140625" style="406" bestFit="1" customWidth="1"/>
    <col min="8697" max="8940" width="9.140625" style="406"/>
    <col min="8941" max="8941" width="7.5703125" style="406" customWidth="1"/>
    <col min="8942" max="8942" width="31.85546875" style="406" customWidth="1"/>
    <col min="8943" max="8943" width="15.42578125" style="406" customWidth="1"/>
    <col min="8944" max="8951" width="13.7109375" style="406" customWidth="1"/>
    <col min="8952" max="8952" width="10.140625" style="406" bestFit="1" customWidth="1"/>
    <col min="8953" max="9196" width="9.140625" style="406"/>
    <col min="9197" max="9197" width="7.5703125" style="406" customWidth="1"/>
    <col min="9198" max="9198" width="31.85546875" style="406" customWidth="1"/>
    <col min="9199" max="9199" width="15.42578125" style="406" customWidth="1"/>
    <col min="9200" max="9207" width="13.7109375" style="406" customWidth="1"/>
    <col min="9208" max="9208" width="10.140625" style="406" bestFit="1" customWidth="1"/>
    <col min="9209" max="9452" width="9.140625" style="406"/>
    <col min="9453" max="9453" width="7.5703125" style="406" customWidth="1"/>
    <col min="9454" max="9454" width="31.85546875" style="406" customWidth="1"/>
    <col min="9455" max="9455" width="15.42578125" style="406" customWidth="1"/>
    <col min="9456" max="9463" width="13.7109375" style="406" customWidth="1"/>
    <col min="9464" max="9464" width="10.140625" style="406" bestFit="1" customWidth="1"/>
    <col min="9465" max="9708" width="9.140625" style="406"/>
    <col min="9709" max="9709" width="7.5703125" style="406" customWidth="1"/>
    <col min="9710" max="9710" width="31.85546875" style="406" customWidth="1"/>
    <col min="9711" max="9711" width="15.42578125" style="406" customWidth="1"/>
    <col min="9712" max="9719" width="13.7109375" style="406" customWidth="1"/>
    <col min="9720" max="9720" width="10.140625" style="406" bestFit="1" customWidth="1"/>
    <col min="9721" max="9964" width="9.140625" style="406"/>
    <col min="9965" max="9965" width="7.5703125" style="406" customWidth="1"/>
    <col min="9966" max="9966" width="31.85546875" style="406" customWidth="1"/>
    <col min="9967" max="9967" width="15.42578125" style="406" customWidth="1"/>
    <col min="9968" max="9975" width="13.7109375" style="406" customWidth="1"/>
    <col min="9976" max="9976" width="10.140625" style="406" bestFit="1" customWidth="1"/>
    <col min="9977" max="10220" width="9.140625" style="406"/>
    <col min="10221" max="10221" width="7.5703125" style="406" customWidth="1"/>
    <col min="10222" max="10222" width="31.85546875" style="406" customWidth="1"/>
    <col min="10223" max="10223" width="15.42578125" style="406" customWidth="1"/>
    <col min="10224" max="10231" width="13.7109375" style="406" customWidth="1"/>
    <col min="10232" max="10232" width="10.140625" style="406" bestFit="1" customWidth="1"/>
    <col min="10233" max="10476" width="9.140625" style="406"/>
    <col min="10477" max="10477" width="7.5703125" style="406" customWidth="1"/>
    <col min="10478" max="10478" width="31.85546875" style="406" customWidth="1"/>
    <col min="10479" max="10479" width="15.42578125" style="406" customWidth="1"/>
    <col min="10480" max="10487" width="13.7109375" style="406" customWidth="1"/>
    <col min="10488" max="10488" width="10.140625" style="406" bestFit="1" customWidth="1"/>
    <col min="10489" max="10732" width="9.140625" style="406"/>
    <col min="10733" max="10733" width="7.5703125" style="406" customWidth="1"/>
    <col min="10734" max="10734" width="31.85546875" style="406" customWidth="1"/>
    <col min="10735" max="10735" width="15.42578125" style="406" customWidth="1"/>
    <col min="10736" max="10743" width="13.7109375" style="406" customWidth="1"/>
    <col min="10744" max="10744" width="10.140625" style="406" bestFit="1" customWidth="1"/>
    <col min="10745" max="10988" width="9.140625" style="406"/>
    <col min="10989" max="10989" width="7.5703125" style="406" customWidth="1"/>
    <col min="10990" max="10990" width="31.85546875" style="406" customWidth="1"/>
    <col min="10991" max="10991" width="15.42578125" style="406" customWidth="1"/>
    <col min="10992" max="10999" width="13.7109375" style="406" customWidth="1"/>
    <col min="11000" max="11000" width="10.140625" style="406" bestFit="1" customWidth="1"/>
    <col min="11001" max="11244" width="9.140625" style="406"/>
    <col min="11245" max="11245" width="7.5703125" style="406" customWidth="1"/>
    <col min="11246" max="11246" width="31.85546875" style="406" customWidth="1"/>
    <col min="11247" max="11247" width="15.42578125" style="406" customWidth="1"/>
    <col min="11248" max="11255" width="13.7109375" style="406" customWidth="1"/>
    <col min="11256" max="11256" width="10.140625" style="406" bestFit="1" customWidth="1"/>
    <col min="11257" max="11500" width="9.140625" style="406"/>
    <col min="11501" max="11501" width="7.5703125" style="406" customWidth="1"/>
    <col min="11502" max="11502" width="31.85546875" style="406" customWidth="1"/>
    <col min="11503" max="11503" width="15.42578125" style="406" customWidth="1"/>
    <col min="11504" max="11511" width="13.7109375" style="406" customWidth="1"/>
    <col min="11512" max="11512" width="10.140625" style="406" bestFit="1" customWidth="1"/>
    <col min="11513" max="11756" width="9.140625" style="406"/>
    <col min="11757" max="11757" width="7.5703125" style="406" customWidth="1"/>
    <col min="11758" max="11758" width="31.85546875" style="406" customWidth="1"/>
    <col min="11759" max="11759" width="15.42578125" style="406" customWidth="1"/>
    <col min="11760" max="11767" width="13.7109375" style="406" customWidth="1"/>
    <col min="11768" max="11768" width="10.140625" style="406" bestFit="1" customWidth="1"/>
    <col min="11769" max="12012" width="9.140625" style="406"/>
    <col min="12013" max="12013" width="7.5703125" style="406" customWidth="1"/>
    <col min="12014" max="12014" width="31.85546875" style="406" customWidth="1"/>
    <col min="12015" max="12015" width="15.42578125" style="406" customWidth="1"/>
    <col min="12016" max="12023" width="13.7109375" style="406" customWidth="1"/>
    <col min="12024" max="12024" width="10.140625" style="406" bestFit="1" customWidth="1"/>
    <col min="12025" max="12268" width="9.140625" style="406"/>
    <col min="12269" max="12269" width="7.5703125" style="406" customWidth="1"/>
    <col min="12270" max="12270" width="31.85546875" style="406" customWidth="1"/>
    <col min="12271" max="12271" width="15.42578125" style="406" customWidth="1"/>
    <col min="12272" max="12279" width="13.7109375" style="406" customWidth="1"/>
    <col min="12280" max="12280" width="10.140625" style="406" bestFit="1" customWidth="1"/>
    <col min="12281" max="12524" width="9.140625" style="406"/>
    <col min="12525" max="12525" width="7.5703125" style="406" customWidth="1"/>
    <col min="12526" max="12526" width="31.85546875" style="406" customWidth="1"/>
    <col min="12527" max="12527" width="15.42578125" style="406" customWidth="1"/>
    <col min="12528" max="12535" width="13.7109375" style="406" customWidth="1"/>
    <col min="12536" max="12536" width="10.140625" style="406" bestFit="1" customWidth="1"/>
    <col min="12537" max="12780" width="9.140625" style="406"/>
    <col min="12781" max="12781" width="7.5703125" style="406" customWidth="1"/>
    <col min="12782" max="12782" width="31.85546875" style="406" customWidth="1"/>
    <col min="12783" max="12783" width="15.42578125" style="406" customWidth="1"/>
    <col min="12784" max="12791" width="13.7109375" style="406" customWidth="1"/>
    <col min="12792" max="12792" width="10.140625" style="406" bestFit="1" customWidth="1"/>
    <col min="12793" max="13036" width="9.140625" style="406"/>
    <col min="13037" max="13037" width="7.5703125" style="406" customWidth="1"/>
    <col min="13038" max="13038" width="31.85546875" style="406" customWidth="1"/>
    <col min="13039" max="13039" width="15.42578125" style="406" customWidth="1"/>
    <col min="13040" max="13047" width="13.7109375" style="406" customWidth="1"/>
    <col min="13048" max="13048" width="10.140625" style="406" bestFit="1" customWidth="1"/>
    <col min="13049" max="13292" width="9.140625" style="406"/>
    <col min="13293" max="13293" width="7.5703125" style="406" customWidth="1"/>
    <col min="13294" max="13294" width="31.85546875" style="406" customWidth="1"/>
    <col min="13295" max="13295" width="15.42578125" style="406" customWidth="1"/>
    <col min="13296" max="13303" width="13.7109375" style="406" customWidth="1"/>
    <col min="13304" max="13304" width="10.140625" style="406" bestFit="1" customWidth="1"/>
    <col min="13305" max="13548" width="9.140625" style="406"/>
    <col min="13549" max="13549" width="7.5703125" style="406" customWidth="1"/>
    <col min="13550" max="13550" width="31.85546875" style="406" customWidth="1"/>
    <col min="13551" max="13551" width="15.42578125" style="406" customWidth="1"/>
    <col min="13552" max="13559" width="13.7109375" style="406" customWidth="1"/>
    <col min="13560" max="13560" width="10.140625" style="406" bestFit="1" customWidth="1"/>
    <col min="13561" max="13804" width="9.140625" style="406"/>
    <col min="13805" max="13805" width="7.5703125" style="406" customWidth="1"/>
    <col min="13806" max="13806" width="31.85546875" style="406" customWidth="1"/>
    <col min="13807" max="13807" width="15.42578125" style="406" customWidth="1"/>
    <col min="13808" max="13815" width="13.7109375" style="406" customWidth="1"/>
    <col min="13816" max="13816" width="10.140625" style="406" bestFit="1" customWidth="1"/>
    <col min="13817" max="14060" width="9.140625" style="406"/>
    <col min="14061" max="14061" width="7.5703125" style="406" customWidth="1"/>
    <col min="14062" max="14062" width="31.85546875" style="406" customWidth="1"/>
    <col min="14063" max="14063" width="15.42578125" style="406" customWidth="1"/>
    <col min="14064" max="14071" width="13.7109375" style="406" customWidth="1"/>
    <col min="14072" max="14072" width="10.140625" style="406" bestFit="1" customWidth="1"/>
    <col min="14073" max="14316" width="9.140625" style="406"/>
    <col min="14317" max="14317" width="7.5703125" style="406" customWidth="1"/>
    <col min="14318" max="14318" width="31.85546875" style="406" customWidth="1"/>
    <col min="14319" max="14319" width="15.42578125" style="406" customWidth="1"/>
    <col min="14320" max="14327" width="13.7109375" style="406" customWidth="1"/>
    <col min="14328" max="14328" width="10.140625" style="406" bestFit="1" customWidth="1"/>
    <col min="14329" max="14572" width="9.140625" style="406"/>
    <col min="14573" max="14573" width="7.5703125" style="406" customWidth="1"/>
    <col min="14574" max="14574" width="31.85546875" style="406" customWidth="1"/>
    <col min="14575" max="14575" width="15.42578125" style="406" customWidth="1"/>
    <col min="14576" max="14583" width="13.7109375" style="406" customWidth="1"/>
    <col min="14584" max="14584" width="10.140625" style="406" bestFit="1" customWidth="1"/>
    <col min="14585" max="14828" width="9.140625" style="406"/>
    <col min="14829" max="14829" width="7.5703125" style="406" customWidth="1"/>
    <col min="14830" max="14830" width="31.85546875" style="406" customWidth="1"/>
    <col min="14831" max="14831" width="15.42578125" style="406" customWidth="1"/>
    <col min="14832" max="14839" width="13.7109375" style="406" customWidth="1"/>
    <col min="14840" max="14840" width="10.140625" style="406" bestFit="1" customWidth="1"/>
    <col min="14841" max="15084" width="9.140625" style="406"/>
    <col min="15085" max="15085" width="7.5703125" style="406" customWidth="1"/>
    <col min="15086" max="15086" width="31.85546875" style="406" customWidth="1"/>
    <col min="15087" max="15087" width="15.42578125" style="406" customWidth="1"/>
    <col min="15088" max="15095" width="13.7109375" style="406" customWidth="1"/>
    <col min="15096" max="15096" width="10.140625" style="406" bestFit="1" customWidth="1"/>
    <col min="15097" max="15340" width="9.140625" style="406"/>
    <col min="15341" max="15341" width="7.5703125" style="406" customWidth="1"/>
    <col min="15342" max="15342" width="31.85546875" style="406" customWidth="1"/>
    <col min="15343" max="15343" width="15.42578125" style="406" customWidth="1"/>
    <col min="15344" max="15351" width="13.7109375" style="406" customWidth="1"/>
    <col min="15352" max="15352" width="10.140625" style="406" bestFit="1" customWidth="1"/>
    <col min="15353" max="15596" width="9.140625" style="406"/>
    <col min="15597" max="15597" width="7.5703125" style="406" customWidth="1"/>
    <col min="15598" max="15598" width="31.85546875" style="406" customWidth="1"/>
    <col min="15599" max="15599" width="15.42578125" style="406" customWidth="1"/>
    <col min="15600" max="15607" width="13.7109375" style="406" customWidth="1"/>
    <col min="15608" max="15608" width="10.140625" style="406" bestFit="1" customWidth="1"/>
    <col min="15609" max="15852" width="9.140625" style="406"/>
    <col min="15853" max="15853" width="7.5703125" style="406" customWidth="1"/>
    <col min="15854" max="15854" width="31.85546875" style="406" customWidth="1"/>
    <col min="15855" max="15855" width="15.42578125" style="406" customWidth="1"/>
    <col min="15856" max="15863" width="13.7109375" style="406" customWidth="1"/>
    <col min="15864" max="15864" width="10.140625" style="406" bestFit="1" customWidth="1"/>
    <col min="15865" max="16108" width="9.140625" style="406"/>
    <col min="16109" max="16109" width="7.5703125" style="406" customWidth="1"/>
    <col min="16110" max="16110" width="31.85546875" style="406" customWidth="1"/>
    <col min="16111" max="16111" width="15.42578125" style="406" customWidth="1"/>
    <col min="16112" max="16119" width="13.7109375" style="406" customWidth="1"/>
    <col min="16120" max="16120" width="10.140625" style="406" bestFit="1" customWidth="1"/>
    <col min="16121" max="16364" width="9.140625" style="406"/>
    <col min="16365" max="16375" width="9.140625" style="406" customWidth="1"/>
    <col min="16376" max="16384" width="9.140625" style="406"/>
  </cols>
  <sheetData>
    <row r="1" spans="1:13" s="402" customFormat="1" x14ac:dyDescent="0.25">
      <c r="A1" s="401" t="s">
        <v>10</v>
      </c>
    </row>
    <row r="2" spans="1:13" s="402" customFormat="1" x14ac:dyDescent="0.25">
      <c r="A2" s="403" t="s">
        <v>164</v>
      </c>
      <c r="B2" s="404"/>
      <c r="C2" s="404"/>
      <c r="D2" s="404"/>
      <c r="E2" s="404"/>
      <c r="F2" s="404"/>
      <c r="G2" s="404"/>
    </row>
    <row r="3" spans="1:13" x14ac:dyDescent="0.25">
      <c r="A3" s="404" t="s">
        <v>7</v>
      </c>
      <c r="B3" s="405"/>
      <c r="C3" s="405"/>
      <c r="D3" s="405"/>
      <c r="E3" s="405"/>
      <c r="F3" s="405"/>
      <c r="G3" s="405"/>
    </row>
    <row r="4" spans="1:13" x14ac:dyDescent="0.25">
      <c r="A4" s="405"/>
      <c r="B4" s="405"/>
      <c r="C4" s="405"/>
      <c r="D4" s="405"/>
      <c r="E4" s="405"/>
      <c r="F4" s="405"/>
      <c r="G4" s="405"/>
    </row>
    <row r="5" spans="1:13" ht="33.75" x14ac:dyDescent="0.25">
      <c r="A5" s="275" t="s">
        <v>13</v>
      </c>
      <c r="B5" s="276" t="s">
        <v>21</v>
      </c>
      <c r="C5" s="276" t="s">
        <v>22</v>
      </c>
      <c r="D5" s="276" t="s">
        <v>23</v>
      </c>
      <c r="E5" s="276" t="s">
        <v>24</v>
      </c>
      <c r="F5" s="276" t="s">
        <v>25</v>
      </c>
      <c r="G5" s="119" t="s">
        <v>110</v>
      </c>
    </row>
    <row r="6" spans="1:13" x14ac:dyDescent="0.25">
      <c r="A6" s="277">
        <v>1</v>
      </c>
      <c r="B6" s="278">
        <v>2</v>
      </c>
      <c r="C6" s="278">
        <v>3</v>
      </c>
      <c r="D6" s="278">
        <v>4</v>
      </c>
      <c r="E6" s="278">
        <v>5</v>
      </c>
      <c r="F6" s="278">
        <v>6</v>
      </c>
      <c r="G6" s="278">
        <v>7</v>
      </c>
    </row>
    <row r="7" spans="1:13" s="383" customFormat="1" ht="11.25" x14ac:dyDescent="0.25">
      <c r="A7" s="279">
        <v>1</v>
      </c>
      <c r="B7" s="280" t="s">
        <v>191</v>
      </c>
      <c r="C7" s="281">
        <v>2240250549.27</v>
      </c>
      <c r="D7" s="271">
        <v>0.10948114751140431</v>
      </c>
      <c r="E7" s="270">
        <v>752669773.44000006</v>
      </c>
      <c r="F7" s="271">
        <v>0.10111670862617061</v>
      </c>
      <c r="G7" s="282">
        <v>73334200.319999993</v>
      </c>
      <c r="H7" s="387"/>
      <c r="I7" s="393"/>
      <c r="J7" s="393"/>
      <c r="K7" s="393"/>
      <c r="L7" s="393"/>
      <c r="M7" s="393"/>
    </row>
    <row r="8" spans="1:13" x14ac:dyDescent="0.25">
      <c r="A8" s="283">
        <v>2</v>
      </c>
      <c r="B8" s="284" t="s">
        <v>177</v>
      </c>
      <c r="C8" s="285">
        <v>145591902.53</v>
      </c>
      <c r="D8" s="271">
        <v>7.1150829814758615E-3</v>
      </c>
      <c r="E8" s="285">
        <v>70065737.280000001</v>
      </c>
      <c r="F8" s="271">
        <v>9.412915187013756E-3</v>
      </c>
      <c r="G8" s="286">
        <v>14633723.26</v>
      </c>
      <c r="I8" s="393"/>
      <c r="J8" s="393"/>
      <c r="K8" s="393"/>
      <c r="L8" s="393"/>
      <c r="M8" s="393"/>
    </row>
    <row r="9" spans="1:13" x14ac:dyDescent="0.25">
      <c r="A9" s="283">
        <v>3</v>
      </c>
      <c r="B9" s="284" t="s">
        <v>178</v>
      </c>
      <c r="C9" s="285">
        <v>1581041574.8800001</v>
      </c>
      <c r="D9" s="271">
        <v>7.7265574574908208E-2</v>
      </c>
      <c r="E9" s="285">
        <v>800923502.46000004</v>
      </c>
      <c r="F9" s="271">
        <v>0.10759931019942283</v>
      </c>
      <c r="G9" s="286">
        <v>71940146.849999994</v>
      </c>
      <c r="I9" s="393"/>
      <c r="J9" s="393"/>
      <c r="K9" s="393"/>
      <c r="L9" s="393"/>
      <c r="M9" s="393"/>
    </row>
    <row r="10" spans="1:13" x14ac:dyDescent="0.25">
      <c r="A10" s="283">
        <v>4</v>
      </c>
      <c r="B10" s="273" t="s">
        <v>192</v>
      </c>
      <c r="C10" s="285">
        <v>7618474078.4399996</v>
      </c>
      <c r="D10" s="271">
        <v>0.37231517906123923</v>
      </c>
      <c r="E10" s="285">
        <v>2221290221.5900002</v>
      </c>
      <c r="F10" s="271">
        <v>0.29841713329887426</v>
      </c>
      <c r="G10" s="286">
        <v>304894399.85000002</v>
      </c>
      <c r="I10" s="393"/>
      <c r="J10" s="393"/>
      <c r="K10" s="393"/>
      <c r="L10" s="393"/>
      <c r="M10" s="393"/>
    </row>
    <row r="11" spans="1:13" x14ac:dyDescent="0.25">
      <c r="A11" s="283">
        <v>5</v>
      </c>
      <c r="B11" s="273" t="s">
        <v>193</v>
      </c>
      <c r="C11" s="285">
        <v>3718654475.73</v>
      </c>
      <c r="D11" s="271">
        <v>0.18173081548133241</v>
      </c>
      <c r="E11" s="285">
        <v>1278988608.5799999</v>
      </c>
      <c r="F11" s="271">
        <v>0.17182451459276607</v>
      </c>
      <c r="G11" s="286">
        <v>161090984.00999999</v>
      </c>
      <c r="I11" s="393"/>
      <c r="J11" s="393"/>
      <c r="K11" s="393"/>
      <c r="L11" s="393"/>
      <c r="M11" s="393"/>
    </row>
    <row r="12" spans="1:13" x14ac:dyDescent="0.25">
      <c r="A12" s="283">
        <v>6</v>
      </c>
      <c r="B12" s="284" t="s">
        <v>180</v>
      </c>
      <c r="C12" s="285">
        <v>1143868466.1900001</v>
      </c>
      <c r="D12" s="271">
        <v>5.5900904620422409E-2</v>
      </c>
      <c r="E12" s="285">
        <v>571582763.30999994</v>
      </c>
      <c r="F12" s="271">
        <v>7.678874557324844E-2</v>
      </c>
      <c r="G12" s="286">
        <v>13162893.960000001</v>
      </c>
      <c r="I12" s="393"/>
      <c r="J12" s="393"/>
      <c r="K12" s="393"/>
      <c r="L12" s="393"/>
      <c r="M12" s="393"/>
    </row>
    <row r="13" spans="1:13" x14ac:dyDescent="0.25">
      <c r="A13" s="283">
        <v>7</v>
      </c>
      <c r="B13" s="284" t="s">
        <v>181</v>
      </c>
      <c r="C13" s="285">
        <v>620057771.70000005</v>
      </c>
      <c r="D13" s="271">
        <v>3.0302251858034809E-2</v>
      </c>
      <c r="E13" s="285">
        <v>153054025.97</v>
      </c>
      <c r="F13" s="271">
        <v>2.056189831742267E-2</v>
      </c>
      <c r="G13" s="286">
        <v>12947868.65</v>
      </c>
      <c r="I13" s="393"/>
      <c r="J13" s="393"/>
      <c r="K13" s="393"/>
      <c r="L13" s="393"/>
      <c r="M13" s="393"/>
    </row>
    <row r="14" spans="1:13" x14ac:dyDescent="0.25">
      <c r="A14" s="283">
        <v>8</v>
      </c>
      <c r="B14" s="284" t="s">
        <v>194</v>
      </c>
      <c r="C14" s="285">
        <v>472422746.97000003</v>
      </c>
      <c r="D14" s="271">
        <v>2.308732140055457E-2</v>
      </c>
      <c r="E14" s="285">
        <v>234531264.08000001</v>
      </c>
      <c r="F14" s="271">
        <v>3.1507880787237839E-2</v>
      </c>
      <c r="G14" s="286">
        <v>6741936.1200000001</v>
      </c>
      <c r="I14" s="393"/>
      <c r="J14" s="393"/>
      <c r="K14" s="393"/>
      <c r="L14" s="393"/>
      <c r="M14" s="393"/>
    </row>
    <row r="15" spans="1:13" x14ac:dyDescent="0.25">
      <c r="A15" s="283">
        <v>9</v>
      </c>
      <c r="B15" s="284" t="s">
        <v>195</v>
      </c>
      <c r="C15" s="285">
        <v>67152961.700000003</v>
      </c>
      <c r="D15" s="271">
        <v>3.2817683308240119E-3</v>
      </c>
      <c r="E15" s="285">
        <v>12009225.380000001</v>
      </c>
      <c r="F15" s="271">
        <v>1.6133680219752775E-3</v>
      </c>
      <c r="G15" s="286">
        <v>80041.25</v>
      </c>
      <c r="I15" s="393"/>
      <c r="J15" s="393"/>
      <c r="K15" s="393"/>
      <c r="L15" s="393"/>
      <c r="M15" s="393"/>
    </row>
    <row r="16" spans="1:13" x14ac:dyDescent="0.25">
      <c r="A16" s="283">
        <v>10</v>
      </c>
      <c r="B16" s="284" t="s">
        <v>196</v>
      </c>
      <c r="C16" s="285">
        <v>117862560.22</v>
      </c>
      <c r="D16" s="271">
        <v>5.7599487457875437E-3</v>
      </c>
      <c r="E16" s="285">
        <v>68582964.510000005</v>
      </c>
      <c r="F16" s="271">
        <v>9.213713482051359E-3</v>
      </c>
      <c r="G16" s="286">
        <v>-9199913.1099999994</v>
      </c>
      <c r="I16" s="393"/>
      <c r="J16" s="393"/>
      <c r="K16" s="393"/>
      <c r="L16" s="393"/>
      <c r="M16" s="393"/>
    </row>
    <row r="17" spans="1:13" x14ac:dyDescent="0.25">
      <c r="A17" s="283">
        <v>11</v>
      </c>
      <c r="B17" s="284" t="s">
        <v>182</v>
      </c>
      <c r="C17" s="285">
        <v>75830732.579999998</v>
      </c>
      <c r="D17" s="271">
        <v>3.7058513933604896E-3</v>
      </c>
      <c r="E17" s="285">
        <v>28806385.98</v>
      </c>
      <c r="F17" s="271">
        <v>3.8699666713065688E-3</v>
      </c>
      <c r="G17" s="286">
        <v>-115889.1</v>
      </c>
      <c r="I17" s="393"/>
      <c r="J17" s="393"/>
      <c r="K17" s="393"/>
      <c r="L17" s="393"/>
      <c r="M17" s="393"/>
    </row>
    <row r="18" spans="1:13" x14ac:dyDescent="0.25">
      <c r="A18" s="283">
        <v>12</v>
      </c>
      <c r="B18" s="284" t="s">
        <v>184</v>
      </c>
      <c r="C18" s="285">
        <v>556092205.16999996</v>
      </c>
      <c r="D18" s="271">
        <v>2.7176251675955412E-2</v>
      </c>
      <c r="E18" s="285">
        <v>428661533.69999999</v>
      </c>
      <c r="F18" s="271">
        <v>5.7588128196363129E-2</v>
      </c>
      <c r="G18" s="286">
        <v>-3042586.34</v>
      </c>
      <c r="I18" s="393"/>
      <c r="J18" s="393"/>
      <c r="K18" s="393"/>
      <c r="L18" s="393"/>
      <c r="M18" s="393"/>
    </row>
    <row r="19" spans="1:13" x14ac:dyDescent="0.25">
      <c r="A19" s="283">
        <v>13</v>
      </c>
      <c r="B19" s="284" t="s">
        <v>185</v>
      </c>
      <c r="C19" s="285">
        <v>1075608714.5899999</v>
      </c>
      <c r="D19" s="271">
        <v>5.2565047416215226E-2</v>
      </c>
      <c r="E19" s="285">
        <v>439772134.42000002</v>
      </c>
      <c r="F19" s="271">
        <v>5.9080771338562488E-2</v>
      </c>
      <c r="G19" s="286">
        <v>25658885.09</v>
      </c>
      <c r="I19" s="393"/>
      <c r="J19" s="393"/>
      <c r="K19" s="393"/>
      <c r="L19" s="393"/>
      <c r="M19" s="393"/>
    </row>
    <row r="20" spans="1:13" x14ac:dyDescent="0.25">
      <c r="A20" s="283">
        <v>14</v>
      </c>
      <c r="B20" s="284" t="s">
        <v>186</v>
      </c>
      <c r="C20" s="285">
        <v>1029523379.1</v>
      </c>
      <c r="D20" s="271">
        <v>5.0312854948485516E-2</v>
      </c>
      <c r="E20" s="285">
        <v>382636553</v>
      </c>
      <c r="F20" s="271">
        <v>5.1404945707584714E-2</v>
      </c>
      <c r="G20" s="286">
        <v>31592998.93</v>
      </c>
      <c r="I20" s="393"/>
      <c r="J20" s="393"/>
      <c r="K20" s="393"/>
      <c r="L20" s="393"/>
      <c r="M20" s="393"/>
    </row>
    <row r="21" spans="1:13" ht="15" customHeight="1" x14ac:dyDescent="0.25">
      <c r="A21" s="407"/>
      <c r="B21" s="408" t="s">
        <v>26</v>
      </c>
      <c r="C21" s="409">
        <v>20462432119.07</v>
      </c>
      <c r="D21" s="410">
        <v>1</v>
      </c>
      <c r="E21" s="409">
        <v>7443574693.6999998</v>
      </c>
      <c r="F21" s="410">
        <v>1</v>
      </c>
      <c r="G21" s="409">
        <v>703719689.73999989</v>
      </c>
      <c r="I21" s="393"/>
      <c r="J21" s="393"/>
      <c r="K21" s="393"/>
      <c r="L21" s="393"/>
      <c r="M21" s="393"/>
    </row>
    <row r="22" spans="1:13" ht="15" customHeight="1" x14ac:dyDescent="0.25">
      <c r="A22" s="405"/>
      <c r="B22" s="405"/>
      <c r="C22" s="411"/>
      <c r="D22" s="405"/>
      <c r="E22" s="405"/>
      <c r="F22" s="405"/>
      <c r="G22" s="412"/>
    </row>
    <row r="23" spans="1:13" x14ac:dyDescent="0.25">
      <c r="A23" s="405"/>
      <c r="B23" s="405"/>
      <c r="C23" s="405"/>
      <c r="D23" s="405"/>
      <c r="E23" s="411"/>
      <c r="F23" s="405"/>
      <c r="G23" s="412"/>
    </row>
    <row r="24" spans="1:13" s="402" customFormat="1" x14ac:dyDescent="0.25">
      <c r="A24" s="473" t="s">
        <v>9</v>
      </c>
      <c r="B24" s="473"/>
      <c r="C24" s="473"/>
      <c r="D24" s="473"/>
      <c r="E24" s="473"/>
      <c r="F24" s="473"/>
      <c r="G24" s="473"/>
    </row>
    <row r="25" spans="1:13" s="402" customFormat="1" x14ac:dyDescent="0.25">
      <c r="A25" s="413"/>
      <c r="B25" s="414" t="s">
        <v>197</v>
      </c>
      <c r="C25" s="415"/>
      <c r="D25" s="415"/>
      <c r="E25" s="415"/>
      <c r="F25" s="415"/>
      <c r="G25" s="415"/>
    </row>
    <row r="26" spans="1:13" s="383" customFormat="1" ht="11.25" x14ac:dyDescent="0.25">
      <c r="A26" s="394"/>
      <c r="B26" s="453" t="s">
        <v>198</v>
      </c>
      <c r="C26" s="450"/>
      <c r="D26" s="450"/>
      <c r="E26" s="450"/>
      <c r="F26" s="450"/>
      <c r="G26" s="450"/>
      <c r="H26" s="450"/>
      <c r="I26" s="450"/>
    </row>
    <row r="27" spans="1:13" x14ac:dyDescent="0.25">
      <c r="B27" s="451" t="s">
        <v>199</v>
      </c>
    </row>
    <row r="28" spans="1:13" ht="57" customHeight="1" x14ac:dyDescent="0.25">
      <c r="B28" s="474" t="s">
        <v>189</v>
      </c>
      <c r="C28" s="474"/>
      <c r="D28" s="474"/>
      <c r="E28" s="474"/>
      <c r="F28" s="474"/>
      <c r="G28" s="474"/>
      <c r="H28" s="447"/>
      <c r="I28" s="447"/>
    </row>
    <row r="29" spans="1:13" x14ac:dyDescent="0.25">
      <c r="B29" s="452" t="s">
        <v>190</v>
      </c>
    </row>
    <row r="30" spans="1:13" x14ac:dyDescent="0.25">
      <c r="B30" s="416"/>
      <c r="C30" s="417"/>
    </row>
    <row r="32" spans="1:13" x14ac:dyDescent="0.25">
      <c r="C32" s="399"/>
      <c r="D32" s="399"/>
      <c r="E32" s="418"/>
    </row>
  </sheetData>
  <mergeCells count="2">
    <mergeCell ref="A24:G24"/>
    <mergeCell ref="B28:G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2020-08-28T17:01:17Z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