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D63520F0-3648-4750-8F74-00CC600A94FE}"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6.1'!$A$1:$L$161</definedName>
    <definedName name="_xlnm.Print_Area" localSheetId="24">'25 Tablice 6.2, 6.3'!$A$1:$O$56</definedName>
    <definedName name="_xlnm.Print_Area" localSheetId="25">'26 Tablice 6.4 - 6.8'!$A$1:$G$91</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67" l="1"/>
  <c r="G49" i="67"/>
  <c r="H49" i="67"/>
  <c r="H145" i="46" l="1"/>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71" i="65" l="1"/>
  <c r="C65" i="82" l="1"/>
  <c r="C66" i="82"/>
  <c r="C67" i="82"/>
  <c r="C68" i="82" l="1"/>
  <c r="F22" i="68" l="1"/>
  <c r="F47" i="65" l="1"/>
  <c r="O62" i="92" l="1"/>
  <c r="I2" i="91" l="1"/>
  <c r="L35" i="91" s="1"/>
  <c r="I1" i="91"/>
  <c r="L34" i="91" s="1"/>
  <c r="F12"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2" i="65" l="1"/>
  <c r="F15" i="65" l="1"/>
  <c r="G38" i="68" l="1"/>
  <c r="G37" i="68"/>
  <c r="O2" i="67" l="1"/>
  <c r="O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<sst xmlns="http://schemas.openxmlformats.org/spreadsheetml/2006/main" count="3613" uniqueCount="1669">
  <si>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</si>
  <si>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</si>
  <si>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</si>
  <si>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</si>
  <si>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</si>
  <si>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</si>
  <si>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</si>
  <si>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</si>
  <si>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</si>
  <si>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</si>
  <si>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</si>
  <si>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</si>
  <si>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</si>
  <si>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</si>
  <si>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</si>
  <si>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</si>
  <si>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</si>
  <si>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</si>
  <si>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</si>
  <si>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</si>
  <si>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</si>
  <si>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</si>
  <si>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</si>
  <si>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</si>
  <si>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</si>
  <si>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</si>
  <si>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</si>
  <si>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</si>
  <si>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</si>
  <si>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</si>
  <si>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</si>
  <si>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</si>
  <si>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</si>
  <si>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</si>
  <si>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</si>
  <si>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</si>
  <si>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</si>
  <si>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</si>
  <si>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</si>
  <si>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</si>
  <si>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</si>
  <si>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</si>
  <si>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</si>
  <si>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</si>
  <si>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</si>
  <si>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</si>
  <si>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</si>
  <si>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</si>
  <si>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</si>
  <si>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</si>
  <si>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</si>
  <si>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</si>
  <si>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</si>
  <si>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</si>
  <si>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</si>
  <si>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</si>
  <si>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</si>
  <si>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</si>
  <si>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</si>
  <si>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</si>
  <si>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</si>
  <si>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</si>
  <si>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</si>
  <si>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</si>
  <si>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</si>
  <si>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</si>
  <si>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</si>
  <si>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</si>
  <si>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</si>
  <si>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</si>
  <si>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</si>
  <si>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</si>
  <si>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</si>
  <si>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</si>
  <si>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</si>
  <si>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</si>
  <si>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</si>
  <si>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</si>
  <si>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</si>
  <si>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</si>
  <si>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</si>
  <si>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</si>
  <si>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</si>
  <si>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</si>
  <si>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</si>
  <si>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</si>
  <si>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</si>
  <si>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</si>
  <si>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</si>
  <si>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</si>
  <si>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</si>
  <si>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</si>
  <si>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</si>
  <si>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</si>
  <si>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</si>
  <si>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</si>
  <si>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</si>
  <si>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</si>
  <si>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</si>
  <si>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</si>
  <si>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</si>
  <si>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</si>
  <si>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</si>
  <si>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</si>
  <si>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</si>
  <si>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</si>
  <si>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</si>
  <si>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</si>
  <si>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</si>
  <si>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</si>
  <si>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</si>
  <si>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</si>
  <si>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</si>
  <si>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</si>
  <si>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</si>
  <si>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</si>
  <si>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</si>
  <si>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</si>
  <si>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</si>
  <si>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</si>
  <si>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</si>
  <si>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</si>
  <si>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</si>
  <si>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</si>
  <si>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</si>
  <si>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</si>
  <si>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</si>
  <si>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</si>
  <si>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</si>
  <si>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</si>
  <si>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</si>
  <si>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</si>
  <si>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</si>
  <si>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</si>
  <si>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</si>
  <si>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</si>
  <si>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</si>
  <si>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</si>
  <si>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</si>
  <si>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</si>
  <si>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</si>
  <si>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</si>
  <si>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</si>
  <si>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</si>
  <si>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</si>
  <si>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</si>
  <si>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</si>
  <si>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</si>
  <si>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</si>
  <si>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</si>
  <si>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</si>
  <si>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</si>
  <si>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</si>
  <si>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</si>
  <si>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</si>
  <si>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</si>
  <si>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</si>
  <si>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</si>
  <si>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</si>
  <si>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</si>
  <si>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</si>
  <si>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</si>
  <si>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</si>
  <si>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</si>
  <si>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</si>
  <si>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</si>
  <si>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</si>
  <si>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</si>
  <si>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</si>
  <si>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</si>
  <si>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</si>
  <si>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</si>
  <si>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</si>
  <si>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</si>
  <si>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</si>
  <si>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</si>
  <si>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</si>
  <si>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</si>
  <si>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</si>
  <si>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</si>
  <si>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</si>
  <si>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</si>
  <si>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</si>
  <si>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</si>
  <si>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</si>
  <si>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</si>
  <si>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</si>
  <si>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</si>
  <si>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</si>
  <si>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</si>
  <si>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</si>
  <si>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</si>
  <si>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</si>
  <si>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</si>
  <si>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</si>
  <si>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</si>
  <si>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</si>
  <si>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</si>
  <si>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</si>
  <si>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</si>
  <si>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</si>
  <si>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</si>
  <si>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</si>
  <si>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</si>
  <si>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</si>
  <si>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</si>
  <si>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</si>
  <si>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</si>
  <si>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</si>
  <si>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</si>
  <si>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</si>
  <si>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</si>
  <si>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</si>
  <si>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</si>
  <si>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</si>
  <si>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</si>
  <si>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</si>
  <si>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</si>
  <si>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</si>
  <si>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</si>
  <si>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</si>
  <si>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</si>
  <si>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</si>
  <si>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</si>
  <si>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</si>
  <si>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</si>
  <si>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</si>
  <si>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</si>
  <si>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</si>
  <si>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</si>
  <si>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</si>
  <si>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</si>
  <si>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</si>
  <si>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</si>
  <si>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</si>
  <si>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</si>
  <si>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</si>
  <si>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</si>
  <si>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</si>
  <si>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</si>
  <si>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</si>
  <si>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</si>
  <si>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</si>
  <si>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</si>
  <si>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</si>
  <si>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</si>
  <si>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</si>
  <si>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</si>
  <si>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</si>
  <si>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</si>
  <si>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</si>
  <si>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</si>
  <si>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</si>
  <si>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</si>
  <si>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</si>
  <si>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</si>
  <si>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</si>
  <si>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</si>
  <si>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</si>
  <si>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</si>
  <si>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</si>
  <si>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</si>
  <si>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</si>
  <si>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</si>
  <si>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</si>
  <si>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</si>
  <si>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</si>
  <si>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</si>
  <si>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</si>
  <si>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</si>
  <si>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</si>
  <si>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</si>
  <si>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</si>
  <si>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</si>
  <si>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</si>
  <si>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</si>
  <si>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</si>
  <si>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</si>
  <si>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</si>
  <si>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</si>
  <si>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</si>
  <si>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</si>
  <si>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</si>
  <si>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</si>
  <si>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</si>
  <si>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</si>
  <si>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</si>
  <si>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</si>
  <si>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</si>
  <si>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</si>
  <si>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</si>
  <si>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</si>
  <si>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</si>
  <si>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</si>
  <si>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</si>
  <si>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</si>
  <si>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</si>
  <si>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</si>
  <si>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</si>
  <si>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</si>
  <si>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</si>
  <si>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</si>
  <si>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</si>
  <si>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</si>
  <si>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</si>
  <si>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</si>
  <si>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</si>
  <si>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</si>
  <si>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</si>
  <si>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</si>
  <si>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</si>
  <si>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</si>
  <si>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</si>
  <si>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</si>
  <si>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</si>
  <si>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</si>
  <si>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</si>
  <si>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</si>
  <si>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</si>
  <si>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</si>
  <si>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</si>
  <si>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</si>
  <si>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</si>
  <si>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</si>
  <si>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</si>
  <si>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</si>
  <si>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</si>
  <si>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</si>
  <si>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</si>
  <si>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</si>
  <si>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</si>
  <si>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</si>
  <si>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</si>
  <si>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</si>
  <si>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</si>
  <si>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</si>
  <si>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</si>
  <si>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</si>
  <si>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</si>
  <si>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</si>
  <si>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</si>
  <si>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</si>
  <si>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</si>
  <si>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</si>
  <si>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</si>
  <si>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</si>
  <si>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</si>
  <si>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</si>
  <si>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</si>
  <si>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</si>
  <si>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</si>
  <si>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</si>
  <si>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</si>
  <si>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</si>
  <si>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</si>
  <si>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</si>
  <si>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</si>
  <si>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</si>
  <si>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</si>
  <si>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</si>
  <si>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</si>
  <si>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</si>
  <si>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</si>
  <si>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</si>
  <si>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</si>
  <si>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</si>
  <si>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</si>
  <si>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</si>
  <si>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</si>
  <si>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</si>
  <si>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</si>
  <si>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</si>
  <si>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</si>
  <si>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</si>
  <si>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</si>
  <si>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</si>
  <si>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</si>
  <si>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</si>
  <si>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</si>
  <si>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</si>
  <si>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</si>
  <si>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</si>
  <si>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</si>
  <si>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</si>
  <si>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</si>
  <si>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</si>
  <si>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</si>
  <si>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</si>
  <si>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</si>
  <si>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</si>
  <si>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</si>
  <si>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</si>
  <si>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</si>
  <si>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</si>
  <si>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</si>
  <si>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</si>
  <si>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</si>
  <si>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</si>
  <si>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</si>
  <si>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</si>
  <si>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</si>
  <si>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</si>
  <si>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</si>
  <si>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</si>
  <si>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</si>
  <si>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</si>
  <si>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</si>
  <si>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</si>
  <si>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</si>
  <si>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</si>
  <si>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</si>
  <si>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</si>
  <si>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</si>
  <si>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</si>
  <si>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</si>
  <si>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</si>
  <si>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</si>
  <si>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</si>
  <si>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</si>
  <si>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</si>
  <si>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</si>
  <si>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</si>
  <si>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</si>
  <si>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</si>
  <si>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</si>
  <si>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</si>
  <si>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</si>
  <si>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</si>
  <si>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</si>
  <si>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</si>
  <si>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</si>
  <si>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</si>
  <si>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</si>
  <si>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</si>
  <si>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</si>
  <si>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</si>
  <si>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</si>
  <si>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</si>
  <si>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</si>
  <si>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</si>
  <si>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</si>
  <si>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</si>
  <si>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</si>
  <si>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</si>
  <si>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</si>
  <si>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</si>
  <si>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</si>
  <si>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</si>
  <si>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</si>
  <si>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</si>
  <si>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</si>
  <si>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</si>
  <si>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</si>
  <si>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</si>
  <si>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</si>
  <si>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</si>
  <si>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</si>
  <si>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</si>
  <si>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</si>
  <si>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</si>
  <si>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</si>
  <si>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</si>
  <si>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</si>
  <si>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</si>
  <si>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</si>
  <si>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</si>
  <si>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</si>
  <si>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</si>
  <si>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</si>
  <si>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</si>
  <si>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</si>
  <si>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</si>
  <si>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</si>
  <si>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</si>
  <si>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</si>
  <si>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</si>
  <si>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</si>
  <si>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</si>
  <si>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</si>
  <si>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</si>
  <si>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</si>
  <si>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</si>
  <si>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</si>
  <si>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</si>
  <si>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</si>
  <si>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</si>
  <si>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</si>
  <si>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</si>
  <si>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</si>
  <si>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</si>
  <si>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</si>
  <si>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</si>
  <si>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</si>
  <si>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</si>
  <si>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</si>
  <si>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</si>
  <si>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</si>
  <si>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</si>
  <si>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</si>
  <si>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</si>
  <si>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</si>
  <si>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</si>
  <si>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</si>
  <si>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</si>
  <si>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</si>
  <si>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</si>
  <si>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</si>
  <si>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</si>
  <si>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</si>
  <si>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</si>
  <si>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</si>
  <si>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</si>
  <si>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</si>
  <si>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</si>
  <si>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</si>
  <si>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</si>
  <si>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</si>
  <si>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</si>
  <si>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</si>
  <si>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</si>
  <si>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</si>
  <si>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</si>
  <si>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</si>
  <si>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</si>
  <si>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</si>
  <si>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</si>
  <si>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</si>
  <si>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</si>
  <si>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</si>
  <si>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</si>
  <si>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</si>
  <si>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</si>
  <si>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</si>
  <si>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</si>
  <si>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</si>
  <si>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</si>
  <si>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</si>
  <si>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</si>
  <si>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</si>
  <si>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</si>
  <si>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</si>
  <si>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</si>
  <si>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</si>
  <si>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</si>
  <si>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</si>
  <si>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</si>
  <si>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</si>
  <si>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</si>
  <si>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</si>
  <si>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</si>
  <si>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</si>
  <si>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</si>
  <si>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</si>
  <si>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</si>
  <si>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</si>
  <si>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</si>
  <si>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</si>
  <si>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</si>
  <si>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</si>
  <si>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</si>
  <si>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</si>
  <si>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</si>
  <si>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</si>
  <si>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</si>
  <si>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</si>
  <si>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</si>
  <si>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</si>
  <si>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</si>
  <si>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</si>
  <si>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</si>
  <si>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</si>
  <si>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</si>
  <si>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</si>
  <si>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</si>
  <si>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</si>
  <si>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</si>
  <si>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</si>
  <si>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</si>
  <si>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</si>
  <si>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</si>
  <si>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</si>
  <si>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</si>
  <si>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</si>
  <si>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</si>
  <si>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</si>
  <si>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</si>
  <si>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</si>
  <si>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</si>
  <si>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</si>
  <si>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</si>
  <si>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</si>
  <si>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</si>
  <si>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</si>
  <si>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</si>
  <si>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</si>
  <si>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</si>
  <si>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</si>
  <si>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</si>
  <si>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</si>
  <si>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</si>
  <si>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</si>
  <si>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</si>
  <si>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</si>
  <si>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</si>
  <si>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</si>
  <si>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</si>
  <si>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</si>
  <si>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</si>
  <si>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</si>
  <si>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</si>
  <si>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</si>
  <si>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</si>
  <si>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</si>
  <si>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</si>
  <si>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</si>
  <si>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</si>
  <si>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</si>
  <si>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</si>
  <si>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</si>
  <si>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</si>
  <si>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</si>
  <si>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</si>
  <si>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</si>
  <si>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</si>
  <si>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</si>
  <si>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</si>
  <si>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</si>
  <si>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</si>
  <si>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</si>
  <si>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</si>
  <si>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</si>
  <si>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</si>
  <si>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</si>
  <si>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</si>
  <si>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</si>
  <si>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</si>
  <si>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</si>
  <si>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</si>
  <si>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</si>
  <si>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</si>
  <si>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</si>
  <si>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</si>
  <si>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</si>
  <si>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</si>
  <si>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</si>
  <si>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</si>
  <si>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</si>
  <si>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</si>
  <si>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</si>
  <si>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</si>
  <si>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</si>
  <si>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</si>
  <si>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</si>
  <si>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</si>
  <si>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</si>
  <si>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</si>
  <si>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</si>
  <si>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</si>
  <si>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</si>
  <si>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</si>
  <si>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</si>
  <si>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</si>
  <si>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</si>
  <si>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</si>
  <si>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</si>
  <si>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</si>
  <si>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</si>
  <si>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</si>
  <si>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</si>
  <si>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</si>
  <si>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</si>
  <si>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</si>
  <si>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</si>
  <si>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</si>
  <si>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</si>
  <si>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</si>
  <si>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</si>
  <si>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</si>
  <si>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</si>
  <si>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</si>
  <si>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</si>
  <si>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</si>
  <si>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</si>
  <si>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</si>
  <si>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</si>
  <si>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</si>
  <si>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</si>
  <si>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</si>
  <si>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</si>
  <si>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</si>
  <si>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</si>
  <si>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</si>
  <si>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</si>
  <si>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</si>
  <si>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</si>
  <si>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</si>
  <si>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</si>
  <si>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</si>
  <si>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</si>
  <si>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</si>
  <si>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</si>
  <si>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</si>
  <si>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</si>
  <si>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</si>
  <si>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</si>
  <si>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</si>
  <si>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</si>
  <si>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</si>
  <si>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</si>
  <si>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</si>
  <si>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</si>
  <si>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</si>
  <si>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</si>
  <si>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</si>
  <si>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</si>
  <si>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</si>
  <si>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</si>
  <si>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</si>
  <si>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</si>
  <si>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</si>
  <si>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</si>
  <si>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</si>
  <si>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</si>
  <si>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</si>
  <si>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</si>
  <si>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</si>
  <si>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</si>
  <si>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</si>
  <si>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</si>
  <si>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</si>
  <si>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</si>
  <si>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</si>
  <si>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</si>
  <si>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</si>
  <si>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</si>
  <si>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</si>
  <si>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</si>
  <si>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</si>
  <si>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</si>
  <si>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</si>
  <si>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</si>
  <si>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</si>
  <si>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</si>
  <si>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</si>
  <si>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</si>
  <si>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</si>
  <si>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</si>
  <si>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</si>
  <si>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</si>
  <si>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</si>
  <si>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</si>
  <si>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</si>
  <si>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</si>
  <si>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</si>
  <si>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</si>
  <si>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</si>
  <si>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</si>
  <si>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</si>
  <si>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</si>
  <si>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</si>
  <si>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</si>
  <si>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</si>
  <si>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</si>
  <si>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</si>
  <si>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</si>
  <si>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</si>
  <si>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</si>
  <si>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</si>
  <si>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</si>
  <si>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</si>
  <si>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</si>
  <si>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</si>
  <si>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</si>
  <si>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</si>
  <si>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</si>
  <si>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</si>
  <si>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</si>
  <si>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</si>
  <si>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</si>
  <si>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</si>
  <si>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</si>
  <si>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</si>
  <si>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</si>
  <si>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</si>
  <si>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</si>
  <si>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</si>
  <si>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</si>
  <si>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</si>
  <si>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</si>
  <si>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</si>
  <si>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</si>
  <si>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</si>
  <si>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</si>
  <si>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</si>
  <si>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</si>
  <si>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</si>
  <si>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</si>
  <si>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</si>
  <si>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</si>
  <si>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</si>
  <si>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</si>
  <si>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</si>
  <si>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</si>
  <si>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</si>
  <si>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</si>
  <si>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</si>
  <si>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</si>
  <si>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</si>
  <si>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</si>
  <si>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</si>
  <si>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</si>
  <si>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</si>
  <si>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</si>
  <si>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</si>
  <si>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</si>
  <si>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</si>
  <si>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</si>
  <si>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</si>
  <si>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</si>
  <si>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</si>
  <si>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</si>
  <si>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</si>
  <si>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</si>
  <si>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</si>
  <si>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</si>
  <si>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</si>
  <si>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</si>
  <si>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</si>
  <si>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</si>
  <si>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</si>
  <si>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</si>
  <si>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</si>
  <si>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</si>
  <si>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</si>
  <si>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</si>
  <si>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</si>
  <si>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</si>
  <si>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</si>
  <si>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</si>
  <si>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</si>
  <si>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</si>
  <si>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</si>
  <si>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</si>
  <si>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</si>
  <si>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</si>
  <si>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</si>
  <si>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</si>
  <si>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</si>
  <si>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</si>
  <si>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</si>
  <si>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</si>
  <si>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</si>
  <si>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</si>
  <si>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</si>
  <si>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</si>
  <si>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</si>
  <si>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</si>
  <si>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</si>
  <si>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</si>
  <si>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</si>
  <si>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</si>
  <si>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</si>
  <si>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</si>
  <si>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</si>
  <si>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</si>
  <si>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</si>
  <si>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</si>
  <si>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</si>
  <si>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</si>
  <si>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</si>
  <si>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</si>
  <si>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</si>
  <si>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</si>
  <si>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</si>
  <si>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</si>
  <si>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</si>
  <si>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</si>
  <si>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</si>
  <si>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</si>
  <si>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</si>
  <si>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</si>
  <si>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</si>
  <si>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</si>
  <si>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</si>
  <si>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</si>
  <si>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</si>
  <si>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</si>
  <si>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</si>
  <si>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</si>
  <si>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</si>
  <si>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</si>
  <si>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</si>
  <si>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</si>
  <si>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</si>
  <si>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</si>
  <si>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</si>
  <si>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</si>
  <si>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</si>
  <si>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</si>
  <si>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</si>
  <si>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</si>
  <si>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</si>
  <si>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</si>
  <si>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</si>
  <si>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</si>
  <si>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</si>
  <si>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</si>
  <si>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</si>
  <si>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</si>
  <si>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</si>
  <si>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</si>
  <si>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</si>
  <si>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</si>
  <si>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</si>
  <si>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</si>
  <si>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</si>
  <si>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</si>
  <si>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</si>
  <si>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</si>
  <si>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</si>
  <si>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</si>
  <si>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</si>
  <si>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</si>
  <si>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</si>
  <si>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</si>
  <si>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</si>
  <si>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</si>
  <si>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</si>
  <si>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</si>
  <si>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</si>
  <si>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</si>
  <si>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</si>
  <si>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</si>
  <si>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</si>
  <si>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</si>
  <si>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</si>
  <si>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</si>
  <si>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</si>
  <si>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</si>
  <si>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</si>
  <si>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</si>
  <si>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</si>
  <si>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</si>
  <si>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</si>
  <si>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</si>
  <si>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</si>
  <si>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</si>
  <si>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</si>
  <si>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</si>
  <si>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</si>
  <si>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</si>
  <si>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</si>
  <si>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</si>
  <si>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</si>
  <si>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</si>
  <si>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</si>
  <si>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</si>
  <si>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</si>
  <si>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</si>
  <si>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</si>
  <si>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</si>
  <si>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</si>
  <si>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</si>
  <si>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</si>
  <si>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</si>
  <si>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</si>
  <si>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</si>
  <si>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</si>
  <si>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</si>
  <si>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</si>
  <si>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</si>
  <si>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</si>
  <si>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</si>
  <si>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</si>
  <si>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</si>
  <si>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</si>
  <si>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</si>
  <si>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</si>
  <si>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</si>
  <si>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</si>
  <si>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</si>
  <si>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</si>
  <si>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</si>
  <si>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</si>
  <si>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</si>
  <si>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</si>
  <si>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</si>
  <si>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</si>
  <si>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</si>
  <si>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</si>
  <si>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</si>
  <si>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</si>
  <si>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</si>
  <si>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</si>
  <si>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</si>
  <si>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</si>
  <si>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</si>
  <si>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</si>
  <si>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</si>
  <si>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</si>
  <si>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</si>
  <si>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</si>
  <si>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</si>
  <si>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</si>
  <si>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</si>
  <si>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</si>
  <si>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</si>
  <si>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</si>
  <si>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</si>
  <si>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</si>
  <si>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</si>
  <si>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</si>
  <si>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</si>
  <si>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</si>
  <si>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</si>
  <si>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</si>
  <si>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</si>
  <si>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</si>
  <si>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</si>
  <si>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</si>
  <si>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</si>
  <si>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</si>
  <si>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</si>
  <si>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</si>
  <si>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</si>
  <si>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</si>
  <si>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</si>
  <si>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</si>
  <si>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</si>
  <si>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</si>
  <si>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</si>
  <si>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</si>
  <si>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</si>
  <si>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</si>
  <si>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</si>
  <si>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</si>
  <si>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</si>
  <si>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</si>
  <si>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</si>
  <si>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</si>
  <si>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</si>
  <si>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</si>
  <si>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</si>
  <si>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</si>
  <si>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</si>
  <si>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</si>
  <si>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</si>
  <si>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</si>
  <si>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</si>
  <si>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</si>
  <si>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</si>
  <si>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</si>
  <si>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</si>
  <si>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</si>
  <si>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</si>
  <si>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</si>
  <si>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</si>
  <si>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</si>
  <si>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</si>
  <si>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</si>
  <si>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</si>
  <si>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</si>
  <si>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</si>
  <si>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</si>
  <si>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</si>
  <si>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</si>
  <si>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</si>
  <si>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</si>
  <si>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</si>
  <si>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</si>
  <si>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</si>
  <si>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</si>
  <si>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</si>
  <si>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</si>
  <si>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</si>
  <si>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</si>
  <si>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</si>
  <si>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</si>
  <si>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</si>
  <si>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</si>
  <si>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</si>
  <si>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</si>
  <si>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</si>
  <si>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</si>
  <si>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</si>
  <si>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</si>
  <si>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</si>
  <si>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</si>
  <si>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</si>
  <si>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</si>
  <si>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</si>
  <si>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</si>
  <si>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</si>
  <si>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</si>
  <si>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</si>
  <si>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</si>
  <si>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</si>
  <si>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</si>
  <si>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</si>
  <si>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</si>
  <si>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</si>
  <si>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</si>
  <si>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</si>
  <si>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</si>
  <si>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</si>
  <si>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</si>
  <si>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</si>
  <si>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</si>
  <si>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</si>
  <si>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</si>
  <si>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</si>
  <si>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</si>
  <si>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</si>
  <si>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</si>
  <si>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</si>
  <si>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</si>
  <si>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</si>
  <si>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</si>
  <si>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</si>
  <si>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</si>
  <si>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</si>
  <si>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</si>
  <si>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</si>
  <si>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</si>
  <si>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</si>
  <si>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</si>
  <si>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</si>
  <si>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</si>
  <si>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</si>
  <si>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</si>
  <si>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</si>
  <si>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</si>
  <si>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</si>
  <si>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</si>
  <si>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</si>
  <si>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</si>
  <si>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</si>
  <si>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</si>
  <si>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</si>
  <si>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</si>
  <si>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</si>
  <si>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</si>
  <si>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</si>
  <si>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</si>
  <si>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</si>
  <si>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</si>
  <si>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</si>
  <si>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</si>
  <si>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</si>
  <si>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</si>
  <si>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</si>
  <si>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</si>
  <si>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</si>
  <si>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</si>
  <si>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</si>
  <si>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</si>
  <si>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</si>
  <si>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</si>
  <si>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</si>
  <si>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</si>
  <si>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</si>
  <si>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</si>
  <si>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</si>
  <si>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</si>
  <si>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</si>
  <si>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</si>
  <si>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</si>
  <si>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</si>
  <si>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</si>
  <si>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</si>
  <si>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</si>
  <si>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</si>
  <si>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</si>
  <si>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</si>
  <si>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</si>
  <si>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</si>
  <si>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</si>
  <si>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</si>
  <si>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</si>
  <si>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</si>
  <si>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</si>
  <si>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</si>
  <si>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</si>
  <si>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</si>
  <si>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</si>
  <si>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</si>
  <si>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</si>
  <si>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</si>
  <si>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</si>
  <si>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</si>
  <si>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</si>
  <si>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</si>
  <si>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</si>
  <si>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</si>
  <si>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</si>
  <si>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</si>
  <si>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</si>
  <si>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</si>
  <si>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</si>
  <si>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</si>
  <si>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</si>
  <si>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</si>
  <si>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</si>
  <si>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</si>
  <si>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</si>
  <si>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</si>
  <si>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</si>
  <si>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</si>
  <si>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</si>
  <si>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</si>
  <si>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</si>
  <si>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</si>
  <si>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</si>
  <si>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</si>
  <si>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</si>
  <si>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</si>
  <si>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</si>
  <si>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</si>
  <si>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</si>
  <si>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</si>
  <si>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</si>
  <si>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</si>
  <si>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</si>
  <si>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</si>
  <si>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</si>
  <si>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</si>
  <si>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</si>
  <si>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</si>
  <si>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</si>
  <si>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</si>
  <si>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</si>
  <si>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</si>
  <si>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</si>
  <si>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</si>
  <si>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</si>
  <si>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</si>
  <si>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</si>
  <si>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</si>
  <si>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</si>
  <si>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</si>
  <si>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</si>
  <si>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</si>
  <si>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</si>
  <si>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</si>
  <si>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</si>
  <si>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</si>
  <si>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</si>
  <si>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</si>
  <si>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</si>
  <si>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</si>
  <si>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</si>
  <si>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</si>
  <si>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</si>
  <si>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</si>
  <si>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</si>
  <si>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</si>
  <si>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</si>
  <si>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</si>
  <si>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</si>
  <si>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</si>
  <si>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</si>
  <si>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</si>
  <si>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</si>
  <si>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</si>
  <si>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</si>
  <si>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</si>
  <si>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</si>
  <si>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</si>
  <si>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</si>
  <si>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</si>
  <si>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</si>
  <si>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</si>
  <si>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</si>
  <si>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</si>
  <si>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</si>
  <si>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</si>
  <si>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</si>
  <si>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</si>
  <si>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</si>
  <si>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</si>
  <si>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</si>
  <si>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</si>
  <si>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</si>
  <si>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</si>
  <si>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</si>
  <si>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</si>
  <si>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</si>
  <si>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</si>
  <si>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</si>
  <si>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</si>
  <si>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</si>
  <si>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</si>
  <si>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</si>
  <si>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</si>
  <si>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</si>
  <si>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</si>
  <si>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</si>
  <si>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</si>
  <si>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</si>
  <si>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</si>
  <si>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</si>
  <si>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</si>
  <si>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</si>
  <si>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</si>
  <si>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</si>
  <si>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</si>
  <si>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</si>
  <si>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</si>
  <si>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</si>
  <si>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</si>
  <si>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</si>
  <si>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</si>
  <si>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</si>
  <si>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</si>
  <si>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</si>
  <si>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</si>
  <si>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</si>
  <si>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</si>
  <si>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</si>
  <si>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</si>
  <si>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</si>
  <si>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</si>
  <si>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</si>
  <si>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</si>
  <si>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</si>
  <si>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</si>
  <si>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</si>
  <si>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</si>
  <si>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</si>
  <si>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</si>
  <si>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</si>
  <si>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</si>
  <si>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</si>
  <si>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</si>
  <si>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</si>
  <si>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</si>
  <si>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</si>
  <si>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</si>
  <si>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</si>
  <si>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</si>
  <si>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</si>
  <si>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</si>
  <si>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</si>
  <si>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</si>
  <si>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</si>
  <si>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</si>
  <si>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</si>
  <si>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</si>
  <si>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</si>
  <si>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</si>
  <si>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</si>
  <si>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</si>
  <si>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</si>
  <si>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</si>
  <si>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</si>
  <si>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</si>
  <si>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</si>
  <si>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</si>
  <si>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</si>
  <si>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</si>
  <si>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</si>
  <si>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</si>
  <si>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</si>
  <si>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</si>
  <si>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</si>
  <si>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</si>
  <si>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</si>
  <si>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</si>
  <si>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</si>
  <si>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</si>
  <si>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</si>
  <si>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</si>
  <si>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</si>
  <si>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</si>
  <si>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</si>
  <si>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</si>
  <si>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</si>
  <si>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</si>
  <si>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</si>
  <si>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</si>
  <si>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</si>
  <si>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</si>
  <si>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</si>
  <si>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</si>
  <si>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</si>
  <si>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</si>
  <si>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</si>
  <si>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</si>
  <si>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</si>
  <si>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</si>
  <si>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</si>
  <si>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</si>
  <si>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</si>
  <si>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</si>
  <si>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</si>
  <si>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</si>
  <si>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</si>
  <si>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</si>
  <si>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</si>
  <si>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</si>
  <si>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</si>
  <si>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</si>
  <si>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</si>
  <si>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</si>
  <si>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</si>
  <si>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</si>
  <si>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</si>
  <si>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</si>
  <si>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</si>
  <si>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</si>
  <si>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</si>
  <si>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</si>
  <si>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</si>
  <si>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</si>
  <si>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</si>
  <si>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</si>
  <si>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</si>
  <si>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</si>
  <si>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</si>
  <si>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</si>
  <si>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</si>
  <si>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</si>
  <si>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</si>
  <si>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</si>
  <si>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</si>
  <si>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</si>
  <si>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</si>
  <si>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</si>
  <si>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</si>
  <si>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</si>
  <si>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</si>
  <si>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</si>
  <si>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</si>
  <si>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</si>
  <si>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</si>
  <si>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</si>
  <si>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</si>
  <si>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</si>
  <si>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</si>
  <si>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</si>
  <si>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</si>
  <si>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</si>
  <si>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</si>
  <si>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</si>
  <si>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</si>
  <si>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</si>
  <si>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</si>
  <si>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</si>
  <si>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</si>
  <si>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</si>
  <si>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</si>
  <si>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</si>
  <si>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</si>
  <si>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</si>
  <si>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</si>
  <si>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</si>
  <si>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</si>
  <si>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</si>
  <si>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</si>
  <si>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</si>
  <si>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</si>
  <si>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</si>
  <si>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</si>
  <si>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</si>
  <si>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</si>
  <si>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</si>
  <si>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</si>
  <si>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</si>
  <si>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</si>
  <si>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</si>
  <si>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</si>
  <si>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</si>
  <si>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</si>
  <si>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</si>
  <si>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</si>
  <si>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</si>
  <si>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</si>
  <si>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</si>
  <si>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</si>
  <si>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</si>
  <si>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</si>
  <si>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</si>
  <si>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</si>
  <si>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</si>
  <si>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</si>
  <si>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</si>
  <si>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</si>
  <si>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</si>
  <si>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</si>
  <si>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</si>
  <si>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</si>
  <si>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</si>
  <si>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</si>
  <si>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</si>
  <si>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</si>
  <si>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</si>
  <si>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</si>
  <si>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</si>
  <si>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</si>
  <si>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</si>
  <si>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</si>
  <si>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</si>
  <si>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</si>
  <si>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</si>
  <si>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</si>
  <si>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</si>
  <si>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</si>
  <si>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</si>
  <si>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</si>
  <si>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</si>
  <si>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</si>
  <si>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</si>
  <si>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</si>
  <si>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</si>
  <si>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</si>
  <si>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</si>
  <si>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</si>
  <si>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</si>
  <si>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</si>
  <si>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</si>
  <si>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</si>
  <si>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</si>
  <si>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</si>
  <si>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</si>
  <si>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</si>
  <si>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</si>
  <si>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</si>
  <si>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</si>
  <si>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</si>
  <si>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</si>
  <si>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</si>
  <si>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</si>
  <si>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</si>
  <si>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</si>
  <si>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</si>
  <si>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</si>
  <si>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</si>
  <si>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</si>
  <si>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</si>
  <si>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</si>
  <si>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</si>
  <si>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</si>
  <si>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</si>
  <si>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</si>
  <si>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</si>
  <si>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</si>
  <si>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</si>
  <si>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</si>
  <si>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</si>
  <si>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</si>
  <si>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</si>
  <si>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</si>
  <si>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</si>
  <si>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</si>
  <si>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</si>
  <si>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</si>
  <si>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</si>
  <si>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</si>
  <si>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</si>
  <si>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</si>
  <si>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</si>
  <si>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</si>
  <si>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</si>
  <si>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Tablica 4.4.1: Obveznice s najvećim prometom - uređeno tržište</t>
  </si>
  <si>
    <t>Table 4.4.1: Bonds with the highest turnover - regulated market</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</si>
  <si>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</si>
  <si>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</si>
  <si>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</si>
  <si>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</si>
  <si>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</si>
  <si>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</si>
  <si>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</si>
  <si>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</si>
  <si>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</si>
  <si>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</si>
  <si>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</si>
  <si>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</si>
  <si>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</si>
  <si>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</si>
  <si>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</si>
  <si>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</si>
  <si>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</si>
  <si>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</si>
  <si>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t>1.1. - 31.3.2023.</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</si>
  <si>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</si>
  <si>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</si>
  <si>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</si>
  <si>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</si>
  <si>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</si>
  <si>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</si>
  <si>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</si>
  <si>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</si>
  <si>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</si>
  <si>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</si>
  <si>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</si>
  <si>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</si>
  <si>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</si>
  <si>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</si>
  <si>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</si>
  <si>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</si>
  <si>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</si>
  <si>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</si>
  <si>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</si>
  <si>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</si>
  <si>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</si>
  <si>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</si>
  <si>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</si>
  <si>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</si>
  <si>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</si>
  <si>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</si>
  <si>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</si>
  <si>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</si>
  <si>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Rujan 2023.</t>
  </si>
  <si>
    <t>September 2023</t>
  </si>
  <si>
    <t>HRERSIUEH253</t>
  </si>
  <si>
    <t>Listopad 2023.</t>
  </si>
  <si>
    <t>October 2023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</si>
  <si>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</si>
  <si>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</si>
  <si>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</si>
  <si>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</si>
  <si>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Tablica 3.1: Naplaćena premija osiguranja za period od 1. siječnja do 31. listopada 2023.</t>
  </si>
  <si>
    <t>Table 3.1: Premium paid for the period 1 January - 31 October 2023.</t>
  </si>
  <si>
    <t>Tablica 3.2: Podaci o osiguranju za period od 1. siječnja do 31. listopada 2023.</t>
  </si>
  <si>
    <t>Table 3.2: Insurance data for the period  1 January - 31 October 2023.</t>
  </si>
  <si>
    <t>RUJAN 2023.</t>
  </si>
  <si>
    <t>SEPTEMBER 2023</t>
  </si>
  <si>
    <t>1.1. - 30.9.2023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</si>
  <si>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30.9.2023</t>
    </r>
  </si>
  <si>
    <t>I-X/2022</t>
  </si>
  <si>
    <t>I-X/2023</t>
  </si>
  <si>
    <r>
      <t xml:space="preserve">Indeks (100 = I-X/2022)
 </t>
    </r>
    <r>
      <rPr>
        <i/>
        <sz val="9"/>
        <color theme="1" tint="0.34998626667073579"/>
        <rFont val="Arial"/>
        <family val="2"/>
        <charset val="238"/>
      </rPr>
      <t>Index(100 =I-X/2022)</t>
    </r>
  </si>
  <si>
    <t>2023 Q 3</t>
  </si>
  <si>
    <t>ERSTE HORIZONT 2025 USD</t>
  </si>
  <si>
    <t>ERSTE HORIZONT 2026 III</t>
  </si>
  <si>
    <t>InterCapital Euro Money Market UCITS ETF</t>
  </si>
  <si>
    <t>N</t>
  </si>
  <si>
    <t>ZB Invest Funds – ZB bond 2026 EUR</t>
  </si>
  <si>
    <t>HRICAMFEUMM1</t>
  </si>
  <si>
    <t>HRPODRRA0004</t>
  </si>
  <si>
    <t>HRHT00RA0005</t>
  </si>
  <si>
    <t>HRSPANRA0007</t>
  </si>
  <si>
    <t>HRRIVPRA0000</t>
  </si>
  <si>
    <t>HRZABARA0009</t>
  </si>
  <si>
    <t>HRERNTRA0000</t>
  </si>
  <si>
    <t>HRADRSPA0009</t>
  </si>
  <si>
    <t>HRKOEIRA0009</t>
  </si>
  <si>
    <t>HRATPLRA0008</t>
  </si>
  <si>
    <t>HRPLAGRA0003</t>
  </si>
  <si>
    <t>HRRHMFO24BA2</t>
  </si>
  <si>
    <t>HRRHMFO253B1</t>
  </si>
  <si>
    <t>HRRHMFO327A5</t>
  </si>
  <si>
    <t>HRZGHOO287A8</t>
  </si>
  <si>
    <t>HRRHMFO26CA5</t>
  </si>
  <si>
    <t>HRRHMFO302E0</t>
  </si>
  <si>
    <t>HRRHMFO297A0</t>
  </si>
  <si>
    <t>HRRHMFO267E5</t>
  </si>
  <si>
    <t>HRRIBAO262E3</t>
  </si>
  <si>
    <t>HRRHMFO23BA4</t>
  </si>
  <si>
    <t>HRRHMFO247E7</t>
  </si>
  <si>
    <t>HRRHMFO253A3</t>
  </si>
  <si>
    <t>HRKOTRPA0003</t>
  </si>
  <si>
    <t>HRBCINRA0003</t>
  </si>
  <si>
    <t>HRTSHCRA0009</t>
  </si>
  <si>
    <t>HRESPAO245A3</t>
  </si>
  <si>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20.11.2023.</t>
    </r>
  </si>
  <si>
    <r>
      <t>Wüstenrot životno osiguranje d.d.</t>
    </r>
    <r>
      <rPr>
        <b/>
        <sz val="9"/>
        <color rgb="FFFF0000"/>
        <rFont val="Arial"/>
        <family val="2"/>
      </rPr>
      <t>*</t>
    </r>
  </si>
  <si>
    <r>
      <rPr>
        <b/>
        <sz val="9"/>
        <color rgb="FFFF0000"/>
        <rFont val="Arial"/>
        <family val="2"/>
      </rPr>
      <t xml:space="preserve">* </t>
    </r>
    <r>
      <rPr>
        <sz val="9"/>
        <color theme="1"/>
        <rFont val="Arial"/>
        <family val="2"/>
      </rPr>
      <t>U svibnju 2023. društvo Wüstenrot životno osiguranje d.d. pripojeno je društvu MERKUR OSIGURANJE d.d., no podaci će se zbog konzistentnosti izvješćivanja do kraja 2023. prikazivati odvojeno.</t>
    </r>
  </si>
  <si>
    <t xml:space="preserve">  In May 2023, the company Wüstenrot life insurance d.d. was merged with MERKUR INSURANCE d.d., but the data will be presented separately until the end of 2023 for reporting consistency.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</si>
</sst>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sz val="9"/>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3"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3"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39" fillId="12" borderId="0" xfId="3" applyFont="1" applyFill="1" applyBorder="1" applyAlignment="1">
      <alignment horizontal="center" vertical="center" wrapText="1"/>
    </xf>
    <xf numFmtId="0" fontId="110" fillId="0" borderId="0" xfId="0" applyFont="1"/>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9" t="s">
        <v>1617</v>
      </c>
      <c r="B2" s="1109"/>
      <c r="C2" s="1109"/>
      <c r="D2" s="1109"/>
      <c r="E2" s="1109"/>
      <c r="F2" s="1109"/>
      <c r="G2" s="1109"/>
      <c r="H2" s="1109"/>
      <c r="I2" s="1109"/>
    </row>
    <row r="3" spans="1:9" ht="16.5">
      <c r="A3" s="1110" t="s">
        <v>1618</v>
      </c>
      <c r="B3" s="1110"/>
      <c r="C3" s="1110"/>
      <c r="D3" s="1110"/>
      <c r="E3" s="1110"/>
      <c r="F3" s="1110"/>
      <c r="G3" s="1110"/>
      <c r="H3" s="1110"/>
      <c r="I3" s="1110"/>
    </row>
    <row r="4" spans="1:9" ht="16.5">
      <c r="A4" s="1110"/>
      <c r="B4" s="1110"/>
      <c r="C4" s="1110"/>
      <c r="D4" s="1110"/>
      <c r="E4" s="1110"/>
      <c r="F4" s="1110"/>
      <c r="G4" s="1110"/>
      <c r="H4" s="1110"/>
      <c r="I4" s="1110"/>
    </row>
    <row r="5" spans="1:9" ht="15" customHeight="1">
      <c r="A5" s="651"/>
      <c r="B5" s="651"/>
      <c r="C5" s="651"/>
      <c r="D5" s="651"/>
      <c r="E5" s="651"/>
      <c r="F5" s="651"/>
      <c r="G5" s="651"/>
      <c r="H5" s="651"/>
      <c r="I5" s="651"/>
    </row>
    <row r="6" spans="1:9" ht="15" customHeight="1">
      <c r="A6" s="1111" t="s">
        <v>1665</v>
      </c>
      <c r="B6" s="1112"/>
      <c r="C6" s="1112"/>
      <c r="D6" s="1112"/>
      <c r="E6" s="1112"/>
      <c r="F6" s="1112"/>
      <c r="G6" s="1112"/>
      <c r="H6" s="1112"/>
      <c r="I6" s="1112"/>
    </row>
    <row r="7" spans="1:9">
      <c r="A7" s="658"/>
      <c r="B7" s="658"/>
      <c r="C7" s="658"/>
      <c r="D7" s="658"/>
      <c r="E7" s="658"/>
      <c r="F7" s="658"/>
      <c r="G7" s="658"/>
      <c r="H7" s="658"/>
      <c r="I7" s="658"/>
    </row>
    <row r="8" spans="1:9">
      <c r="A8" s="652"/>
      <c r="B8" s="652"/>
      <c r="C8" s="652"/>
      <c r="D8" s="652"/>
      <c r="E8" s="652"/>
      <c r="F8" s="652"/>
      <c r="G8" s="652"/>
      <c r="H8" s="652"/>
      <c r="I8" s="652"/>
    </row>
    <row r="9" spans="1:9">
      <c r="A9" s="1111"/>
      <c r="B9" s="1112"/>
      <c r="C9" s="1112"/>
      <c r="D9" s="1112"/>
      <c r="E9" s="1112"/>
      <c r="F9" s="1112"/>
      <c r="G9" s="1112"/>
      <c r="H9" s="1112"/>
      <c r="I9" s="1112"/>
    </row>
    <row r="10" spans="1:9">
      <c r="A10" s="653"/>
      <c r="B10" s="653"/>
      <c r="C10" s="653"/>
      <c r="D10" s="653"/>
      <c r="E10" s="653"/>
      <c r="F10" s="653"/>
      <c r="G10" s="653"/>
      <c r="H10" s="653"/>
      <c r="I10" s="653"/>
    </row>
    <row r="11" spans="1:9">
      <c r="A11" s="653"/>
      <c r="B11" s="653"/>
      <c r="C11" s="653"/>
      <c r="D11" s="653"/>
      <c r="E11" s="653"/>
      <c r="F11" s="653"/>
      <c r="G11" s="653"/>
      <c r="H11" s="653"/>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c r="A14" s="653"/>
      <c r="B14" s="653"/>
      <c r="C14" s="653"/>
      <c r="D14" s="653"/>
      <c r="E14" s="653"/>
      <c r="F14" s="653"/>
      <c r="G14" s="653"/>
      <c r="H14" s="653"/>
      <c r="I14" s="653"/>
    </row>
    <row r="15" spans="1:9">
      <c r="A15" s="653"/>
      <c r="B15" s="653"/>
      <c r="C15" s="653"/>
      <c r="D15" s="653"/>
      <c r="E15" s="653"/>
      <c r="F15" s="653"/>
      <c r="G15" s="653"/>
      <c r="H15" s="653"/>
      <c r="I15" s="653"/>
    </row>
    <row r="16" spans="1:9">
      <c r="A16" s="653"/>
      <c r="B16" s="653"/>
      <c r="C16" s="653"/>
      <c r="D16" s="653"/>
      <c r="E16" s="653"/>
      <c r="F16" s="653"/>
      <c r="G16" s="653"/>
      <c r="H16" s="653"/>
      <c r="I16" s="653"/>
    </row>
    <row r="17" spans="1:9">
      <c r="A17" s="653"/>
      <c r="B17" s="653"/>
      <c r="C17" s="653"/>
      <c r="D17" s="653"/>
      <c r="E17" s="653"/>
      <c r="F17" s="653"/>
      <c r="G17" s="653"/>
      <c r="H17" s="653"/>
      <c r="I17" s="653"/>
    </row>
    <row r="18" spans="1:9" ht="30">
      <c r="A18" s="1113" t="s">
        <v>0</v>
      </c>
      <c r="B18" s="1113"/>
      <c r="C18" s="1113"/>
      <c r="D18" s="1113"/>
      <c r="E18" s="1113"/>
      <c r="F18" s="1113"/>
      <c r="G18" s="1113"/>
      <c r="H18" s="1113"/>
      <c r="I18" s="1113"/>
    </row>
    <row r="19" spans="1:9" ht="18.75" customHeight="1">
      <c r="A19" s="654"/>
      <c r="B19" s="654"/>
      <c r="C19" s="654"/>
      <c r="D19" s="654"/>
      <c r="E19" s="654"/>
      <c r="F19" s="654"/>
      <c r="G19" s="654"/>
      <c r="H19" s="654"/>
      <c r="I19" s="654"/>
    </row>
    <row r="20" spans="1:9" ht="18.75" customHeight="1">
      <c r="A20" s="1114" t="s">
        <v>1615</v>
      </c>
      <c r="B20" s="1114"/>
      <c r="C20" s="1114"/>
      <c r="D20" s="1114"/>
      <c r="E20" s="1114"/>
      <c r="F20" s="1114"/>
      <c r="G20" s="1114"/>
      <c r="H20" s="1114"/>
      <c r="I20" s="1114"/>
    </row>
    <row r="21" spans="1:9" ht="18.75" customHeight="1">
      <c r="A21" s="655"/>
      <c r="B21" s="655"/>
      <c r="C21" s="655"/>
      <c r="D21" s="655"/>
      <c r="E21" s="655"/>
      <c r="F21" s="655"/>
      <c r="G21" s="655"/>
      <c r="H21" s="655"/>
      <c r="I21" s="655"/>
    </row>
    <row r="22" spans="1:9" ht="26.25" customHeight="1">
      <c r="A22" s="1115" t="s">
        <v>1</v>
      </c>
      <c r="B22" s="1115"/>
      <c r="C22" s="1115"/>
      <c r="D22" s="1115"/>
      <c r="E22" s="1115"/>
      <c r="F22" s="1115"/>
      <c r="G22" s="1115"/>
      <c r="H22" s="1115"/>
      <c r="I22" s="1115"/>
    </row>
    <row r="23" spans="1:9" ht="18.75">
      <c r="A23" s="656"/>
      <c r="B23" s="656"/>
      <c r="C23" s="656"/>
      <c r="D23" s="656"/>
      <c r="E23" s="656"/>
      <c r="F23" s="656"/>
      <c r="G23" s="656"/>
      <c r="H23" s="656"/>
      <c r="I23" s="656"/>
    </row>
    <row r="24" spans="1:9" ht="18.75" customHeight="1">
      <c r="A24" s="1105" t="s">
        <v>1616</v>
      </c>
      <c r="B24" s="1105"/>
      <c r="C24" s="1105"/>
      <c r="D24" s="1105"/>
      <c r="E24" s="1105"/>
      <c r="F24" s="1105"/>
      <c r="G24" s="1105"/>
      <c r="H24" s="1105"/>
      <c r="I24" s="1105"/>
    </row>
    <row r="25" spans="1:9">
      <c r="A25" s="653"/>
      <c r="B25" s="653"/>
      <c r="C25" s="653"/>
      <c r="D25" s="653"/>
      <c r="E25" s="653"/>
      <c r="F25" s="653"/>
      <c r="G25" s="653"/>
      <c r="H25" s="653"/>
      <c r="I25" s="653"/>
    </row>
    <row r="26" spans="1:9">
      <c r="A26" s="653"/>
      <c r="B26" s="653"/>
      <c r="C26" s="653"/>
      <c r="D26" s="653"/>
      <c r="E26" s="653"/>
      <c r="F26" s="653"/>
      <c r="G26" s="653"/>
      <c r="H26" s="653"/>
      <c r="I26" s="653"/>
    </row>
    <row r="27" spans="1:9">
      <c r="A27" s="653"/>
      <c r="B27" s="653"/>
      <c r="C27" s="653"/>
      <c r="D27" s="653"/>
      <c r="E27" s="653"/>
      <c r="F27" s="653"/>
      <c r="G27" s="653"/>
      <c r="H27" s="653"/>
      <c r="I27" s="653"/>
    </row>
    <row r="28" spans="1:9">
      <c r="A28" s="653"/>
      <c r="B28" s="653"/>
      <c r="C28" s="653"/>
      <c r="D28" s="653"/>
      <c r="E28" s="653"/>
      <c r="F28" s="653"/>
      <c r="G28" s="653"/>
      <c r="H28" s="653"/>
      <c r="I28" s="653"/>
    </row>
    <row r="29" spans="1:9">
      <c r="A29" s="653"/>
      <c r="B29" s="653"/>
      <c r="C29" s="653"/>
      <c r="D29" s="653"/>
      <c r="E29" s="653"/>
      <c r="F29" s="653"/>
      <c r="G29" s="653"/>
      <c r="H29" s="653"/>
      <c r="I29" s="653"/>
    </row>
    <row r="30" spans="1:9">
      <c r="A30" s="653"/>
      <c r="B30" s="653"/>
      <c r="C30" s="653"/>
      <c r="D30" s="653"/>
      <c r="E30" s="653"/>
      <c r="F30" s="653"/>
      <c r="G30" s="653"/>
      <c r="H30" s="653"/>
      <c r="I30" s="653"/>
    </row>
    <row r="31" spans="1:9">
      <c r="A31" s="653"/>
      <c r="B31" s="653"/>
      <c r="C31" s="653"/>
      <c r="D31" s="653"/>
      <c r="E31" s="653"/>
      <c r="F31" s="653"/>
      <c r="G31" s="653"/>
      <c r="H31" s="653"/>
      <c r="I31" s="653"/>
    </row>
    <row r="32" spans="1:9">
      <c r="A32" s="653"/>
      <c r="B32" s="653"/>
      <c r="C32" s="653"/>
      <c r="D32" s="653"/>
      <c r="E32" s="653"/>
      <c r="F32" s="653"/>
      <c r="G32" s="653"/>
      <c r="H32" s="653"/>
      <c r="I32" s="653"/>
    </row>
    <row r="33" spans="1:9">
      <c r="A33" s="653"/>
      <c r="B33" s="653"/>
      <c r="C33" s="653"/>
      <c r="D33" s="653"/>
      <c r="E33" s="653"/>
      <c r="F33" s="653"/>
      <c r="G33" s="653"/>
      <c r="H33" s="653"/>
      <c r="I33" s="653"/>
    </row>
    <row r="34" spans="1:9">
      <c r="A34" s="653"/>
      <c r="B34" s="653"/>
      <c r="C34" s="653"/>
      <c r="D34" s="653"/>
      <c r="E34" s="653"/>
      <c r="F34" s="653"/>
      <c r="G34" s="653"/>
      <c r="H34" s="653"/>
      <c r="I34" s="653"/>
    </row>
    <row r="35" spans="1:9">
      <c r="A35" s="653"/>
      <c r="B35" s="653"/>
      <c r="C35" s="653"/>
      <c r="D35" s="653"/>
      <c r="E35" s="653"/>
      <c r="F35" s="653"/>
      <c r="G35" s="653"/>
      <c r="H35" s="653"/>
      <c r="I35" s="653"/>
    </row>
    <row r="36" spans="1:9">
      <c r="A36" s="1106"/>
      <c r="B36" s="1106"/>
      <c r="C36" s="1106"/>
      <c r="D36" s="1106"/>
      <c r="E36" s="1106"/>
      <c r="F36" s="1106"/>
      <c r="G36" s="1106"/>
      <c r="H36" s="1106"/>
      <c r="I36" s="1106"/>
    </row>
    <row r="37" spans="1:9" ht="50.25" customHeight="1">
      <c r="A37" s="1107" t="s">
        <v>2</v>
      </c>
      <c r="B37" s="1107"/>
      <c r="C37" s="1107"/>
      <c r="D37" s="1107"/>
      <c r="E37" s="1107"/>
      <c r="F37" s="1107"/>
      <c r="G37" s="1107"/>
      <c r="H37" s="1107"/>
      <c r="I37" s="1107"/>
    </row>
    <row r="38" spans="1:9">
      <c r="A38" s="657"/>
      <c r="B38" s="657"/>
      <c r="C38" s="657"/>
      <c r="D38" s="657"/>
      <c r="E38" s="657"/>
      <c r="F38" s="657"/>
      <c r="G38" s="657"/>
      <c r="H38" s="657"/>
      <c r="I38" s="657"/>
    </row>
    <row r="39" spans="1:9" ht="65.25" customHeight="1">
      <c r="A39" s="1108" t="s">
        <v>3</v>
      </c>
      <c r="B39" s="1108"/>
      <c r="C39" s="1108"/>
      <c r="D39" s="1108"/>
      <c r="E39" s="1108"/>
      <c r="F39" s="1108"/>
      <c r="G39" s="1108"/>
      <c r="H39" s="1108"/>
      <c r="I39" s="1108"/>
    </row>
    <row r="40" spans="1:9">
      <c r="A40" s="658"/>
      <c r="B40" s="658"/>
      <c r="C40" s="658"/>
      <c r="D40" s="658"/>
      <c r="E40" s="658"/>
      <c r="F40" s="658"/>
      <c r="G40" s="658"/>
      <c r="H40" s="658"/>
      <c r="I40" s="658"/>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651</v>
      </c>
      <c r="G1" s="137" t="str">
        <f>Naslovnica!A20</f>
        <v>Listopad 2023.</v>
      </c>
    </row>
    <row r="2" spans="1:8" ht="12.75" customHeight="1">
      <c r="A2" s="527" t="s">
        <v>921</v>
      </c>
      <c r="G2" s="529" t="str">
        <f>Naslovnica!A24</f>
        <v>October 2023</v>
      </c>
    </row>
    <row r="3" spans="1:8" ht="12.75" customHeight="1"/>
    <row r="4" spans="1:8" ht="12.75" customHeight="1">
      <c r="F4" s="72"/>
      <c r="G4" s="13" t="s">
        <v>1483</v>
      </c>
    </row>
    <row r="5" spans="1:8" ht="19.5" customHeight="1">
      <c r="A5" s="1168" t="s">
        <v>1088</v>
      </c>
      <c r="B5" s="1169" t="s">
        <v>543</v>
      </c>
      <c r="C5" s="1169"/>
      <c r="D5" s="1169"/>
      <c r="E5" s="1169"/>
      <c r="F5" s="1169"/>
      <c r="G5" s="1169"/>
    </row>
    <row r="6" spans="1:8" ht="26.25" customHeight="1">
      <c r="A6" s="1168"/>
      <c r="B6" s="1144" t="str">
        <f>Naslovnica!A20</f>
        <v>Listopad 2023.</v>
      </c>
      <c r="C6" s="1170"/>
      <c r="D6" s="1171" t="s">
        <v>17</v>
      </c>
      <c r="E6" s="1171"/>
      <c r="F6" s="1172" t="s">
        <v>227</v>
      </c>
      <c r="G6" s="1172"/>
    </row>
    <row r="7" spans="1:8">
      <c r="A7" s="1168"/>
      <c r="B7" s="1142" t="str">
        <f>Naslovnica!A24</f>
        <v>October 2023</v>
      </c>
      <c r="C7" s="1173"/>
      <c r="D7" s="1174" t="s">
        <v>45</v>
      </c>
      <c r="E7" s="1174"/>
      <c r="F7" s="1174" t="s">
        <v>51</v>
      </c>
      <c r="G7" s="1174"/>
    </row>
    <row r="8" spans="1:8">
      <c r="A8" s="1168"/>
      <c r="B8" s="684" t="s">
        <v>27</v>
      </c>
      <c r="C8" s="684" t="s">
        <v>28</v>
      </c>
      <c r="D8" s="672" t="s">
        <v>1085</v>
      </c>
      <c r="E8" s="672" t="s">
        <v>143</v>
      </c>
      <c r="F8" s="672" t="s">
        <v>1085</v>
      </c>
      <c r="G8" s="672" t="s">
        <v>143</v>
      </c>
    </row>
    <row r="9" spans="1:8">
      <c r="A9" s="1168"/>
      <c r="B9" s="685" t="s">
        <v>29</v>
      </c>
      <c r="C9" s="685" t="s">
        <v>30</v>
      </c>
      <c r="D9" s="700" t="s">
        <v>1086</v>
      </c>
      <c r="E9" s="700" t="s">
        <v>144</v>
      </c>
      <c r="F9" s="700" t="s">
        <v>1086</v>
      </c>
      <c r="G9" s="700" t="s">
        <v>144</v>
      </c>
    </row>
    <row r="10" spans="1:8">
      <c r="A10" s="374" t="s">
        <v>33</v>
      </c>
      <c r="B10" s="375">
        <v>133814.20306</v>
      </c>
      <c r="C10" s="376">
        <v>0.13948320213716275</v>
      </c>
      <c r="D10" s="805">
        <v>479.20577000000048</v>
      </c>
      <c r="E10" s="377">
        <v>3.5939984230677346E-3</v>
      </c>
      <c r="F10" s="378">
        <v>8175.7990358444513</v>
      </c>
      <c r="G10" s="377">
        <v>6.5074044034119982E-2</v>
      </c>
      <c r="H10" s="52"/>
    </row>
    <row r="11" spans="1:8">
      <c r="A11" s="374" t="s">
        <v>34</v>
      </c>
      <c r="B11" s="375">
        <v>328496.86194999999</v>
      </c>
      <c r="C11" s="376">
        <v>0.34241353420646004</v>
      </c>
      <c r="D11" s="806">
        <v>-1865.2767300000414</v>
      </c>
      <c r="E11" s="377">
        <v>-5.6461576906269295E-3</v>
      </c>
      <c r="F11" s="378">
        <v>32367.135143974447</v>
      </c>
      <c r="G11" s="377">
        <v>0.10930052680991387</v>
      </c>
      <c r="H11" s="52"/>
    </row>
    <row r="12" spans="1:8">
      <c r="A12" s="374" t="s">
        <v>46</v>
      </c>
      <c r="B12" s="375">
        <v>65456.88553</v>
      </c>
      <c r="C12" s="376">
        <v>6.8229947097292187E-2</v>
      </c>
      <c r="D12" s="806">
        <v>-175.25162999999884</v>
      </c>
      <c r="E12" s="377">
        <v>-2.6702106252118885E-3</v>
      </c>
      <c r="F12" s="378">
        <v>7023.7956740042573</v>
      </c>
      <c r="G12" s="377">
        <v>0.12020236635293302</v>
      </c>
    </row>
    <row r="13" spans="1:8">
      <c r="A13" s="374" t="s">
        <v>217</v>
      </c>
      <c r="B13" s="375">
        <v>8442.9434600000004</v>
      </c>
      <c r="C13" s="376">
        <v>8.8006262589015224E-3</v>
      </c>
      <c r="D13" s="806">
        <v>-2.6735599999992701</v>
      </c>
      <c r="E13" s="377">
        <v>-3.1656183244732627E-4</v>
      </c>
      <c r="F13" s="378">
        <v>1919.4837732258284</v>
      </c>
      <c r="G13" s="377">
        <v>0.29424321838263801</v>
      </c>
    </row>
    <row r="14" spans="1:8">
      <c r="A14" s="374" t="s">
        <v>218</v>
      </c>
      <c r="B14" s="375">
        <v>4476.0185599999995</v>
      </c>
      <c r="C14" s="376">
        <v>4.6656437605074961E-3</v>
      </c>
      <c r="D14" s="806">
        <v>65.013710000000174</v>
      </c>
      <c r="E14" s="377">
        <v>1.4738979486726311E-2</v>
      </c>
      <c r="F14" s="378">
        <v>713.62424053619998</v>
      </c>
      <c r="G14" s="377">
        <v>0.18967289973952073</v>
      </c>
    </row>
    <row r="15" spans="1:8">
      <c r="A15" s="374" t="s">
        <v>36</v>
      </c>
      <c r="B15" s="375">
        <v>67111.900730000008</v>
      </c>
      <c r="C15" s="376">
        <v>6.9955076526028309E-2</v>
      </c>
      <c r="D15" s="806">
        <v>-226.2940399999934</v>
      </c>
      <c r="E15" s="377">
        <v>-3.3605599433267352E-3</v>
      </c>
      <c r="F15" s="378">
        <v>9656.578970095572</v>
      </c>
      <c r="G15" s="377">
        <v>0.16807109723358082</v>
      </c>
    </row>
    <row r="16" spans="1:8">
      <c r="A16" s="374" t="s">
        <v>37</v>
      </c>
      <c r="B16" s="375">
        <v>60736.423109999996</v>
      </c>
      <c r="C16" s="376">
        <v>6.3309503685059526E-2</v>
      </c>
      <c r="D16" s="806">
        <v>590.06636999999319</v>
      </c>
      <c r="E16" s="377">
        <v>9.8105089315838612E-3</v>
      </c>
      <c r="F16" s="378">
        <v>5817.2258308175733</v>
      </c>
      <c r="G16" s="377">
        <v>0.10592335866173785</v>
      </c>
    </row>
    <row r="17" spans="1:10">
      <c r="A17" s="374" t="s">
        <v>38</v>
      </c>
      <c r="B17" s="375">
        <v>290821.88338000001</v>
      </c>
      <c r="C17" s="376">
        <v>0.30314246632858821</v>
      </c>
      <c r="D17" s="806">
        <v>-3164.9306499999366</v>
      </c>
      <c r="E17" s="377">
        <v>-1.0765553075713696E-2</v>
      </c>
      <c r="F17" s="378">
        <v>18075.138945730985</v>
      </c>
      <c r="G17" s="377">
        <v>6.6270777982052165E-2</v>
      </c>
    </row>
    <row r="18" spans="1:10" ht="18.75" customHeight="1">
      <c r="A18" s="905" t="s">
        <v>342</v>
      </c>
      <c r="B18" s="906">
        <v>959357.11977999995</v>
      </c>
      <c r="C18" s="907">
        <v>1</v>
      </c>
      <c r="D18" s="908">
        <v>-4300.140760000213</v>
      </c>
      <c r="E18" s="907">
        <v>-4.4623134552947974E-3</v>
      </c>
      <c r="F18" s="909">
        <v>83748.781614229199</v>
      </c>
      <c r="G18" s="907">
        <v>9.5646395727188471E-2</v>
      </c>
    </row>
    <row r="19" spans="1:10" ht="12.75" customHeight="1">
      <c r="A19" s="22" t="s">
        <v>541</v>
      </c>
    </row>
    <row r="20" spans="1:10" ht="12.75" customHeight="1"/>
    <row r="22" spans="1:10">
      <c r="A22" s="736" t="s">
        <v>1003</v>
      </c>
      <c r="B22" s="989"/>
      <c r="C22" s="989"/>
      <c r="D22" s="989"/>
      <c r="E22" s="989"/>
      <c r="F22" s="989"/>
      <c r="G22" s="989"/>
      <c r="H22" s="989"/>
      <c r="I22" s="989"/>
      <c r="J22" s="990" t="str">
        <f>Naslovnica!A20</f>
        <v>Listopad 2023.</v>
      </c>
    </row>
    <row r="23" spans="1:10">
      <c r="A23" s="991" t="s">
        <v>1004</v>
      </c>
      <c r="B23" s="989"/>
      <c r="C23" s="989"/>
      <c r="D23" s="989"/>
      <c r="E23" s="989"/>
      <c r="F23" s="989"/>
      <c r="G23" s="989"/>
      <c r="H23" s="989"/>
      <c r="I23" s="989"/>
      <c r="J23" s="992" t="str">
        <f>Naslovnica!A24</f>
        <v>October 2023</v>
      </c>
    </row>
    <row r="24" spans="1:10">
      <c r="A24" s="989"/>
      <c r="B24" s="989"/>
      <c r="C24" s="989"/>
      <c r="D24" s="989"/>
      <c r="E24" s="989"/>
      <c r="F24" s="989"/>
      <c r="G24" s="989"/>
      <c r="H24" s="989"/>
      <c r="I24" s="989"/>
      <c r="J24" s="989"/>
    </row>
    <row r="25" spans="1:10" ht="21.75" customHeight="1">
      <c r="A25" s="993"/>
      <c r="B25" s="994" t="s">
        <v>1508</v>
      </c>
      <c r="C25" s="1167" t="s">
        <v>1416</v>
      </c>
      <c r="D25" s="1167"/>
      <c r="E25" s="1167"/>
      <c r="F25" s="1167"/>
      <c r="G25" s="1167"/>
      <c r="H25" s="1167"/>
      <c r="I25" s="1167"/>
      <c r="J25" s="995"/>
    </row>
    <row r="26" spans="1:10" ht="45">
      <c r="A26" s="996" t="s">
        <v>1088</v>
      </c>
      <c r="B26" s="993" t="str">
        <f>J22</f>
        <v>Listopad 2023.</v>
      </c>
      <c r="C26" s="993" t="s">
        <v>238</v>
      </c>
      <c r="D26" s="993" t="s">
        <v>59</v>
      </c>
      <c r="E26" s="993" t="s">
        <v>50</v>
      </c>
      <c r="F26" s="993" t="s">
        <v>1407</v>
      </c>
      <c r="G26" s="993" t="s">
        <v>1408</v>
      </c>
      <c r="H26" s="993" t="s">
        <v>1409</v>
      </c>
      <c r="I26" s="993" t="s">
        <v>1413</v>
      </c>
      <c r="J26" s="993" t="s">
        <v>1005</v>
      </c>
    </row>
    <row r="27" spans="1:10" ht="56.25">
      <c r="A27" s="993"/>
      <c r="B27" s="997" t="str">
        <f>J23</f>
        <v>October 2023</v>
      </c>
      <c r="C27" s="997" t="s">
        <v>239</v>
      </c>
      <c r="D27" s="997" t="s">
        <v>51</v>
      </c>
      <c r="E27" s="997" t="s">
        <v>52</v>
      </c>
      <c r="F27" s="997" t="s">
        <v>1410</v>
      </c>
      <c r="G27" s="997" t="s">
        <v>1411</v>
      </c>
      <c r="H27" s="997" t="s">
        <v>1412</v>
      </c>
      <c r="I27" s="998" t="s">
        <v>1414</v>
      </c>
      <c r="J27" s="993" t="s">
        <v>1006</v>
      </c>
    </row>
    <row r="28" spans="1:10">
      <c r="A28" s="999" t="s">
        <v>33</v>
      </c>
      <c r="B28" s="702">
        <v>34.5366</v>
      </c>
      <c r="C28" s="1000">
        <v>-1.8987177152963719E-3</v>
      </c>
      <c r="D28" s="1000">
        <v>1.7695599852009192E-2</v>
      </c>
      <c r="E28" s="1000">
        <v>2.261366916907348E-2</v>
      </c>
      <c r="F28" s="1000">
        <v>-1.2248273316474489E-2</v>
      </c>
      <c r="G28" s="1000">
        <v>2.7410516678387786E-3</v>
      </c>
      <c r="H28" s="1000">
        <v>2.7672950761200132E-2</v>
      </c>
      <c r="I28" s="1000">
        <v>4.9171924967538194E-2</v>
      </c>
      <c r="J28" s="1091">
        <v>37958</v>
      </c>
    </row>
    <row r="29" spans="1:10">
      <c r="A29" s="999" t="s">
        <v>34</v>
      </c>
      <c r="B29" s="701">
        <v>38.776600000000002</v>
      </c>
      <c r="C29" s="1000">
        <v>-8.889593195039347E-3</v>
      </c>
      <c r="D29" s="1000">
        <v>7.1525263679847795E-2</v>
      </c>
      <c r="E29" s="1000">
        <v>7.7514701380739348E-2</v>
      </c>
      <c r="F29" s="1000">
        <v>3.3509358080314744E-2</v>
      </c>
      <c r="G29" s="1000">
        <v>2.9361025854929279E-2</v>
      </c>
      <c r="H29" s="1000">
        <v>3.0053521580407638E-2</v>
      </c>
      <c r="I29" s="1000">
        <v>5.4784653949149664E-2</v>
      </c>
      <c r="J29" s="1091">
        <v>37893</v>
      </c>
    </row>
    <row r="30" spans="1:10">
      <c r="A30" s="999" t="s">
        <v>46</v>
      </c>
      <c r="B30" s="701">
        <v>24.809200000000001</v>
      </c>
      <c r="C30" s="1000">
        <v>-8.4014804511699515E-3</v>
      </c>
      <c r="D30" s="1000">
        <v>6.4983340274648249E-2</v>
      </c>
      <c r="E30" s="1000">
        <v>6.8965794223207588E-2</v>
      </c>
      <c r="F30" s="1000">
        <v>2.6034037217371964E-2</v>
      </c>
      <c r="G30" s="1000">
        <v>3.000410980756163E-2</v>
      </c>
      <c r="H30" s="1000">
        <v>3.3169183973039473E-2</v>
      </c>
      <c r="I30" s="1000">
        <v>3.174018762857056E-2</v>
      </c>
      <c r="J30" s="1091">
        <v>37923</v>
      </c>
    </row>
    <row r="31" spans="1:10">
      <c r="A31" s="999" t="s">
        <v>217</v>
      </c>
      <c r="B31" s="701">
        <v>175.56139999999999</v>
      </c>
      <c r="C31" s="1000">
        <v>-1.0464552638402069E-2</v>
      </c>
      <c r="D31" s="1000">
        <v>8.4714689382055619E-2</v>
      </c>
      <c r="E31" s="1000">
        <v>8.3617441739584741E-2</v>
      </c>
      <c r="F31" s="1000">
        <v>3.1870821232020674E-2</v>
      </c>
      <c r="G31" s="1000">
        <v>3.6154064648487472E-2</v>
      </c>
      <c r="H31" s="1000" t="s">
        <v>139</v>
      </c>
      <c r="I31" s="1000">
        <v>4.822063876420879E-2</v>
      </c>
      <c r="J31" s="1091">
        <v>43062</v>
      </c>
    </row>
    <row r="32" spans="1:10">
      <c r="A32" s="999" t="s">
        <v>218</v>
      </c>
      <c r="B32" s="701">
        <v>147.55529999999999</v>
      </c>
      <c r="C32" s="1000">
        <v>9.1439114641445052E-4</v>
      </c>
      <c r="D32" s="1000">
        <v>2.1092408666058882E-2</v>
      </c>
      <c r="E32" s="1000">
        <v>2.5932937256396782E-2</v>
      </c>
      <c r="F32" s="1000">
        <v>2.6347843383289771E-4</v>
      </c>
      <c r="G32" s="1000">
        <v>1.1764912615079837E-2</v>
      </c>
      <c r="H32" s="1000" t="s">
        <v>139</v>
      </c>
      <c r="I32" s="1000">
        <v>1.7995884738838841E-2</v>
      </c>
      <c r="J32" s="1091">
        <v>43062</v>
      </c>
    </row>
    <row r="33" spans="1:10">
      <c r="A33" s="999" t="s">
        <v>36</v>
      </c>
      <c r="B33" s="701">
        <v>35.2849</v>
      </c>
      <c r="C33" s="1000">
        <v>-1.1433614434202766E-2</v>
      </c>
      <c r="D33" s="1001">
        <v>8.5019045393790238E-2</v>
      </c>
      <c r="E33" s="1000">
        <v>0.11042644169442184</v>
      </c>
      <c r="F33" s="1000">
        <v>6.5823672217048879E-2</v>
      </c>
      <c r="G33" s="1000">
        <v>4.6449010756655085E-2</v>
      </c>
      <c r="H33" s="1000">
        <v>5.382398914097597E-2</v>
      </c>
      <c r="I33" s="1000">
        <v>5.3844680335467743E-2</v>
      </c>
      <c r="J33" s="1091">
        <v>38425</v>
      </c>
    </row>
    <row r="34" spans="1:10">
      <c r="A34" s="999" t="s">
        <v>37</v>
      </c>
      <c r="B34" s="701">
        <v>28.5549</v>
      </c>
      <c r="C34" s="1000">
        <v>1.7162872154119491E-4</v>
      </c>
      <c r="D34" s="1001">
        <v>1.4171233842084074E-2</v>
      </c>
      <c r="E34" s="1000">
        <v>2.6820833046974579E-2</v>
      </c>
      <c r="F34" s="1000">
        <v>-1.7703938705783795E-2</v>
      </c>
      <c r="G34" s="1000">
        <v>3.3023079899767716E-3</v>
      </c>
      <c r="H34" s="1000">
        <v>2.9254404900278752E-2</v>
      </c>
      <c r="I34" s="1000">
        <v>4.1950103272349937E-2</v>
      </c>
      <c r="J34" s="1091">
        <v>38425</v>
      </c>
    </row>
    <row r="35" spans="1:10">
      <c r="A35" s="999" t="s">
        <v>38</v>
      </c>
      <c r="B35" s="701">
        <v>35.981699999999996</v>
      </c>
      <c r="C35" s="1000">
        <v>-1.4078448027839086E-2</v>
      </c>
      <c r="D35" s="1000">
        <v>3.1097201018682519E-2</v>
      </c>
      <c r="E35" s="1000">
        <v>2.1938429239283685E-2</v>
      </c>
      <c r="F35" s="1000">
        <v>3.0120109515375804E-2</v>
      </c>
      <c r="G35" s="1000">
        <v>2.4688359607864863E-2</v>
      </c>
      <c r="H35" s="1000">
        <v>4.5192437287408849E-2</v>
      </c>
      <c r="I35" s="1000">
        <v>4.80536939688605E-2</v>
      </c>
      <c r="J35" s="1091">
        <v>37474</v>
      </c>
    </row>
    <row r="36" spans="1:10">
      <c r="A36" s="1002" t="s">
        <v>541</v>
      </c>
      <c r="B36" s="733"/>
      <c r="C36" s="1003"/>
      <c r="D36" s="1003"/>
      <c r="E36" s="1003"/>
      <c r="F36" s="1003"/>
      <c r="G36" s="1004"/>
      <c r="H36" s="1004"/>
      <c r="I36" s="989"/>
      <c r="J36" s="989"/>
    </row>
    <row r="37" spans="1:10">
      <c r="A37" s="1005" t="s">
        <v>113</v>
      </c>
      <c r="B37" s="989"/>
      <c r="C37" s="989"/>
      <c r="D37" s="989"/>
      <c r="E37" s="989"/>
      <c r="F37" s="989"/>
      <c r="G37" s="1006"/>
      <c r="H37" s="1006"/>
      <c r="I37" s="989"/>
      <c r="J37" s="989"/>
    </row>
    <row r="38" spans="1:10">
      <c r="A38" s="1007" t="s">
        <v>219</v>
      </c>
      <c r="B38" s="1004"/>
      <c r="C38" s="1004"/>
      <c r="D38" s="1004"/>
      <c r="E38" s="1004"/>
      <c r="F38" s="1004"/>
      <c r="G38" s="1004"/>
      <c r="H38" s="1004"/>
      <c r="I38" s="1004"/>
      <c r="J38" s="989"/>
    </row>
    <row r="39" spans="1:10">
      <c r="A39" s="1005" t="s">
        <v>220</v>
      </c>
      <c r="B39" s="1006"/>
      <c r="C39" s="1006"/>
      <c r="D39" s="1006"/>
      <c r="E39" s="1006"/>
      <c r="F39" s="1006"/>
      <c r="G39" s="1006"/>
      <c r="H39" s="1006"/>
      <c r="I39" s="1006"/>
      <c r="J39" s="989"/>
    </row>
    <row r="40" spans="1:10">
      <c r="A40" s="1007" t="s">
        <v>930</v>
      </c>
      <c r="B40" s="1004"/>
      <c r="C40" s="1004"/>
      <c r="D40" s="1004"/>
      <c r="E40" s="1004"/>
      <c r="F40" s="1004"/>
      <c r="G40" s="989"/>
      <c r="H40" s="989"/>
      <c r="I40" s="1004"/>
      <c r="J40" s="989"/>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652</v>
      </c>
      <c r="S1" s="137" t="str">
        <f>Naslovnica!A20</f>
        <v>Listopad 2023.</v>
      </c>
    </row>
    <row r="2" spans="1:20" ht="12.75" customHeight="1">
      <c r="A2" s="552" t="s">
        <v>922</v>
      </c>
      <c r="S2" s="529" t="str">
        <f>Naslovnica!A24</f>
        <v>October 2023</v>
      </c>
    </row>
    <row r="3" spans="1:20" ht="12.75" customHeight="1"/>
    <row r="4" spans="1:20" ht="12.75" customHeight="1">
      <c r="P4" s="69"/>
      <c r="Q4" s="69"/>
      <c r="R4" s="69"/>
      <c r="S4" s="13" t="s">
        <v>1483</v>
      </c>
    </row>
    <row r="5" spans="1:20" ht="33" customHeight="1">
      <c r="A5" s="1175" t="s">
        <v>540</v>
      </c>
      <c r="B5" s="1149" t="s">
        <v>53</v>
      </c>
      <c r="C5" s="1149"/>
      <c r="D5" s="1149" t="s">
        <v>54</v>
      </c>
      <c r="E5" s="1176"/>
      <c r="F5" s="1149" t="s">
        <v>55</v>
      </c>
      <c r="G5" s="1149"/>
      <c r="H5" s="1177" t="s">
        <v>217</v>
      </c>
      <c r="I5" s="1178"/>
      <c r="J5" s="1177" t="s">
        <v>218</v>
      </c>
      <c r="K5" s="1178"/>
      <c r="L5" s="1149" t="s">
        <v>56</v>
      </c>
      <c r="M5" s="1149"/>
      <c r="N5" s="1149" t="s">
        <v>57</v>
      </c>
      <c r="O5" s="1149"/>
      <c r="P5" s="1149" t="s">
        <v>58</v>
      </c>
      <c r="Q5" s="1149"/>
      <c r="R5" s="1149" t="s">
        <v>421</v>
      </c>
      <c r="S5" s="1149"/>
    </row>
    <row r="6" spans="1:20">
      <c r="A6" s="1175"/>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row>
    <row r="7" spans="1:20">
      <c r="A7" s="1175"/>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row>
    <row r="8" spans="1:20" ht="18">
      <c r="A8" s="361" t="s">
        <v>422</v>
      </c>
      <c r="B8" s="379">
        <v>1517.9375199999999</v>
      </c>
      <c r="C8" s="380">
        <v>1.1343620389743733E-2</v>
      </c>
      <c r="D8" s="379">
        <v>4968.9578200000005</v>
      </c>
      <c r="E8" s="380">
        <v>1.5126347905889754E-2</v>
      </c>
      <c r="F8" s="379">
        <v>966.06968999999992</v>
      </c>
      <c r="G8" s="380">
        <v>1.4758870395036346E-2</v>
      </c>
      <c r="H8" s="379">
        <v>160.33773000000002</v>
      </c>
      <c r="I8" s="380">
        <v>1.8990738331913455E-2</v>
      </c>
      <c r="J8" s="379">
        <v>75.768860000000004</v>
      </c>
      <c r="K8" s="380">
        <v>1.6927735884991506E-2</v>
      </c>
      <c r="L8" s="379">
        <v>2388.7796600000001</v>
      </c>
      <c r="M8" s="380">
        <v>3.5593980114054208E-2</v>
      </c>
      <c r="N8" s="379">
        <v>1882.2600299999999</v>
      </c>
      <c r="O8" s="380">
        <v>3.0990630223336074E-2</v>
      </c>
      <c r="P8" s="379">
        <v>11302.43326</v>
      </c>
      <c r="Q8" s="380">
        <v>3.8863764750576797E-2</v>
      </c>
      <c r="R8" s="379">
        <v>23262.544570000002</v>
      </c>
      <c r="S8" s="380">
        <v>2.4248055384942808E-2</v>
      </c>
      <c r="T8" s="52"/>
    </row>
    <row r="9" spans="1:20" ht="18">
      <c r="A9" s="361" t="s">
        <v>423</v>
      </c>
      <c r="B9" s="379">
        <v>0</v>
      </c>
      <c r="C9" s="380">
        <v>0</v>
      </c>
      <c r="D9" s="379">
        <v>463.45652000000001</v>
      </c>
      <c r="E9" s="380">
        <v>1.4108400221382745E-3</v>
      </c>
      <c r="F9" s="379">
        <v>4.5820799999999995</v>
      </c>
      <c r="G9" s="380">
        <v>7.0001497365772993E-5</v>
      </c>
      <c r="H9" s="379">
        <v>0.86316999999999999</v>
      </c>
      <c r="I9" s="380">
        <v>1.0223567220240511E-4</v>
      </c>
      <c r="J9" s="379">
        <v>1.0000000000000001E-5</v>
      </c>
      <c r="K9" s="380">
        <v>2.2341283589315595E-9</v>
      </c>
      <c r="L9" s="379">
        <v>474.59476000000001</v>
      </c>
      <c r="M9" s="380">
        <v>7.071693020726042E-3</v>
      </c>
      <c r="N9" s="379">
        <v>0.68952999999999998</v>
      </c>
      <c r="O9" s="380">
        <v>1.135282528307044E-5</v>
      </c>
      <c r="P9" s="379">
        <v>107.81633000000001</v>
      </c>
      <c r="Q9" s="380">
        <v>3.7072977021857287E-4</v>
      </c>
      <c r="R9" s="379">
        <v>1052.0024000000001</v>
      </c>
      <c r="S9" s="380">
        <v>1.0965701702809359E-3</v>
      </c>
      <c r="T9" s="52"/>
    </row>
    <row r="10" spans="1:20" ht="18">
      <c r="A10" s="361" t="s">
        <v>424</v>
      </c>
      <c r="B10" s="379">
        <v>132668.17809999999</v>
      </c>
      <c r="C10" s="380">
        <v>0.99143570162579076</v>
      </c>
      <c r="D10" s="379">
        <v>323782.87503</v>
      </c>
      <c r="E10" s="380">
        <v>0.98564982660146705</v>
      </c>
      <c r="F10" s="379">
        <v>64613.32473</v>
      </c>
      <c r="G10" s="380">
        <v>0.98711272629044688</v>
      </c>
      <c r="H10" s="379">
        <v>8298.3503000000001</v>
      </c>
      <c r="I10" s="380">
        <v>0.98287408168904167</v>
      </c>
      <c r="J10" s="379">
        <v>4403.5498899999993</v>
      </c>
      <c r="K10" s="380">
        <v>0.98380956892189464</v>
      </c>
      <c r="L10" s="379">
        <v>64388.379420000005</v>
      </c>
      <c r="M10" s="380">
        <v>0.95941820630357222</v>
      </c>
      <c r="N10" s="379">
        <v>58954.19584</v>
      </c>
      <c r="O10" s="380">
        <v>0.97065636749008477</v>
      </c>
      <c r="P10" s="379">
        <v>280748.79813999997</v>
      </c>
      <c r="Q10" s="380">
        <v>0.9653633862660943</v>
      </c>
      <c r="R10" s="379">
        <v>937857.65145000012</v>
      </c>
      <c r="S10" s="380">
        <v>0.97758971324571609</v>
      </c>
      <c r="T10" s="52"/>
    </row>
    <row r="11" spans="1:20" ht="18.75">
      <c r="A11" s="361" t="s">
        <v>425</v>
      </c>
      <c r="B11" s="381">
        <v>120430.64418999999</v>
      </c>
      <c r="C11" s="382">
        <v>0.89998401975310316</v>
      </c>
      <c r="D11" s="381">
        <v>260567.09281999999</v>
      </c>
      <c r="E11" s="382">
        <v>0.79321029511608676</v>
      </c>
      <c r="F11" s="381">
        <v>26036.932109999998</v>
      </c>
      <c r="G11" s="382">
        <v>0.39777224197547301</v>
      </c>
      <c r="H11" s="381">
        <v>2030.52979</v>
      </c>
      <c r="I11" s="382">
        <v>0.2405002236032977</v>
      </c>
      <c r="J11" s="381">
        <v>2465.65915</v>
      </c>
      <c r="K11" s="382">
        <v>0.55085990304740828</v>
      </c>
      <c r="L11" s="381">
        <v>35989.481770000006</v>
      </c>
      <c r="M11" s="382">
        <v>0.5362608029057383</v>
      </c>
      <c r="N11" s="381">
        <v>44577.568840000007</v>
      </c>
      <c r="O11" s="382">
        <v>0.73395117048506242</v>
      </c>
      <c r="P11" s="381">
        <v>157183.58491000001</v>
      </c>
      <c r="Q11" s="382">
        <v>0.54048059617514188</v>
      </c>
      <c r="R11" s="381">
        <v>649281.49358000001</v>
      </c>
      <c r="S11" s="382">
        <v>0.67678811186674181</v>
      </c>
    </row>
    <row r="12" spans="1:20" ht="19.5">
      <c r="A12" s="368" t="s">
        <v>426</v>
      </c>
      <c r="B12" s="381">
        <v>8305.4177500000005</v>
      </c>
      <c r="C12" s="382">
        <v>6.2066787923023024E-2</v>
      </c>
      <c r="D12" s="381">
        <v>79307.851930000004</v>
      </c>
      <c r="E12" s="382">
        <v>0.24142651304735166</v>
      </c>
      <c r="F12" s="381">
        <v>7485.8247999999994</v>
      </c>
      <c r="G12" s="382">
        <v>0.11436267918016232</v>
      </c>
      <c r="H12" s="381">
        <v>1206.1695199999999</v>
      </c>
      <c r="I12" s="382">
        <v>0.14286125753588783</v>
      </c>
      <c r="J12" s="381">
        <v>23.825389999999999</v>
      </c>
      <c r="K12" s="382">
        <v>5.3228979461604382E-3</v>
      </c>
      <c r="L12" s="381">
        <v>15902.203509999999</v>
      </c>
      <c r="M12" s="382">
        <v>0.23695057563600608</v>
      </c>
      <c r="N12" s="381">
        <v>0</v>
      </c>
      <c r="O12" s="382">
        <v>0</v>
      </c>
      <c r="P12" s="381">
        <v>55549.896489999999</v>
      </c>
      <c r="Q12" s="382">
        <v>0.19101002938426123</v>
      </c>
      <c r="R12" s="381">
        <v>167781.18939000001</v>
      </c>
      <c r="S12" s="382">
        <v>0.1748891898148999</v>
      </c>
    </row>
    <row r="13" spans="1:20" ht="19.5">
      <c r="A13" s="368" t="s">
        <v>427</v>
      </c>
      <c r="B13" s="381">
        <v>107895.27468999999</v>
      </c>
      <c r="C13" s="988">
        <v>0.80630659813355476</v>
      </c>
      <c r="D13" s="381">
        <v>177784.55934000001</v>
      </c>
      <c r="E13" s="382">
        <v>0.5412062638261923</v>
      </c>
      <c r="F13" s="381">
        <v>13664.86054</v>
      </c>
      <c r="G13" s="382">
        <v>0.20876123923948631</v>
      </c>
      <c r="H13" s="381">
        <v>356.62043</v>
      </c>
      <c r="I13" s="382">
        <v>4.2238874592676709E-2</v>
      </c>
      <c r="J13" s="381">
        <v>1898.02901</v>
      </c>
      <c r="K13" s="382">
        <v>0.42404404373157922</v>
      </c>
      <c r="L13" s="381">
        <v>15534.673570000001</v>
      </c>
      <c r="M13" s="382">
        <v>0.23147420056687162</v>
      </c>
      <c r="N13" s="381">
        <v>38809.356950000001</v>
      </c>
      <c r="O13" s="382">
        <v>0.63897995562436083</v>
      </c>
      <c r="P13" s="381">
        <v>87235.283190000002</v>
      </c>
      <c r="Q13" s="382">
        <v>0.29996120710082447</v>
      </c>
      <c r="R13" s="381">
        <v>443178.65772000002</v>
      </c>
      <c r="S13" s="382">
        <v>0.4619537903724335</v>
      </c>
    </row>
    <row r="14" spans="1:20" ht="19.5">
      <c r="A14" s="368" t="s">
        <v>428</v>
      </c>
      <c r="B14" s="381">
        <v>0</v>
      </c>
      <c r="C14" s="382">
        <v>0</v>
      </c>
      <c r="D14" s="381">
        <v>0</v>
      </c>
      <c r="E14" s="382">
        <v>0</v>
      </c>
      <c r="F14" s="381">
        <v>0</v>
      </c>
      <c r="G14" s="382">
        <v>0</v>
      </c>
      <c r="H14" s="381">
        <v>50.19849</v>
      </c>
      <c r="I14" s="382">
        <v>5.9456148484026443E-3</v>
      </c>
      <c r="J14" s="381">
        <v>68.505189999999999</v>
      </c>
      <c r="K14" s="382">
        <v>1.5304938771299466E-2</v>
      </c>
      <c r="L14" s="381">
        <v>0</v>
      </c>
      <c r="M14" s="382">
        <v>0</v>
      </c>
      <c r="N14" s="381">
        <v>0</v>
      </c>
      <c r="O14" s="382">
        <v>0</v>
      </c>
      <c r="P14" s="381">
        <v>0</v>
      </c>
      <c r="Q14" s="382">
        <v>0</v>
      </c>
      <c r="R14" s="381">
        <v>118.70367999999999</v>
      </c>
      <c r="S14" s="382">
        <v>1.237325262666451E-4</v>
      </c>
    </row>
    <row r="15" spans="1:20" ht="19.5">
      <c r="A15" s="368" t="s">
        <v>429</v>
      </c>
      <c r="B15" s="381">
        <v>2203.6638800000001</v>
      </c>
      <c r="C15" s="382">
        <v>1.6468086592463824E-2</v>
      </c>
      <c r="D15" s="381">
        <v>1673.69145</v>
      </c>
      <c r="E15" s="382">
        <v>5.0949998122167767E-3</v>
      </c>
      <c r="F15" s="381">
        <v>3862.5666000000001</v>
      </c>
      <c r="G15" s="382">
        <v>5.9009324515290611E-2</v>
      </c>
      <c r="H15" s="381">
        <v>282.13961999999998</v>
      </c>
      <c r="I15" s="382">
        <v>3.3417210637106405E-2</v>
      </c>
      <c r="J15" s="381">
        <v>475.29955999999999</v>
      </c>
      <c r="K15" s="382">
        <v>0.10618802259836922</v>
      </c>
      <c r="L15" s="381">
        <v>1691.41309</v>
      </c>
      <c r="M15" s="382">
        <v>2.5202878648971319E-2</v>
      </c>
      <c r="N15" s="381">
        <v>4563.1390499999998</v>
      </c>
      <c r="O15" s="382">
        <v>7.5130190676266473E-2</v>
      </c>
      <c r="P15" s="381">
        <v>2265.7884199999999</v>
      </c>
      <c r="Q15" s="382">
        <v>7.790983242617359E-3</v>
      </c>
      <c r="R15" s="381">
        <v>17017.701669999999</v>
      </c>
      <c r="S15" s="382">
        <v>1.7738651563971777E-2</v>
      </c>
    </row>
    <row r="16" spans="1:20" ht="19.5" customHeight="1">
      <c r="A16" s="369" t="s">
        <v>430</v>
      </c>
      <c r="B16" s="381">
        <v>0</v>
      </c>
      <c r="C16" s="382">
        <v>0</v>
      </c>
      <c r="D16" s="381">
        <v>0</v>
      </c>
      <c r="E16" s="382">
        <v>0</v>
      </c>
      <c r="F16" s="381">
        <v>0</v>
      </c>
      <c r="G16" s="382">
        <v>0</v>
      </c>
      <c r="H16" s="381">
        <v>0</v>
      </c>
      <c r="I16" s="382">
        <v>0</v>
      </c>
      <c r="J16" s="381">
        <v>0</v>
      </c>
      <c r="K16" s="382">
        <v>0</v>
      </c>
      <c r="L16" s="381">
        <v>526.84945999999991</v>
      </c>
      <c r="M16" s="382">
        <v>7.8503134953603008E-3</v>
      </c>
      <c r="N16" s="381">
        <v>0</v>
      </c>
      <c r="O16" s="382">
        <v>0</v>
      </c>
      <c r="P16" s="381">
        <v>0</v>
      </c>
      <c r="Q16" s="382">
        <v>0</v>
      </c>
      <c r="R16" s="381">
        <v>526.84945999999991</v>
      </c>
      <c r="S16" s="382">
        <v>5.4916928142428087E-4</v>
      </c>
    </row>
    <row r="17" spans="1:19" ht="18.75" customHeight="1">
      <c r="A17" s="369" t="s">
        <v>431</v>
      </c>
      <c r="B17" s="381">
        <v>599.41198999999995</v>
      </c>
      <c r="C17" s="382">
        <v>4.4794347474992682E-3</v>
      </c>
      <c r="D17" s="381">
        <v>1150.4628600000001</v>
      </c>
      <c r="E17" s="382">
        <v>3.5022035009274711E-3</v>
      </c>
      <c r="F17" s="381">
        <v>1023.6801700000001</v>
      </c>
      <c r="G17" s="382">
        <v>1.5638999040533789E-2</v>
      </c>
      <c r="H17" s="381">
        <v>135.40173000000001</v>
      </c>
      <c r="I17" s="382">
        <v>1.6037265989224097E-2</v>
      </c>
      <c r="J17" s="381">
        <v>0</v>
      </c>
      <c r="K17" s="382">
        <v>0</v>
      </c>
      <c r="L17" s="381">
        <v>325.88740999999999</v>
      </c>
      <c r="M17" s="382">
        <v>4.8558810949355744E-3</v>
      </c>
      <c r="N17" s="381">
        <v>0</v>
      </c>
      <c r="O17" s="382">
        <v>0</v>
      </c>
      <c r="P17" s="381">
        <v>0</v>
      </c>
      <c r="Q17" s="382">
        <v>0</v>
      </c>
      <c r="R17" s="381">
        <v>3234.8441600000001</v>
      </c>
      <c r="S17" s="382">
        <v>3.3718873753172908E-3</v>
      </c>
    </row>
    <row r="18" spans="1:19"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433</v>
      </c>
      <c r="B19" s="381">
        <v>1426.8758799999998</v>
      </c>
      <c r="C19" s="382">
        <v>1.0663112356562298E-2</v>
      </c>
      <c r="D19" s="381">
        <v>650.52724000000001</v>
      </c>
      <c r="E19" s="382">
        <v>1.9803149293986639E-3</v>
      </c>
      <c r="F19" s="381">
        <v>0</v>
      </c>
      <c r="G19" s="382">
        <v>0</v>
      </c>
      <c r="H19" s="381">
        <v>0</v>
      </c>
      <c r="I19" s="382">
        <v>0</v>
      </c>
      <c r="J19" s="381">
        <v>0</v>
      </c>
      <c r="K19" s="382">
        <v>0</v>
      </c>
      <c r="L19" s="381">
        <v>2008.4547299999999</v>
      </c>
      <c r="M19" s="382">
        <v>2.9926953463593246E-2</v>
      </c>
      <c r="N19" s="381">
        <v>1205.07284</v>
      </c>
      <c r="O19" s="382">
        <v>1.9841024184435049E-2</v>
      </c>
      <c r="P19" s="381">
        <v>12132.616810000001</v>
      </c>
      <c r="Q19" s="382">
        <v>4.1718376447438851E-2</v>
      </c>
      <c r="R19" s="381">
        <v>17423.547500000001</v>
      </c>
      <c r="S19" s="382">
        <v>1.8161690932428455E-2</v>
      </c>
    </row>
    <row r="20" spans="1:19" ht="19.5">
      <c r="A20" s="368" t="s">
        <v>434</v>
      </c>
      <c r="B20" s="381">
        <v>12237.53391</v>
      </c>
      <c r="C20" s="382">
        <v>9.1451681872687582E-2</v>
      </c>
      <c r="D20" s="381">
        <v>63215.782209999998</v>
      </c>
      <c r="E20" s="382">
        <v>0.19243953148538018</v>
      </c>
      <c r="F20" s="381">
        <v>38576.392619999999</v>
      </c>
      <c r="G20" s="382">
        <v>0.58934048431497377</v>
      </c>
      <c r="H20" s="381">
        <v>6267.8205099999996</v>
      </c>
      <c r="I20" s="382">
        <v>0.74237385808574385</v>
      </c>
      <c r="J20" s="381">
        <v>1937.8907400000001</v>
      </c>
      <c r="K20" s="382">
        <v>0.43294966587448652</v>
      </c>
      <c r="L20" s="381">
        <v>28398.897649999999</v>
      </c>
      <c r="M20" s="382">
        <v>0.42315740339783392</v>
      </c>
      <c r="N20" s="381">
        <v>14376.627</v>
      </c>
      <c r="O20" s="382">
        <v>0.23670519700502246</v>
      </c>
      <c r="P20" s="381">
        <v>123565.21323000001</v>
      </c>
      <c r="Q20" s="382">
        <v>0.42488279009095248</v>
      </c>
      <c r="R20" s="381">
        <v>288576.15787000005</v>
      </c>
      <c r="S20" s="382">
        <v>0.30080160137897416</v>
      </c>
    </row>
    <row r="21" spans="1:19" ht="19.5">
      <c r="A21" s="368" t="s">
        <v>435</v>
      </c>
      <c r="B21" s="381">
        <v>445.36440000000005</v>
      </c>
      <c r="C21" s="382">
        <v>3.3282296683107117E-3</v>
      </c>
      <c r="D21" s="381">
        <v>22233.107889999999</v>
      </c>
      <c r="E21" s="382">
        <v>6.7681340264088299E-2</v>
      </c>
      <c r="F21" s="381">
        <v>6643.6407399999998</v>
      </c>
      <c r="G21" s="382">
        <v>0.10149643824644096</v>
      </c>
      <c r="H21" s="381">
        <v>1365.3733500000001</v>
      </c>
      <c r="I21" s="382">
        <v>0.16171769436437752</v>
      </c>
      <c r="J21" s="381">
        <v>21</v>
      </c>
      <c r="K21" s="382">
        <v>4.6916695537562742E-3</v>
      </c>
      <c r="L21" s="381">
        <v>9804.5818299999992</v>
      </c>
      <c r="M21" s="382">
        <v>0.14609304345953664</v>
      </c>
      <c r="N21" s="381">
        <v>0</v>
      </c>
      <c r="O21" s="382">
        <v>0</v>
      </c>
      <c r="P21" s="381">
        <v>32137.7863</v>
      </c>
      <c r="Q21" s="382">
        <v>0.11050676766991233</v>
      </c>
      <c r="R21" s="381">
        <v>72650.854510000005</v>
      </c>
      <c r="S21" s="382">
        <v>7.572868645650066E-2</v>
      </c>
    </row>
    <row r="22" spans="1:19" ht="19.5">
      <c r="A22" s="368" t="s">
        <v>436</v>
      </c>
      <c r="B22" s="381">
        <v>4839.4533899999997</v>
      </c>
      <c r="C22" s="382">
        <v>3.6165468885714362E-2</v>
      </c>
      <c r="D22" s="381">
        <v>5590.1965999999993</v>
      </c>
      <c r="E22" s="382">
        <v>1.701750381006897E-2</v>
      </c>
      <c r="F22" s="381">
        <v>11427.239519999999</v>
      </c>
      <c r="G22" s="382">
        <v>0.17457658468584947</v>
      </c>
      <c r="H22" s="381">
        <v>1446.5758799999999</v>
      </c>
      <c r="I22" s="382">
        <v>0.17133549298931344</v>
      </c>
      <c r="J22" s="381">
        <v>618.17369999999994</v>
      </c>
      <c r="K22" s="382">
        <v>0.13810793939156499</v>
      </c>
      <c r="L22" s="381">
        <v>5316.1087099999995</v>
      </c>
      <c r="M22" s="382">
        <v>7.9212608377572311E-2</v>
      </c>
      <c r="N22" s="381">
        <v>6392.5353499999992</v>
      </c>
      <c r="O22" s="382">
        <v>0.10525044152451893</v>
      </c>
      <c r="P22" s="381">
        <v>35313.563700000006</v>
      </c>
      <c r="Q22" s="382">
        <v>0.12142677603754401</v>
      </c>
      <c r="R22" s="381">
        <v>70943.846850000002</v>
      </c>
      <c r="S22" s="382">
        <v>7.3949361922262841E-2</v>
      </c>
    </row>
    <row r="23" spans="1:19"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437</v>
      </c>
      <c r="B24" s="381">
        <v>0</v>
      </c>
      <c r="C24" s="382">
        <v>0</v>
      </c>
      <c r="D24" s="381">
        <v>0</v>
      </c>
      <c r="E24" s="382">
        <v>0</v>
      </c>
      <c r="F24" s="381">
        <v>0</v>
      </c>
      <c r="G24" s="382">
        <v>0</v>
      </c>
      <c r="H24" s="381">
        <v>0</v>
      </c>
      <c r="I24" s="382">
        <v>0</v>
      </c>
      <c r="J24" s="381">
        <v>0</v>
      </c>
      <c r="K24" s="382">
        <v>0</v>
      </c>
      <c r="L24" s="381">
        <v>3573.0791600000002</v>
      </c>
      <c r="M24" s="382">
        <v>5.324061934074803E-2</v>
      </c>
      <c r="N24" s="381">
        <v>6179.6297300000006</v>
      </c>
      <c r="O24" s="382">
        <v>0.10174503885075016</v>
      </c>
      <c r="P24" s="381">
        <v>0</v>
      </c>
      <c r="Q24" s="382">
        <v>0</v>
      </c>
      <c r="R24" s="381">
        <v>9752.7088900000017</v>
      </c>
      <c r="S24" s="382">
        <v>1.0165879515301198E-2</v>
      </c>
    </row>
    <row r="25" spans="1:19" ht="19.5">
      <c r="A25" s="369" t="s">
        <v>430</v>
      </c>
      <c r="B25" s="381">
        <v>0</v>
      </c>
      <c r="C25" s="382">
        <v>0</v>
      </c>
      <c r="D25" s="381">
        <v>4221.2074400000001</v>
      </c>
      <c r="E25" s="382">
        <v>1.2850069296899413E-2</v>
      </c>
      <c r="F25" s="381">
        <v>1193.1208000000001</v>
      </c>
      <c r="G25" s="382">
        <v>1.8227582787347447E-2</v>
      </c>
      <c r="H25" s="381">
        <v>193.60532999999998</v>
      </c>
      <c r="I25" s="382">
        <v>2.2931022920767017E-2</v>
      </c>
      <c r="J25" s="381">
        <v>0</v>
      </c>
      <c r="K25" s="382">
        <v>0</v>
      </c>
      <c r="L25" s="381">
        <v>785.49347</v>
      </c>
      <c r="M25" s="382">
        <v>1.1704235187141299E-2</v>
      </c>
      <c r="N25" s="381">
        <v>0</v>
      </c>
      <c r="O25" s="382">
        <v>0</v>
      </c>
      <c r="P25" s="381">
        <v>0</v>
      </c>
      <c r="Q25" s="382">
        <v>0</v>
      </c>
      <c r="R25" s="381">
        <v>6393.4270400000014</v>
      </c>
      <c r="S25" s="382">
        <v>6.6642826840808923E-3</v>
      </c>
    </row>
    <row r="26" spans="1:19" ht="19.5">
      <c r="A26" s="369" t="s">
        <v>438</v>
      </c>
      <c r="B26" s="381">
        <v>2345.7907200000004</v>
      </c>
      <c r="C26" s="382">
        <v>1.753020733123695E-2</v>
      </c>
      <c r="D26" s="381">
        <v>23193.91028</v>
      </c>
      <c r="E26" s="382">
        <v>7.0606185220802045E-2</v>
      </c>
      <c r="F26" s="381">
        <v>4933.28287</v>
      </c>
      <c r="G26" s="382">
        <v>7.5366904949044564E-2</v>
      </c>
      <c r="H26" s="381">
        <v>956.72355000000005</v>
      </c>
      <c r="I26" s="382">
        <v>0.11331635164118463</v>
      </c>
      <c r="J26" s="381">
        <v>82.829880000000003</v>
      </c>
      <c r="K26" s="382">
        <v>1.8505258387489797E-2</v>
      </c>
      <c r="L26" s="381">
        <v>8919.6344800000006</v>
      </c>
      <c r="M26" s="382">
        <v>0.13290689703283567</v>
      </c>
      <c r="N26" s="381">
        <v>1804.46192</v>
      </c>
      <c r="O26" s="382">
        <v>2.9709716629753351E-2</v>
      </c>
      <c r="P26" s="381">
        <v>48315.783229999994</v>
      </c>
      <c r="Q26" s="382">
        <v>0.16613530821155084</v>
      </c>
      <c r="R26" s="381">
        <v>90552.416930000007</v>
      </c>
      <c r="S26" s="382">
        <v>9.4388643269521427E-2</v>
      </c>
    </row>
    <row r="27" spans="1:19" ht="19.5">
      <c r="A27" s="370" t="s">
        <v>432</v>
      </c>
      <c r="B27" s="381">
        <v>4606.9254000000001</v>
      </c>
      <c r="C27" s="382">
        <v>3.4427775987425559E-2</v>
      </c>
      <c r="D27" s="381">
        <v>7977.36</v>
      </c>
      <c r="E27" s="382">
        <v>2.4284432893521456E-2</v>
      </c>
      <c r="F27" s="381">
        <v>14379.108689999999</v>
      </c>
      <c r="G27" s="382">
        <v>0.21967297364629135</v>
      </c>
      <c r="H27" s="381">
        <v>2305.5423999999998</v>
      </c>
      <c r="I27" s="382">
        <v>0.27307329617010129</v>
      </c>
      <c r="J27" s="381">
        <v>1215.88716</v>
      </c>
      <c r="K27" s="382">
        <v>0.27164479854167545</v>
      </c>
      <c r="L27" s="381">
        <v>0</v>
      </c>
      <c r="M27" s="382">
        <v>0</v>
      </c>
      <c r="N27" s="381">
        <v>0</v>
      </c>
      <c r="O27" s="382">
        <v>0</v>
      </c>
      <c r="P27" s="381">
        <v>7798.08</v>
      </c>
      <c r="Q27" s="382">
        <v>2.6813938171945276E-2</v>
      </c>
      <c r="R27" s="381">
        <v>38282.90365</v>
      </c>
      <c r="S27" s="382">
        <v>3.9904747531307114E-2</v>
      </c>
    </row>
    <row r="28" spans="1:19" ht="19.5" customHeight="1">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440</v>
      </c>
      <c r="B30" s="379">
        <v>134186.11562</v>
      </c>
      <c r="C30" s="380">
        <v>1.0027793220155345</v>
      </c>
      <c r="D30" s="379">
        <v>329215.28937000001</v>
      </c>
      <c r="E30" s="380">
        <v>1.0021870145294951</v>
      </c>
      <c r="F30" s="379">
        <v>65583.976500000004</v>
      </c>
      <c r="G30" s="380">
        <v>1.001941598182849</v>
      </c>
      <c r="H30" s="379">
        <v>8459.5511999999999</v>
      </c>
      <c r="I30" s="380">
        <v>1.0019670556931575</v>
      </c>
      <c r="J30" s="379">
        <v>4479.3187600000001</v>
      </c>
      <c r="K30" s="380">
        <v>1.0007373070410148</v>
      </c>
      <c r="L30" s="379">
        <v>67251.753840000005</v>
      </c>
      <c r="M30" s="380">
        <v>1.0020838794383524</v>
      </c>
      <c r="N30" s="379">
        <v>60837.145400000001</v>
      </c>
      <c r="O30" s="380">
        <v>1.001658350538704</v>
      </c>
      <c r="P30" s="379">
        <v>292159.04772999999</v>
      </c>
      <c r="Q30" s="380">
        <v>1.0045978807868896</v>
      </c>
      <c r="R30" s="379">
        <v>962172.19842000015</v>
      </c>
      <c r="S30" s="380">
        <v>1.0029343388009397</v>
      </c>
    </row>
    <row r="31" spans="1:19" ht="19.5">
      <c r="A31" s="368" t="s">
        <v>441</v>
      </c>
      <c r="B31" s="381">
        <v>371.91275999999999</v>
      </c>
      <c r="C31" s="382">
        <v>2.7793220155345176E-3</v>
      </c>
      <c r="D31" s="381">
        <v>718.42741000000001</v>
      </c>
      <c r="E31" s="382">
        <v>2.1870145294948986E-3</v>
      </c>
      <c r="F31" s="381">
        <v>127.09097</v>
      </c>
      <c r="G31" s="382">
        <v>1.9415981828489542E-3</v>
      </c>
      <c r="H31" s="381">
        <v>16.607740000000003</v>
      </c>
      <c r="I31" s="382">
        <v>1.9670556931575141E-3</v>
      </c>
      <c r="J31" s="381">
        <v>3.3001999999999998</v>
      </c>
      <c r="K31" s="382">
        <v>7.3730704101459318E-4</v>
      </c>
      <c r="L31" s="381">
        <v>139.85310999999999</v>
      </c>
      <c r="M31" s="382">
        <v>2.0838794383524826E-3</v>
      </c>
      <c r="N31" s="381">
        <v>100.72228</v>
      </c>
      <c r="O31" s="382">
        <v>1.6583505387038999E-3</v>
      </c>
      <c r="P31" s="381">
        <v>1337.16435</v>
      </c>
      <c r="Q31" s="382">
        <v>4.5978807868897725E-3</v>
      </c>
      <c r="R31" s="381">
        <v>2815.0788199999997</v>
      </c>
      <c r="S31" s="382">
        <v>2.9343388009396704E-3</v>
      </c>
    </row>
    <row r="32" spans="1:19" ht="22.5" customHeight="1">
      <c r="A32" s="910" t="s">
        <v>442</v>
      </c>
      <c r="B32" s="911">
        <v>133814.20285999999</v>
      </c>
      <c r="C32" s="912">
        <v>1</v>
      </c>
      <c r="D32" s="911">
        <v>328496.86195999995</v>
      </c>
      <c r="E32" s="912">
        <v>1</v>
      </c>
      <c r="F32" s="911">
        <v>65456.88553</v>
      </c>
      <c r="G32" s="912">
        <v>1</v>
      </c>
      <c r="H32" s="911">
        <v>8442.9434600000004</v>
      </c>
      <c r="I32" s="912">
        <v>1</v>
      </c>
      <c r="J32" s="911">
        <v>4476.0185599999995</v>
      </c>
      <c r="K32" s="912">
        <v>1</v>
      </c>
      <c r="L32" s="911">
        <v>67111.900730000008</v>
      </c>
      <c r="M32" s="912">
        <v>1</v>
      </c>
      <c r="N32" s="911">
        <v>60736.423119999999</v>
      </c>
      <c r="O32" s="912">
        <v>1</v>
      </c>
      <c r="P32" s="911">
        <v>290821.88338000001</v>
      </c>
      <c r="Q32" s="912">
        <v>1</v>
      </c>
      <c r="R32" s="911">
        <v>959357.11959999998</v>
      </c>
      <c r="S32" s="912">
        <v>1</v>
      </c>
    </row>
    <row r="33" spans="1:19" ht="19.5">
      <c r="A33" s="370" t="s">
        <v>443</v>
      </c>
      <c r="B33" s="381">
        <v>46.461599999999997</v>
      </c>
      <c r="C33" s="382">
        <v>3.472097804790525E-4</v>
      </c>
      <c r="D33" s="381">
        <v>78.411839999999998</v>
      </c>
      <c r="E33" s="382">
        <v>2.3869890120761022E-4</v>
      </c>
      <c r="F33" s="381">
        <v>0</v>
      </c>
      <c r="G33" s="382">
        <v>0</v>
      </c>
      <c r="H33" s="381">
        <v>0</v>
      </c>
      <c r="I33" s="382">
        <v>0</v>
      </c>
      <c r="J33" s="381">
        <v>0</v>
      </c>
      <c r="K33" s="382">
        <v>0</v>
      </c>
      <c r="L33" s="381">
        <v>242.07656</v>
      </c>
      <c r="M33" s="382">
        <v>3.607058619512295E-3</v>
      </c>
      <c r="N33" s="381">
        <v>0</v>
      </c>
      <c r="O33" s="382">
        <v>0</v>
      </c>
      <c r="P33" s="381">
        <v>615.96798999999999</v>
      </c>
      <c r="Q33" s="382">
        <v>2.1180248984054286E-3</v>
      </c>
      <c r="R33" s="381">
        <v>982.91798999999992</v>
      </c>
      <c r="S33" s="382">
        <v>1.0245590197004255E-3</v>
      </c>
    </row>
    <row r="34" spans="1:19" ht="19.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541</v>
      </c>
    </row>
    <row r="36" spans="1:19" ht="12.75" customHeight="1"/>
    <row r="37" spans="1:19" ht="12.75" customHeight="1">
      <c r="A37" s="612" t="s">
        <v>81</v>
      </c>
    </row>
    <row r="38" spans="1:19" ht="12.75" customHeight="1">
      <c r="S38" s="24" t="s">
        <v>803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8" t="s">
        <v>1033</v>
      </c>
      <c r="B1" s="989"/>
      <c r="C1" s="989"/>
      <c r="D1" s="989"/>
      <c r="E1" s="989"/>
      <c r="F1" s="989"/>
      <c r="G1" s="990" t="str">
        <f>Naslovnica!A20</f>
        <v>Listopad 2023.</v>
      </c>
      <c r="L1" s="137"/>
    </row>
    <row r="2" spans="1:12" ht="12.75" customHeight="1">
      <c r="A2" s="991" t="s">
        <v>1034</v>
      </c>
      <c r="B2" s="989"/>
      <c r="C2" s="989"/>
      <c r="D2" s="989"/>
      <c r="E2" s="989"/>
      <c r="F2" s="989"/>
      <c r="G2" s="992" t="str">
        <f>Naslovnica!A24</f>
        <v>October 2023</v>
      </c>
      <c r="L2" s="529"/>
    </row>
    <row r="3" spans="1:12" ht="12.75" customHeight="1">
      <c r="A3" s="989"/>
      <c r="B3" s="989"/>
      <c r="C3" s="989"/>
      <c r="D3" s="989"/>
      <c r="E3" s="989"/>
      <c r="F3" s="989"/>
      <c r="G3" s="989"/>
    </row>
    <row r="4" spans="1:12" s="63" customFormat="1" ht="14.45" customHeight="1">
      <c r="A4" s="1185" t="s">
        <v>1087</v>
      </c>
      <c r="B4" s="1186" t="s">
        <v>1089</v>
      </c>
      <c r="C4" s="1186"/>
      <c r="D4" s="1186"/>
      <c r="E4" s="1186"/>
      <c r="F4" s="1186"/>
      <c r="G4" s="1186"/>
      <c r="H4" s="893"/>
    </row>
    <row r="5" spans="1:12" s="63" customFormat="1" ht="22.15" customHeight="1">
      <c r="A5" s="1185"/>
      <c r="B5" s="1187" t="str">
        <f>G1</f>
        <v>Listopad 2023.</v>
      </c>
      <c r="C5" s="1187"/>
      <c r="D5" s="1188" t="s">
        <v>17</v>
      </c>
      <c r="E5" s="1188"/>
      <c r="F5" s="1185" t="s">
        <v>227</v>
      </c>
      <c r="G5" s="1185"/>
    </row>
    <row r="6" spans="1:12" s="63" customFormat="1">
      <c r="A6" s="1185"/>
      <c r="B6" s="1189" t="str">
        <f>G2</f>
        <v>October 2023</v>
      </c>
      <c r="C6" s="1190"/>
      <c r="D6" s="1181" t="s">
        <v>45</v>
      </c>
      <c r="E6" s="1181"/>
      <c r="F6" s="1181" t="s">
        <v>51</v>
      </c>
      <c r="G6" s="1181"/>
    </row>
    <row r="7" spans="1:12" s="63" customFormat="1">
      <c r="A7" s="1185"/>
      <c r="B7" s="1009" t="s">
        <v>27</v>
      </c>
      <c r="C7" s="1009" t="s">
        <v>28</v>
      </c>
      <c r="D7" s="1009" t="s">
        <v>1085</v>
      </c>
      <c r="E7" s="1009" t="s">
        <v>143</v>
      </c>
      <c r="F7" s="1009" t="s">
        <v>1085</v>
      </c>
      <c r="G7" s="1009" t="s">
        <v>143</v>
      </c>
    </row>
    <row r="8" spans="1:12" s="63" customFormat="1">
      <c r="A8" s="1185"/>
      <c r="B8" s="1009" t="s">
        <v>29</v>
      </c>
      <c r="C8" s="1009" t="s">
        <v>30</v>
      </c>
      <c r="D8" s="1010" t="s">
        <v>1086</v>
      </c>
      <c r="E8" s="1010" t="s">
        <v>144</v>
      </c>
      <c r="F8" s="1010" t="s">
        <v>1086</v>
      </c>
      <c r="G8" s="1010" t="s">
        <v>144</v>
      </c>
    </row>
    <row r="9" spans="1:12" s="63" customFormat="1">
      <c r="A9" s="1011" t="s">
        <v>1459</v>
      </c>
      <c r="B9" s="1012">
        <v>456</v>
      </c>
      <c r="C9" s="1013">
        <v>9.5009896864256694E-3</v>
      </c>
      <c r="D9" s="1012">
        <v>2</v>
      </c>
      <c r="E9" s="1013">
        <v>4.405286343612369E-3</v>
      </c>
      <c r="F9" s="1012">
        <v>200</v>
      </c>
      <c r="G9" s="1013">
        <v>0.78125</v>
      </c>
    </row>
    <row r="10" spans="1:12" s="63" customFormat="1">
      <c r="A10" s="1011" t="s">
        <v>854</v>
      </c>
      <c r="B10" s="1012">
        <v>590</v>
      </c>
      <c r="C10" s="1014">
        <v>1.2292947181998125E-2</v>
      </c>
      <c r="D10" s="1012">
        <v>1</v>
      </c>
      <c r="E10" s="1014">
        <v>1.6977928692698541E-3</v>
      </c>
      <c r="F10" s="1012">
        <v>6</v>
      </c>
      <c r="G10" s="1014">
        <v>1.0273972602739656E-2</v>
      </c>
    </row>
    <row r="11" spans="1:12" s="63" customFormat="1">
      <c r="A11" s="1011" t="s">
        <v>840</v>
      </c>
      <c r="B11" s="1012">
        <v>1571</v>
      </c>
      <c r="C11" s="1014">
        <v>3.2732576310032298E-2</v>
      </c>
      <c r="D11" s="1012">
        <v>-3</v>
      </c>
      <c r="E11" s="1014">
        <v>-1.9059720457432761E-3</v>
      </c>
      <c r="F11" s="1012">
        <v>-10</v>
      </c>
      <c r="G11" s="1014">
        <v>-6.3251106894370857E-3</v>
      </c>
    </row>
    <row r="12" spans="1:12" s="63" customFormat="1">
      <c r="A12" s="1011" t="s">
        <v>182</v>
      </c>
      <c r="B12" s="1012">
        <v>306</v>
      </c>
      <c r="C12" s="1014">
        <v>6.3756641316803832E-3</v>
      </c>
      <c r="D12" s="1012">
        <v>-1</v>
      </c>
      <c r="E12" s="1014">
        <v>-3.2573289902280145E-3</v>
      </c>
      <c r="F12" s="1012">
        <v>-8</v>
      </c>
      <c r="G12" s="1014">
        <v>-2.5477707006369421E-2</v>
      </c>
    </row>
    <row r="13" spans="1:12" s="63" customFormat="1">
      <c r="A13" s="1011" t="s">
        <v>856</v>
      </c>
      <c r="B13" s="1012">
        <v>901</v>
      </c>
      <c r="C13" s="1014">
        <v>1.8772788832170019E-2</v>
      </c>
      <c r="D13" s="1012">
        <v>1</v>
      </c>
      <c r="E13" s="1014">
        <v>1.1111111111110628E-3</v>
      </c>
      <c r="F13" s="1012">
        <v>22</v>
      </c>
      <c r="G13" s="1014">
        <v>2.5028441410694047E-2</v>
      </c>
    </row>
    <row r="14" spans="1:12" s="63" customFormat="1">
      <c r="A14" s="1011" t="s">
        <v>183</v>
      </c>
      <c r="B14" s="1012">
        <v>359</v>
      </c>
      <c r="C14" s="1014">
        <v>7.4799458276903841E-3</v>
      </c>
      <c r="D14" s="1012">
        <v>3</v>
      </c>
      <c r="E14" s="1014">
        <v>8.4269662921347965E-3</v>
      </c>
      <c r="F14" s="1012">
        <v>4</v>
      </c>
      <c r="G14" s="1014">
        <v>1.1267605633802802E-2</v>
      </c>
    </row>
    <row r="15" spans="1:12" s="63" customFormat="1">
      <c r="A15" s="1011" t="s">
        <v>184</v>
      </c>
      <c r="B15" s="1012">
        <v>3679</v>
      </c>
      <c r="C15" s="1014">
        <v>7.6653818106052721E-2</v>
      </c>
      <c r="D15" s="1012">
        <v>-7</v>
      </c>
      <c r="E15" s="1014">
        <v>-1.8990775908844792E-3</v>
      </c>
      <c r="F15" s="1012">
        <v>17</v>
      </c>
      <c r="G15" s="1014">
        <v>4.6422719825232051E-3</v>
      </c>
    </row>
    <row r="16" spans="1:12" s="63" customFormat="1">
      <c r="A16" s="1011" t="s">
        <v>185</v>
      </c>
      <c r="B16" s="1012">
        <v>1895</v>
      </c>
      <c r="C16" s="1014">
        <v>3.9483279508282114E-2</v>
      </c>
      <c r="D16" s="1012">
        <v>11</v>
      </c>
      <c r="E16" s="1014">
        <v>5.8386411889597145E-3</v>
      </c>
      <c r="F16" s="1012">
        <v>26</v>
      </c>
      <c r="G16" s="1014">
        <v>1.3911182450508264E-2</v>
      </c>
    </row>
    <row r="17" spans="1:12" s="63" customFormat="1">
      <c r="A17" s="1015" t="s">
        <v>186</v>
      </c>
      <c r="B17" s="1012">
        <v>4395</v>
      </c>
      <c r="C17" s="1014">
        <v>9.1572038754036883E-2</v>
      </c>
      <c r="D17" s="1012">
        <v>-4</v>
      </c>
      <c r="E17" s="1014">
        <v>-9.0929756762903047E-4</v>
      </c>
      <c r="F17" s="1012">
        <v>-74</v>
      </c>
      <c r="G17" s="1014">
        <v>-1.6558514208995345E-2</v>
      </c>
    </row>
    <row r="18" spans="1:12" s="63" customFormat="1">
      <c r="A18" s="1011" t="s">
        <v>187</v>
      </c>
      <c r="B18" s="1012">
        <v>3960</v>
      </c>
      <c r="C18" s="1014">
        <v>8.2508594645275546E-2</v>
      </c>
      <c r="D18" s="1012">
        <v>1</v>
      </c>
      <c r="E18" s="1014">
        <v>2.5258903763569762E-4</v>
      </c>
      <c r="F18" s="1012">
        <v>84</v>
      </c>
      <c r="G18" s="1014">
        <v>2.1671826625387025E-2</v>
      </c>
    </row>
    <row r="19" spans="1:12" s="63" customFormat="1">
      <c r="A19" s="1011" t="s">
        <v>188</v>
      </c>
      <c r="B19" s="1012">
        <v>4455</v>
      </c>
      <c r="C19" s="1014">
        <v>9.2822168975934996E-2</v>
      </c>
      <c r="D19" s="1012">
        <v>49</v>
      </c>
      <c r="E19" s="1014">
        <v>1.1121198365864782E-2</v>
      </c>
      <c r="F19" s="1012">
        <v>99</v>
      </c>
      <c r="G19" s="1014">
        <v>2.2727272727272707E-2</v>
      </c>
    </row>
    <row r="20" spans="1:12" s="63" customFormat="1">
      <c r="A20" s="1011" t="s">
        <v>628</v>
      </c>
      <c r="B20" s="1012">
        <v>3206</v>
      </c>
      <c r="C20" s="1014">
        <v>6.6798624856755917E-2</v>
      </c>
      <c r="D20" s="1012">
        <v>10</v>
      </c>
      <c r="E20" s="1014">
        <v>3.1289111389236623E-3</v>
      </c>
      <c r="F20" s="1012">
        <v>117</v>
      </c>
      <c r="G20" s="1014">
        <v>3.7876335383619342E-2</v>
      </c>
    </row>
    <row r="21" spans="1:12" s="63" customFormat="1">
      <c r="A21" s="1011" t="s">
        <v>189</v>
      </c>
      <c r="B21" s="1012">
        <v>1010</v>
      </c>
      <c r="C21" s="1014">
        <v>2.1043858735284925E-2</v>
      </c>
      <c r="D21" s="1012">
        <v>-3</v>
      </c>
      <c r="E21" s="1014">
        <v>-2.9615004935834577E-3</v>
      </c>
      <c r="F21" s="1012">
        <v>7</v>
      </c>
      <c r="G21" s="1014">
        <v>6.9790628115653508E-3</v>
      </c>
    </row>
    <row r="22" spans="1:12" s="63" customFormat="1">
      <c r="A22" s="1011" t="s">
        <v>190</v>
      </c>
      <c r="B22" s="1012">
        <v>4028</v>
      </c>
      <c r="C22" s="1014">
        <v>8.3925408896760076E-2</v>
      </c>
      <c r="D22" s="1012">
        <v>-1</v>
      </c>
      <c r="E22" s="1014">
        <v>-2.4820054604124397E-4</v>
      </c>
      <c r="F22" s="1012">
        <v>-11</v>
      </c>
      <c r="G22" s="1014">
        <v>-2.7234463976231194E-3</v>
      </c>
    </row>
    <row r="23" spans="1:12" s="63" customFormat="1">
      <c r="A23" s="1011" t="s">
        <v>194</v>
      </c>
      <c r="B23" s="1012">
        <v>99</v>
      </c>
      <c r="C23" s="1014">
        <v>2.0627148661318886E-3</v>
      </c>
      <c r="D23" s="1012">
        <v>0</v>
      </c>
      <c r="E23" s="1014">
        <v>0</v>
      </c>
      <c r="F23" s="1012">
        <v>2</v>
      </c>
      <c r="G23" s="1014">
        <v>2.0618556701030855E-2</v>
      </c>
    </row>
    <row r="24" spans="1:12" s="63" customFormat="1">
      <c r="A24" s="1011" t="s">
        <v>226</v>
      </c>
      <c r="B24" s="1012">
        <v>247</v>
      </c>
      <c r="C24" s="1014">
        <v>5.1463694134805706E-3</v>
      </c>
      <c r="D24" s="1012">
        <v>0</v>
      </c>
      <c r="E24" s="1014">
        <v>0</v>
      </c>
      <c r="F24" s="1012">
        <v>0</v>
      </c>
      <c r="G24" s="1014">
        <v>0</v>
      </c>
    </row>
    <row r="25" spans="1:12" s="63" customFormat="1">
      <c r="A25" s="1011" t="s">
        <v>225</v>
      </c>
      <c r="B25" s="1012">
        <v>10033</v>
      </c>
      <c r="C25" s="1014">
        <v>0.20904260860506302</v>
      </c>
      <c r="D25" s="1012">
        <v>-22</v>
      </c>
      <c r="E25" s="1014">
        <v>-2.1879661859771637E-3</v>
      </c>
      <c r="F25" s="1012">
        <v>-366</v>
      </c>
      <c r="G25" s="1014">
        <v>-3.5195691893451286E-2</v>
      </c>
    </row>
    <row r="26" spans="1:12" s="63" customFormat="1">
      <c r="A26" s="1015" t="s">
        <v>191</v>
      </c>
      <c r="B26" s="1012">
        <v>2249</v>
      </c>
      <c r="C26" s="1014">
        <v>4.6859047817480987E-2</v>
      </c>
      <c r="D26" s="1012">
        <v>7</v>
      </c>
      <c r="E26" s="1014">
        <v>3.122212310437078E-3</v>
      </c>
      <c r="F26" s="1012">
        <v>17</v>
      </c>
      <c r="G26" s="1014">
        <v>7.6164874551971629E-3</v>
      </c>
    </row>
    <row r="27" spans="1:12" s="63" customFormat="1">
      <c r="A27" s="1015" t="s">
        <v>860</v>
      </c>
      <c r="B27" s="1012">
        <v>728</v>
      </c>
      <c r="C27" s="1014">
        <v>1.5168246692363788E-2</v>
      </c>
      <c r="D27" s="1012">
        <v>1</v>
      </c>
      <c r="E27" s="1014">
        <v>1.3755158184318717E-3</v>
      </c>
      <c r="F27" s="1012">
        <v>-5</v>
      </c>
      <c r="G27" s="1014">
        <v>-6.8212824010913664E-3</v>
      </c>
    </row>
    <row r="28" spans="1:12" s="63" customFormat="1">
      <c r="A28" s="1011" t="s">
        <v>193</v>
      </c>
      <c r="B28" s="1012">
        <v>2786</v>
      </c>
      <c r="C28" s="1014">
        <v>5.8047713303469112E-2</v>
      </c>
      <c r="D28" s="1012">
        <v>1</v>
      </c>
      <c r="E28" s="1014">
        <v>3.5906642728900096E-4</v>
      </c>
      <c r="F28" s="1012">
        <v>75</v>
      </c>
      <c r="G28" s="1014">
        <v>2.7665068240501745E-2</v>
      </c>
    </row>
    <row r="29" spans="1:12" s="63" customFormat="1">
      <c r="A29" s="1011" t="s">
        <v>1497</v>
      </c>
      <c r="B29" s="1012">
        <v>1042</v>
      </c>
      <c r="C29" s="1014">
        <v>2.1710594853630586E-2</v>
      </c>
      <c r="D29" s="1012">
        <v>0</v>
      </c>
      <c r="E29" s="1014">
        <v>0</v>
      </c>
      <c r="F29" s="1012">
        <v>75</v>
      </c>
      <c r="G29" s="1014">
        <v>7.755946225439514E-2</v>
      </c>
    </row>
    <row r="30" spans="1:12" s="63" customFormat="1" ht="18" customHeight="1">
      <c r="A30" s="1016" t="s">
        <v>1032</v>
      </c>
      <c r="B30" s="1017">
        <v>47995</v>
      </c>
      <c r="C30" s="1018">
        <v>0.99049901031357435</v>
      </c>
      <c r="D30" s="1017">
        <v>46</v>
      </c>
      <c r="E30" s="1018">
        <v>9.5935264551916255E-4</v>
      </c>
      <c r="F30" s="1017">
        <v>277</v>
      </c>
      <c r="G30" s="1018">
        <v>5.8049373402071502E-3</v>
      </c>
    </row>
    <row r="31" spans="1:12">
      <c r="A31" s="1019" t="s">
        <v>538</v>
      </c>
      <c r="B31" s="989"/>
      <c r="C31" s="989"/>
      <c r="D31" s="989"/>
      <c r="E31" s="989"/>
      <c r="F31" s="989"/>
      <c r="G31" s="989"/>
      <c r="I31" s="901"/>
      <c r="J31" s="901"/>
      <c r="K31" s="901"/>
      <c r="L31" s="902"/>
    </row>
    <row r="32" spans="1:12">
      <c r="A32" s="1072" t="s">
        <v>1505</v>
      </c>
      <c r="B32" s="1021"/>
      <c r="C32" s="1022"/>
      <c r="D32" s="1023"/>
      <c r="E32" s="1024"/>
      <c r="F32" s="1024"/>
      <c r="G32" s="1024"/>
      <c r="I32" s="901"/>
      <c r="J32" s="901"/>
      <c r="K32" s="901"/>
      <c r="L32" s="902"/>
    </row>
    <row r="33" spans="1:8" ht="12.75" customHeight="1"/>
    <row r="34" spans="1:8">
      <c r="A34" s="1008" t="s">
        <v>1061</v>
      </c>
      <c r="B34" s="989"/>
      <c r="C34" s="989"/>
      <c r="D34" s="989"/>
      <c r="E34" s="989"/>
      <c r="F34" s="989"/>
      <c r="G34" s="989"/>
      <c r="H34" s="889"/>
    </row>
    <row r="35" spans="1:8">
      <c r="A35" s="991" t="s">
        <v>1062</v>
      </c>
      <c r="B35" s="989"/>
      <c r="C35" s="989"/>
      <c r="D35" s="989"/>
      <c r="E35" s="989"/>
      <c r="F35" s="989"/>
      <c r="G35" s="989"/>
      <c r="H35" s="890"/>
    </row>
    <row r="36" spans="1:8">
      <c r="A36" s="989"/>
      <c r="B36" s="989"/>
      <c r="C36" s="989"/>
      <c r="D36" s="1025"/>
      <c r="E36" s="1025" t="s">
        <v>43</v>
      </c>
      <c r="F36" s="989"/>
      <c r="G36" s="1026" t="s">
        <v>1625</v>
      </c>
      <c r="H36" s="309"/>
    </row>
    <row r="37" spans="1:8" ht="12.75" customHeight="1">
      <c r="A37" s="989"/>
      <c r="B37" s="989"/>
      <c r="C37" s="989"/>
      <c r="D37" s="1027"/>
      <c r="E37" s="1027" t="s">
        <v>44</v>
      </c>
      <c r="F37" s="1028"/>
      <c r="G37" s="992" t="s">
        <v>1626</v>
      </c>
      <c r="H37" s="310"/>
    </row>
    <row r="38" spans="1:8" ht="12.75" customHeight="1">
      <c r="A38" s="989"/>
      <c r="B38" s="989"/>
      <c r="C38" s="989"/>
      <c r="D38" s="1027"/>
      <c r="E38" s="1027"/>
      <c r="F38" s="1028"/>
      <c r="G38" s="992"/>
      <c r="H38" s="310"/>
    </row>
    <row r="39" spans="1:8" ht="23.45" customHeight="1">
      <c r="A39" s="1029"/>
      <c r="B39" s="1030"/>
      <c r="C39" s="1030" t="s">
        <v>1612</v>
      </c>
      <c r="D39" s="1030"/>
      <c r="E39" s="1182" t="s">
        <v>530</v>
      </c>
      <c r="F39" s="1182"/>
      <c r="G39" s="1182"/>
      <c r="H39" s="310"/>
    </row>
    <row r="40" spans="1:8" ht="24">
      <c r="A40" s="1029"/>
      <c r="B40" s="1031"/>
      <c r="C40" s="1032" t="s">
        <v>1613</v>
      </c>
      <c r="D40" s="1031"/>
      <c r="E40" s="1183" t="s">
        <v>531</v>
      </c>
      <c r="F40" s="1183"/>
      <c r="G40" s="1075" t="s">
        <v>532</v>
      </c>
      <c r="H40" s="310"/>
    </row>
    <row r="41" spans="1:8" ht="24">
      <c r="A41" s="1033" t="s">
        <v>1090</v>
      </c>
      <c r="B41" s="1034" t="s">
        <v>1091</v>
      </c>
      <c r="C41" s="1034" t="s">
        <v>1092</v>
      </c>
      <c r="D41" s="1034" t="s">
        <v>1093</v>
      </c>
      <c r="E41" s="1034" t="s">
        <v>1091</v>
      </c>
      <c r="F41" s="1034" t="s">
        <v>1092</v>
      </c>
      <c r="G41" s="1034" t="s">
        <v>1093</v>
      </c>
      <c r="H41" s="310"/>
    </row>
    <row r="42" spans="1:8" ht="15" customHeight="1">
      <c r="A42" s="1035" t="s">
        <v>6</v>
      </c>
      <c r="B42" s="1036">
        <v>7</v>
      </c>
      <c r="C42" s="1036">
        <v>8</v>
      </c>
      <c r="D42" s="1036">
        <v>15</v>
      </c>
      <c r="E42" s="1036">
        <v>1</v>
      </c>
      <c r="F42" s="1036">
        <v>0</v>
      </c>
      <c r="G42" s="1073">
        <v>7.1428571428571397E-2</v>
      </c>
      <c r="H42" s="310"/>
    </row>
    <row r="43" spans="1:8" ht="15" customHeight="1">
      <c r="A43" s="1035" t="s">
        <v>7</v>
      </c>
      <c r="B43" s="1036">
        <v>336</v>
      </c>
      <c r="C43" s="1036">
        <v>141</v>
      </c>
      <c r="D43" s="1036">
        <v>477</v>
      </c>
      <c r="E43" s="1036">
        <v>20</v>
      </c>
      <c r="F43" s="1036">
        <v>7</v>
      </c>
      <c r="G43" s="1073">
        <v>6.0000000000000053E-2</v>
      </c>
      <c r="H43" s="310"/>
    </row>
    <row r="44" spans="1:8" ht="15" customHeight="1">
      <c r="A44" s="1035" t="s">
        <v>8</v>
      </c>
      <c r="B44" s="1036">
        <v>1233</v>
      </c>
      <c r="C44" s="1036">
        <v>835</v>
      </c>
      <c r="D44" s="1036">
        <v>2068</v>
      </c>
      <c r="E44" s="1036">
        <v>-10</v>
      </c>
      <c r="F44" s="1036">
        <v>-14</v>
      </c>
      <c r="G44" s="1073">
        <v>-1.147227533460804E-2</v>
      </c>
      <c r="H44" s="310"/>
    </row>
    <row r="45" spans="1:8" ht="15" customHeight="1">
      <c r="A45" s="1035" t="s">
        <v>9</v>
      </c>
      <c r="B45" s="1036">
        <v>2030</v>
      </c>
      <c r="C45" s="1036">
        <v>1749</v>
      </c>
      <c r="D45" s="1036">
        <v>3779</v>
      </c>
      <c r="E45" s="1036">
        <v>7</v>
      </c>
      <c r="F45" s="1036">
        <v>-23</v>
      </c>
      <c r="G45" s="1073">
        <v>-4.2160737812911853E-3</v>
      </c>
      <c r="H45" s="310"/>
    </row>
    <row r="46" spans="1:8" ht="15" customHeight="1">
      <c r="A46" s="1035" t="s">
        <v>10</v>
      </c>
      <c r="B46" s="1036">
        <v>3123</v>
      </c>
      <c r="C46" s="1036">
        <v>2982</v>
      </c>
      <c r="D46" s="1036">
        <v>6105</v>
      </c>
      <c r="E46" s="1036">
        <v>-16</v>
      </c>
      <c r="F46" s="1036">
        <v>-12</v>
      </c>
      <c r="G46" s="1073">
        <v>-4.5654655144301559E-3</v>
      </c>
      <c r="H46" s="310"/>
    </row>
    <row r="47" spans="1:8" ht="15" customHeight="1">
      <c r="A47" s="1035" t="s">
        <v>11</v>
      </c>
      <c r="B47" s="1036">
        <v>3917</v>
      </c>
      <c r="C47" s="1036">
        <v>3817</v>
      </c>
      <c r="D47" s="1036">
        <v>7734</v>
      </c>
      <c r="E47" s="1036">
        <v>22</v>
      </c>
      <c r="F47" s="1036">
        <v>-35</v>
      </c>
      <c r="G47" s="1073">
        <v>-1.6780689299084051E-3</v>
      </c>
      <c r="H47" s="310"/>
    </row>
    <row r="48" spans="1:8" ht="15" customHeight="1">
      <c r="A48" s="1035" t="s">
        <v>12</v>
      </c>
      <c r="B48" s="1036">
        <v>4388</v>
      </c>
      <c r="C48" s="1036">
        <v>4484</v>
      </c>
      <c r="D48" s="1036">
        <v>8872</v>
      </c>
      <c r="E48" s="1036">
        <v>-3</v>
      </c>
      <c r="F48" s="1036">
        <v>31</v>
      </c>
      <c r="G48" s="1073">
        <v>3.1659882406152029E-3</v>
      </c>
      <c r="H48" s="310"/>
    </row>
    <row r="49" spans="1:8" ht="15" customHeight="1">
      <c r="A49" s="1035" t="s">
        <v>39</v>
      </c>
      <c r="B49" s="1036">
        <v>6898</v>
      </c>
      <c r="C49" s="1036">
        <v>6553</v>
      </c>
      <c r="D49" s="1036">
        <v>13451</v>
      </c>
      <c r="E49" s="1036">
        <v>55</v>
      </c>
      <c r="F49" s="1036">
        <v>33</v>
      </c>
      <c r="G49" s="1073">
        <v>6.5853476015864665E-3</v>
      </c>
      <c r="H49" s="312"/>
    </row>
    <row r="50" spans="1:8" ht="15" customHeight="1">
      <c r="A50" s="1035" t="s">
        <v>40</v>
      </c>
      <c r="B50" s="1036">
        <v>2929</v>
      </c>
      <c r="C50" s="1036">
        <v>2134</v>
      </c>
      <c r="D50" s="1036">
        <v>5063</v>
      </c>
      <c r="E50" s="1036">
        <v>17</v>
      </c>
      <c r="F50" s="1036">
        <v>38</v>
      </c>
      <c r="G50" s="1073">
        <v>1.098242811501593E-2</v>
      </c>
    </row>
    <row r="51" spans="1:8" ht="15" customHeight="1">
      <c r="A51" s="1035" t="s">
        <v>41</v>
      </c>
      <c r="B51" s="1036">
        <v>266</v>
      </c>
      <c r="C51" s="1036">
        <v>117</v>
      </c>
      <c r="D51" s="1036">
        <v>383</v>
      </c>
      <c r="E51" s="1036">
        <v>8</v>
      </c>
      <c r="F51" s="1036">
        <v>4</v>
      </c>
      <c r="G51" s="1073">
        <v>3.2345013477088846E-2</v>
      </c>
    </row>
    <row r="52" spans="1:8" ht="15" customHeight="1">
      <c r="A52" s="1035" t="s">
        <v>42</v>
      </c>
      <c r="B52" s="1036">
        <v>1</v>
      </c>
      <c r="C52" s="1036">
        <v>0</v>
      </c>
      <c r="D52" s="1036">
        <v>1</v>
      </c>
      <c r="E52" s="1036">
        <v>0</v>
      </c>
      <c r="F52" s="1036">
        <v>0</v>
      </c>
      <c r="G52" s="1073">
        <v>0</v>
      </c>
    </row>
    <row r="53" spans="1:8" ht="24">
      <c r="A53" s="1037" t="s">
        <v>537</v>
      </c>
      <c r="B53" s="1038">
        <v>25128</v>
      </c>
      <c r="C53" s="1038">
        <v>22820</v>
      </c>
      <c r="D53" s="1038">
        <v>47948</v>
      </c>
      <c r="E53" s="1038">
        <v>101</v>
      </c>
      <c r="F53" s="1038">
        <v>29</v>
      </c>
      <c r="G53" s="1074">
        <v>2.7186415157471888E-3</v>
      </c>
      <c r="H53" s="180"/>
    </row>
    <row r="54" spans="1:8" ht="12.75" customHeight="1">
      <c r="A54" s="1020" t="s">
        <v>927</v>
      </c>
      <c r="B54" s="989"/>
      <c r="C54" s="989"/>
      <c r="D54" s="989"/>
      <c r="E54" s="989"/>
      <c r="F54" s="989"/>
      <c r="G54" s="989"/>
      <c r="H54" s="180"/>
    </row>
    <row r="55" spans="1:8" ht="12.75" customHeight="1">
      <c r="B55" s="180"/>
      <c r="C55" s="180"/>
      <c r="D55" s="180"/>
      <c r="E55" s="180"/>
      <c r="F55" s="180"/>
      <c r="G55" s="180"/>
      <c r="H55" s="180"/>
    </row>
    <row r="56" spans="1:8">
      <c r="A56" s="613" t="s">
        <v>81</v>
      </c>
    </row>
    <row r="57" spans="1:8">
      <c r="G57" s="788" t="s">
        <v>804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4"/>
      <c r="J69" s="1184"/>
      <c r="K69" s="197"/>
      <c r="L69" s="197"/>
    </row>
    <row r="70" spans="9:12" ht="12.75" customHeight="1">
      <c r="I70" s="326"/>
      <c r="J70" s="1179"/>
      <c r="K70" s="197"/>
      <c r="L70" s="197"/>
    </row>
    <row r="71" spans="9:12" ht="12.75" customHeight="1">
      <c r="I71" s="327"/>
      <c r="J71" s="1180"/>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539</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1035</v>
      </c>
      <c r="I1" s="137" t="str">
        <f>Naslovnica!A20</f>
        <v>Listopad 2023.</v>
      </c>
      <c r="L1" s="137"/>
    </row>
    <row r="2" spans="1:12">
      <c r="A2" s="553" t="s">
        <v>1036</v>
      </c>
      <c r="I2" s="529" t="str">
        <f>Naslovnica!A24</f>
        <v>October 2023</v>
      </c>
      <c r="L2" s="529"/>
    </row>
    <row r="3" spans="1:12" ht="10.15" customHeight="1">
      <c r="A3" s="553"/>
      <c r="I3" s="529"/>
      <c r="L3" s="529"/>
    </row>
    <row r="4" spans="1:12" ht="12.75" customHeight="1">
      <c r="I4" s="13" t="s">
        <v>1483</v>
      </c>
    </row>
    <row r="5" spans="1:12" ht="19.899999999999999" customHeight="1">
      <c r="A5" s="1162" t="s">
        <v>1094</v>
      </c>
      <c r="B5" s="1166" t="s">
        <v>1073</v>
      </c>
      <c r="C5" s="1166"/>
      <c r="D5" s="1166"/>
      <c r="E5" s="1166"/>
      <c r="F5" s="1164" t="s">
        <v>1075</v>
      </c>
      <c r="G5" s="1161" t="s">
        <v>1072</v>
      </c>
      <c r="H5" s="1162" t="s">
        <v>1074</v>
      </c>
      <c r="I5" s="1162" t="s">
        <v>1096</v>
      </c>
    </row>
    <row r="6" spans="1:12" s="63" customFormat="1" ht="69" customHeight="1">
      <c r="A6" s="1162"/>
      <c r="B6" s="917" t="s">
        <v>1068</v>
      </c>
      <c r="C6" s="917" t="s">
        <v>1069</v>
      </c>
      <c r="D6" s="917" t="s">
        <v>1070</v>
      </c>
      <c r="E6" s="917" t="s">
        <v>1071</v>
      </c>
      <c r="F6" s="1164"/>
      <c r="G6" s="1161"/>
      <c r="H6" s="1162"/>
      <c r="I6" s="1162"/>
      <c r="J6" s="893"/>
    </row>
    <row r="7" spans="1:12" s="63" customFormat="1">
      <c r="A7" s="913" t="s">
        <v>1459</v>
      </c>
      <c r="B7" s="925">
        <v>11.6289</v>
      </c>
      <c r="C7" s="925">
        <v>2.1924299999999999</v>
      </c>
      <c r="D7" s="925">
        <v>0</v>
      </c>
      <c r="E7" s="925">
        <v>6.97926</v>
      </c>
      <c r="F7" s="926">
        <v>20.80059</v>
      </c>
      <c r="G7" s="929">
        <v>0.64757409516688358</v>
      </c>
      <c r="H7" s="926">
        <v>108.62355000000002</v>
      </c>
      <c r="I7" s="926">
        <v>187.11608434202671</v>
      </c>
    </row>
    <row r="8" spans="1:12" s="63" customFormat="1">
      <c r="A8" s="913" t="s">
        <v>854</v>
      </c>
      <c r="B8" s="925">
        <v>20.870200000000001</v>
      </c>
      <c r="C8" s="925">
        <v>2.3331500000000003</v>
      </c>
      <c r="D8" s="925">
        <v>0</v>
      </c>
      <c r="E8" s="925">
        <v>0</v>
      </c>
      <c r="F8" s="926">
        <v>23.20335</v>
      </c>
      <c r="G8" s="927">
        <v>-0.13895644713473465</v>
      </c>
      <c r="H8" s="926">
        <v>238.0332499999995</v>
      </c>
      <c r="I8" s="926">
        <v>3690.2849057170342</v>
      </c>
    </row>
    <row r="9" spans="1:12" s="63" customFormat="1">
      <c r="A9" s="913" t="s">
        <v>840</v>
      </c>
      <c r="B9" s="925">
        <v>0.57117999999999991</v>
      </c>
      <c r="C9" s="925">
        <v>7.1126899999999997</v>
      </c>
      <c r="D9" s="925">
        <v>0</v>
      </c>
      <c r="E9" s="925">
        <v>0</v>
      </c>
      <c r="F9" s="926">
        <v>7.6838699999999998</v>
      </c>
      <c r="G9" s="927">
        <v>0.19478756554027576</v>
      </c>
      <c r="H9" s="926">
        <v>139.1599899999992</v>
      </c>
      <c r="I9" s="926">
        <v>3002.9251568989289</v>
      </c>
    </row>
    <row r="10" spans="1:12" s="63" customFormat="1">
      <c r="A10" s="913" t="s">
        <v>182</v>
      </c>
      <c r="B10" s="925">
        <v>1.9675799999999999</v>
      </c>
      <c r="C10" s="925">
        <v>7.6111400000000007</v>
      </c>
      <c r="D10" s="925">
        <v>0</v>
      </c>
      <c r="E10" s="925">
        <v>0</v>
      </c>
      <c r="F10" s="926">
        <v>9.5787200000000006</v>
      </c>
      <c r="G10" s="927">
        <v>1.3270540246919982E-2</v>
      </c>
      <c r="H10" s="926">
        <v>99.164620000000468</v>
      </c>
      <c r="I10" s="926">
        <v>5353.7499554569004</v>
      </c>
    </row>
    <row r="11" spans="1:12" s="63" customFormat="1">
      <c r="A11" s="913" t="s">
        <v>856</v>
      </c>
      <c r="B11" s="925">
        <v>88.494029999999995</v>
      </c>
      <c r="C11" s="925">
        <v>2.77664</v>
      </c>
      <c r="D11" s="925">
        <v>0</v>
      </c>
      <c r="E11" s="925">
        <v>0</v>
      </c>
      <c r="F11" s="926">
        <v>91.270669999999996</v>
      </c>
      <c r="G11" s="927">
        <v>2.5831038427413633E-2</v>
      </c>
      <c r="H11" s="926">
        <v>885.45114999999896</v>
      </c>
      <c r="I11" s="926">
        <v>15050.94819691751</v>
      </c>
    </row>
    <row r="12" spans="1:12" s="63" customFormat="1">
      <c r="A12" s="913" t="s">
        <v>183</v>
      </c>
      <c r="B12" s="925">
        <v>1.0657300000000001</v>
      </c>
      <c r="C12" s="925">
        <v>9.785540000000001</v>
      </c>
      <c r="D12" s="925">
        <v>0</v>
      </c>
      <c r="E12" s="925">
        <v>0</v>
      </c>
      <c r="F12" s="926">
        <v>10.851270000000001</v>
      </c>
      <c r="G12" s="927">
        <v>0.22166931424524883</v>
      </c>
      <c r="H12" s="926">
        <v>98.579070000000002</v>
      </c>
      <c r="I12" s="926">
        <v>1227.0599247348857</v>
      </c>
    </row>
    <row r="13" spans="1:12" s="63" customFormat="1">
      <c r="A13" s="913" t="s">
        <v>184</v>
      </c>
      <c r="B13" s="925">
        <v>115.19326</v>
      </c>
      <c r="C13" s="925">
        <v>14.66737</v>
      </c>
      <c r="D13" s="925">
        <v>0</v>
      </c>
      <c r="E13" s="925">
        <v>0</v>
      </c>
      <c r="F13" s="926">
        <v>129.86062999999999</v>
      </c>
      <c r="G13" s="927">
        <v>-4.3214356225933503E-3</v>
      </c>
      <c r="H13" s="926">
        <v>1312.7754600000007</v>
      </c>
      <c r="I13" s="926">
        <v>25450.385687619611</v>
      </c>
    </row>
    <row r="14" spans="1:12" s="63" customFormat="1">
      <c r="A14" s="914" t="s">
        <v>185</v>
      </c>
      <c r="B14" s="925">
        <v>35.411970000000004</v>
      </c>
      <c r="C14" s="925">
        <v>60.049980000000005</v>
      </c>
      <c r="D14" s="925">
        <v>0</v>
      </c>
      <c r="E14" s="925">
        <v>0</v>
      </c>
      <c r="F14" s="926">
        <v>95.461950000000002</v>
      </c>
      <c r="G14" s="927">
        <v>1.4614141493586308E-2</v>
      </c>
      <c r="H14" s="926">
        <v>966.29126999999789</v>
      </c>
      <c r="I14" s="926">
        <v>18099.957969847364</v>
      </c>
    </row>
    <row r="15" spans="1:12" s="63" customFormat="1">
      <c r="A15" s="915" t="s">
        <v>186</v>
      </c>
      <c r="B15" s="925">
        <v>12.049160000000001</v>
      </c>
      <c r="C15" s="925">
        <v>42.775019999999998</v>
      </c>
      <c r="D15" s="925">
        <v>0</v>
      </c>
      <c r="E15" s="925">
        <v>0.59497</v>
      </c>
      <c r="F15" s="926">
        <v>55.419150000000002</v>
      </c>
      <c r="G15" s="927">
        <v>7.0367609893500438E-2</v>
      </c>
      <c r="H15" s="926">
        <v>487.23783000000003</v>
      </c>
      <c r="I15" s="926">
        <v>14122.242043200615</v>
      </c>
    </row>
    <row r="16" spans="1:12" s="63" customFormat="1">
      <c r="A16" s="915" t="s">
        <v>187</v>
      </c>
      <c r="B16" s="925">
        <v>175.32311999999999</v>
      </c>
      <c r="C16" s="925">
        <v>19.618400000000001</v>
      </c>
      <c r="D16" s="925">
        <v>0</v>
      </c>
      <c r="E16" s="925">
        <v>0</v>
      </c>
      <c r="F16" s="926">
        <v>194.94152</v>
      </c>
      <c r="G16" s="927">
        <v>-2.4542126576656442E-2</v>
      </c>
      <c r="H16" s="926">
        <v>1959.2591600000051</v>
      </c>
      <c r="I16" s="926">
        <v>27888.819798403347</v>
      </c>
    </row>
    <row r="17" spans="1:12" s="63" customFormat="1">
      <c r="A17" s="915" t="s">
        <v>188</v>
      </c>
      <c r="B17" s="925">
        <v>2.45309</v>
      </c>
      <c r="C17" s="925">
        <v>183.77317000000002</v>
      </c>
      <c r="D17" s="925">
        <v>0</v>
      </c>
      <c r="E17" s="925">
        <v>27.958269999999999</v>
      </c>
      <c r="F17" s="926">
        <v>214.18453000000002</v>
      </c>
      <c r="G17" s="927">
        <v>0.2874088094695697</v>
      </c>
      <c r="H17" s="926">
        <v>1609.0749100000103</v>
      </c>
      <c r="I17" s="926">
        <v>41370.41236385626</v>
      </c>
    </row>
    <row r="18" spans="1:12" s="63" customFormat="1">
      <c r="A18" s="915" t="s">
        <v>628</v>
      </c>
      <c r="B18" s="925">
        <v>32.418610000000001</v>
      </c>
      <c r="C18" s="925">
        <v>2.0642100000000001</v>
      </c>
      <c r="D18" s="925">
        <v>0</v>
      </c>
      <c r="E18" s="925">
        <v>0</v>
      </c>
      <c r="F18" s="926">
        <v>34.482820000000004</v>
      </c>
      <c r="G18" s="927">
        <v>3.9178124067458242E-3</v>
      </c>
      <c r="H18" s="926">
        <v>351.61286000000109</v>
      </c>
      <c r="I18" s="926">
        <v>8420.6814155411776</v>
      </c>
    </row>
    <row r="19" spans="1:12" s="63" customFormat="1">
      <c r="A19" s="914" t="s">
        <v>189</v>
      </c>
      <c r="B19" s="925">
        <v>34.876769999999993</v>
      </c>
      <c r="C19" s="925">
        <v>3.5884899999999997</v>
      </c>
      <c r="D19" s="925">
        <v>0</v>
      </c>
      <c r="E19" s="925">
        <v>0</v>
      </c>
      <c r="F19" s="926">
        <v>38.465259999999994</v>
      </c>
      <c r="G19" s="927">
        <v>-5.0982389336194922E-3</v>
      </c>
      <c r="H19" s="926">
        <v>440.12051999999949</v>
      </c>
      <c r="I19" s="926">
        <v>4610.4083692268869</v>
      </c>
    </row>
    <row r="20" spans="1:12" s="63" customFormat="1">
      <c r="A20" s="914" t="s">
        <v>190</v>
      </c>
      <c r="B20" s="925">
        <v>0</v>
      </c>
      <c r="C20" s="925">
        <v>10.77549</v>
      </c>
      <c r="D20" s="925">
        <v>0</v>
      </c>
      <c r="E20" s="925">
        <v>0</v>
      </c>
      <c r="F20" s="926">
        <v>10.77549</v>
      </c>
      <c r="G20" s="927">
        <v>-7.4472580725511883E-2</v>
      </c>
      <c r="H20" s="926">
        <v>346.94460000000072</v>
      </c>
      <c r="I20" s="926">
        <v>7798.5234068219506</v>
      </c>
    </row>
    <row r="21" spans="1:12" s="63" customFormat="1">
      <c r="A21" s="914" t="s">
        <v>194</v>
      </c>
      <c r="B21" s="925">
        <v>3.2817800000000004</v>
      </c>
      <c r="C21" s="925">
        <v>0.74345000000000006</v>
      </c>
      <c r="D21" s="925">
        <v>0</v>
      </c>
      <c r="E21" s="925">
        <v>0</v>
      </c>
      <c r="F21" s="926">
        <v>4.0252300000000005</v>
      </c>
      <c r="G21" s="927">
        <v>-2.745676960136445E-2</v>
      </c>
      <c r="H21" s="926">
        <v>45.854229999999973</v>
      </c>
      <c r="I21" s="926">
        <v>441.01808825204046</v>
      </c>
    </row>
    <row r="22" spans="1:12" s="63" customFormat="1">
      <c r="A22" s="914" t="s">
        <v>226</v>
      </c>
      <c r="B22" s="925">
        <v>0</v>
      </c>
      <c r="C22" s="925">
        <v>5.4318599999999995</v>
      </c>
      <c r="D22" s="925">
        <v>0</v>
      </c>
      <c r="E22" s="925">
        <v>0</v>
      </c>
      <c r="F22" s="926">
        <v>5.4318599999999995</v>
      </c>
      <c r="G22" s="927">
        <v>-0.24159971852459983</v>
      </c>
      <c r="H22" s="926">
        <v>55.938099999999963</v>
      </c>
      <c r="I22" s="926">
        <v>373.55258271285413</v>
      </c>
    </row>
    <row r="23" spans="1:12" s="63" customFormat="1">
      <c r="A23" s="914" t="s">
        <v>225</v>
      </c>
      <c r="B23" s="925">
        <v>0</v>
      </c>
      <c r="C23" s="925">
        <v>2.6881300000000001</v>
      </c>
      <c r="D23" s="925">
        <v>0</v>
      </c>
      <c r="E23" s="925">
        <v>0.48932999999999999</v>
      </c>
      <c r="F23" s="926">
        <v>3.17746</v>
      </c>
      <c r="G23" s="927">
        <v>0.55556534680609415</v>
      </c>
      <c r="H23" s="926">
        <v>29.176100000002407</v>
      </c>
      <c r="I23" s="926">
        <v>9732.4397764217938</v>
      </c>
    </row>
    <row r="24" spans="1:12" s="63" customFormat="1">
      <c r="A24" s="914" t="s">
        <v>191</v>
      </c>
      <c r="B24" s="925">
        <v>0</v>
      </c>
      <c r="C24" s="925">
        <v>90.778559999999999</v>
      </c>
      <c r="D24" s="925">
        <v>0</v>
      </c>
      <c r="E24" s="925">
        <v>0.1749</v>
      </c>
      <c r="F24" s="926">
        <v>90.953459999999993</v>
      </c>
      <c r="G24" s="927">
        <v>0.12529131811697103</v>
      </c>
      <c r="H24" s="926">
        <v>842.04199999999946</v>
      </c>
      <c r="I24" s="926">
        <v>7307.6163267774882</v>
      </c>
    </row>
    <row r="25" spans="1:12" s="63" customFormat="1">
      <c r="A25" s="913" t="s">
        <v>192</v>
      </c>
      <c r="B25" s="925">
        <v>0</v>
      </c>
      <c r="C25" s="925">
        <v>29.71152</v>
      </c>
      <c r="D25" s="925">
        <v>0</v>
      </c>
      <c r="E25" s="925">
        <v>0</v>
      </c>
      <c r="F25" s="926">
        <v>29.71152</v>
      </c>
      <c r="G25" s="927">
        <v>6.9154299392509611E-2</v>
      </c>
      <c r="H25" s="926">
        <v>285.34121999999843</v>
      </c>
      <c r="I25" s="926">
        <v>5795.8467131860061</v>
      </c>
    </row>
    <row r="26" spans="1:12" s="63" customFormat="1">
      <c r="A26" s="914" t="s">
        <v>193</v>
      </c>
      <c r="B26" s="925">
        <v>0</v>
      </c>
      <c r="C26" s="925">
        <v>33.213419999999999</v>
      </c>
      <c r="D26" s="925">
        <v>0</v>
      </c>
      <c r="E26" s="925">
        <v>0</v>
      </c>
      <c r="F26" s="926">
        <v>33.213419999999999</v>
      </c>
      <c r="G26" s="927">
        <v>-2.4905076753294786E-2</v>
      </c>
      <c r="H26" s="926">
        <v>447.30791000000136</v>
      </c>
      <c r="I26" s="926">
        <v>6033.6624686767527</v>
      </c>
    </row>
    <row r="27" spans="1:12" s="63" customFormat="1">
      <c r="A27" s="914" t="s">
        <v>1497</v>
      </c>
      <c r="B27" s="925">
        <v>0</v>
      </c>
      <c r="C27" s="925">
        <v>25.317019999999999</v>
      </c>
      <c r="D27" s="925">
        <v>0</v>
      </c>
      <c r="E27" s="925">
        <v>0</v>
      </c>
      <c r="F27" s="926">
        <v>25.317019999999999</v>
      </c>
      <c r="G27" s="927">
        <v>-1.7045703824926539E-2</v>
      </c>
      <c r="H27" s="926">
        <v>371.77548999999908</v>
      </c>
      <c r="I27" s="926">
        <v>6796.4657156062103</v>
      </c>
    </row>
    <row r="28" spans="1:12" s="63" customFormat="1" ht="18.75" customHeight="1">
      <c r="A28" s="895" t="s">
        <v>1030</v>
      </c>
      <c r="B28" s="928">
        <v>535.60537999999997</v>
      </c>
      <c r="C28" s="928">
        <v>557.00767999999994</v>
      </c>
      <c r="D28" s="928">
        <v>0</v>
      </c>
      <c r="E28" s="928">
        <v>36.196730000000002</v>
      </c>
      <c r="F28" s="928">
        <v>1128.80979</v>
      </c>
      <c r="G28" s="944">
        <v>6.2664233530602909E-2</v>
      </c>
      <c r="H28" s="928">
        <v>11119.763290000014</v>
      </c>
      <c r="I28" s="928">
        <v>219612.82156233522</v>
      </c>
    </row>
    <row r="29" spans="1:12">
      <c r="A29" s="28" t="s">
        <v>538</v>
      </c>
      <c r="I29" s="901"/>
      <c r="J29" s="901"/>
      <c r="K29" s="901"/>
      <c r="L29" s="902"/>
    </row>
    <row r="30" spans="1:12">
      <c r="A30" s="32" t="s">
        <v>927</v>
      </c>
      <c r="B30" s="798"/>
      <c r="C30" s="892"/>
      <c r="D30" s="731"/>
      <c r="E30" s="797"/>
      <c r="F30" s="797"/>
      <c r="G30" s="797"/>
      <c r="I30" s="901"/>
      <c r="J30" s="901"/>
      <c r="K30" s="901"/>
      <c r="L30" s="902"/>
    </row>
    <row r="31" spans="1:12" ht="12.75" customHeight="1">
      <c r="A31" s="261" t="s">
        <v>1134</v>
      </c>
    </row>
    <row r="32" spans="1:12" ht="12.75" customHeight="1">
      <c r="A32" s="924" t="s">
        <v>1100</v>
      </c>
    </row>
    <row r="33" spans="1:13" ht="12.75" customHeight="1"/>
    <row r="34" spans="1:13">
      <c r="A34" s="150" t="s">
        <v>1037</v>
      </c>
      <c r="H34" s="889"/>
      <c r="L34" s="137" t="str">
        <f>I1</f>
        <v>Listopad 2023.</v>
      </c>
    </row>
    <row r="35" spans="1:13">
      <c r="A35" s="553" t="s">
        <v>1038</v>
      </c>
      <c r="H35" s="890"/>
      <c r="L35" s="529" t="str">
        <f>I2</f>
        <v>October 2023</v>
      </c>
    </row>
    <row r="36" spans="1:13" ht="10.15" customHeight="1">
      <c r="A36" s="553"/>
      <c r="H36" s="890"/>
    </row>
    <row r="37" spans="1:13" ht="10.15" customHeight="1">
      <c r="A37" s="553"/>
      <c r="H37" s="890"/>
      <c r="L37" s="13" t="s">
        <v>1483</v>
      </c>
    </row>
    <row r="38" spans="1:13" s="63" customFormat="1" ht="14.45" customHeight="1">
      <c r="A38" s="1162" t="s">
        <v>1094</v>
      </c>
      <c r="B38" s="1165" t="s">
        <v>1133</v>
      </c>
      <c r="C38" s="1165"/>
      <c r="D38" s="1165"/>
      <c r="E38" s="1165"/>
      <c r="F38" s="1163" t="s">
        <v>1078</v>
      </c>
      <c r="G38" s="1163"/>
      <c r="H38" s="1163"/>
      <c r="I38" s="1164" t="s">
        <v>1077</v>
      </c>
      <c r="J38" s="1164" t="s">
        <v>1072</v>
      </c>
      <c r="K38" s="1162" t="s">
        <v>1074</v>
      </c>
      <c r="L38" s="1162" t="s">
        <v>1097</v>
      </c>
      <c r="M38" s="893"/>
    </row>
    <row r="39" spans="1:13" s="63" customFormat="1" ht="94.9" customHeight="1">
      <c r="A39" s="1162"/>
      <c r="B39" s="917" t="s">
        <v>1080</v>
      </c>
      <c r="C39" s="917" t="s">
        <v>1081</v>
      </c>
      <c r="D39" s="917" t="s">
        <v>1082</v>
      </c>
      <c r="E39" s="917" t="s">
        <v>1083</v>
      </c>
      <c r="F39" s="917" t="s">
        <v>1079</v>
      </c>
      <c r="G39" s="917" t="s">
        <v>1084</v>
      </c>
      <c r="H39" s="917" t="s">
        <v>1031</v>
      </c>
      <c r="I39" s="1164"/>
      <c r="J39" s="1164"/>
      <c r="K39" s="1162"/>
      <c r="L39" s="1162"/>
    </row>
    <row r="40" spans="1:13" s="63" customFormat="1">
      <c r="A40" s="913" t="s">
        <v>1459</v>
      </c>
      <c r="B40" s="925">
        <v>0</v>
      </c>
      <c r="C40" s="925">
        <v>0</v>
      </c>
      <c r="D40" s="925">
        <v>0</v>
      </c>
      <c r="E40" s="925">
        <v>0</v>
      </c>
      <c r="F40" s="925">
        <v>0</v>
      </c>
      <c r="G40" s="925">
        <v>0</v>
      </c>
      <c r="H40" s="925">
        <v>0</v>
      </c>
      <c r="I40" s="926">
        <v>0</v>
      </c>
      <c r="J40" s="1076" t="s">
        <v>139</v>
      </c>
      <c r="K40" s="926">
        <v>0</v>
      </c>
      <c r="L40" s="926">
        <v>0</v>
      </c>
    </row>
    <row r="41" spans="1:13" s="63" customFormat="1">
      <c r="A41" s="913" t="s">
        <v>854</v>
      </c>
      <c r="B41" s="925">
        <v>0</v>
      </c>
      <c r="C41" s="925">
        <v>0</v>
      </c>
      <c r="D41" s="925">
        <v>0</v>
      </c>
      <c r="E41" s="925">
        <v>0</v>
      </c>
      <c r="F41" s="925">
        <v>0</v>
      </c>
      <c r="G41" s="925">
        <v>0</v>
      </c>
      <c r="H41" s="925">
        <v>0</v>
      </c>
      <c r="I41" s="926">
        <v>0</v>
      </c>
      <c r="J41" s="1076">
        <v>-1</v>
      </c>
      <c r="K41" s="926">
        <v>84.240049999999997</v>
      </c>
      <c r="L41" s="926">
        <v>501.81460305594248</v>
      </c>
    </row>
    <row r="42" spans="1:13" s="63" customFormat="1">
      <c r="A42" s="913" t="s">
        <v>840</v>
      </c>
      <c r="B42" s="925">
        <v>0</v>
      </c>
      <c r="C42" s="925">
        <v>0</v>
      </c>
      <c r="D42" s="925">
        <v>0</v>
      </c>
      <c r="E42" s="925">
        <v>2.4348299999999998</v>
      </c>
      <c r="F42" s="925">
        <v>0</v>
      </c>
      <c r="G42" s="925">
        <v>1.7000999999999999</v>
      </c>
      <c r="H42" s="925">
        <v>0</v>
      </c>
      <c r="I42" s="926">
        <v>4.1349299999999998</v>
      </c>
      <c r="J42" s="1076">
        <v>1</v>
      </c>
      <c r="K42" s="926">
        <v>40.194579999999974</v>
      </c>
      <c r="L42" s="926">
        <v>764.11911779281991</v>
      </c>
    </row>
    <row r="43" spans="1:13" s="63" customFormat="1">
      <c r="A43" s="913" t="s">
        <v>182</v>
      </c>
      <c r="B43" s="925">
        <v>23.190619999999999</v>
      </c>
      <c r="C43" s="925">
        <v>0</v>
      </c>
      <c r="D43" s="925">
        <v>0</v>
      </c>
      <c r="E43" s="925">
        <v>0</v>
      </c>
      <c r="F43" s="925">
        <v>0</v>
      </c>
      <c r="G43" s="925">
        <v>13.360530000000001</v>
      </c>
      <c r="H43" s="925">
        <v>0</v>
      </c>
      <c r="I43" s="926">
        <v>36.55115</v>
      </c>
      <c r="J43" s="1076">
        <v>1</v>
      </c>
      <c r="K43" s="926">
        <v>156.02287999999999</v>
      </c>
      <c r="L43" s="926">
        <v>4155.4996375817909</v>
      </c>
    </row>
    <row r="44" spans="1:13" s="63" customFormat="1">
      <c r="A44" s="913" t="s">
        <v>856</v>
      </c>
      <c r="B44" s="925">
        <v>115.57894</v>
      </c>
      <c r="C44" s="925">
        <v>0</v>
      </c>
      <c r="D44" s="925">
        <v>0</v>
      </c>
      <c r="E44" s="925">
        <v>0</v>
      </c>
      <c r="F44" s="925">
        <v>0</v>
      </c>
      <c r="G44" s="925">
        <v>6.6352200000000003</v>
      </c>
      <c r="H44" s="925">
        <v>0</v>
      </c>
      <c r="I44" s="926">
        <v>122.21416000000001</v>
      </c>
      <c r="J44" s="1076">
        <v>2.2064617147702639</v>
      </c>
      <c r="K44" s="926">
        <v>429.59220000000005</v>
      </c>
      <c r="L44" s="926">
        <v>5752.3001116066107</v>
      </c>
      <c r="M44" s="941"/>
    </row>
    <row r="45" spans="1:13" s="63" customFormat="1">
      <c r="A45" s="913" t="s">
        <v>183</v>
      </c>
      <c r="B45" s="925">
        <v>0</v>
      </c>
      <c r="C45" s="925">
        <v>0</v>
      </c>
      <c r="D45" s="925">
        <v>0</v>
      </c>
      <c r="E45" s="925">
        <v>0</v>
      </c>
      <c r="F45" s="925">
        <v>0</v>
      </c>
      <c r="G45" s="925">
        <v>0</v>
      </c>
      <c r="H45" s="925">
        <v>0</v>
      </c>
      <c r="I45" s="926">
        <v>0</v>
      </c>
      <c r="J45" s="1076">
        <v>-1</v>
      </c>
      <c r="K45" s="926">
        <v>68.607579999999984</v>
      </c>
      <c r="L45" s="926">
        <v>179.78830201207776</v>
      </c>
    </row>
    <row r="46" spans="1:13" s="63" customFormat="1">
      <c r="A46" s="913" t="s">
        <v>184</v>
      </c>
      <c r="B46" s="925">
        <v>6.21915</v>
      </c>
      <c r="C46" s="925">
        <v>0</v>
      </c>
      <c r="D46" s="925">
        <v>0</v>
      </c>
      <c r="E46" s="925">
        <v>0</v>
      </c>
      <c r="F46" s="925">
        <v>0</v>
      </c>
      <c r="G46" s="925">
        <v>58.189860000000003</v>
      </c>
      <c r="H46" s="925">
        <v>0</v>
      </c>
      <c r="I46" s="926">
        <v>64.409010000000009</v>
      </c>
      <c r="J46" s="1076">
        <v>-0.4035487036222124</v>
      </c>
      <c r="K46" s="926">
        <v>470.5340899999992</v>
      </c>
      <c r="L46" s="926">
        <v>5609.2582866952016</v>
      </c>
    </row>
    <row r="47" spans="1:13" s="63" customFormat="1">
      <c r="A47" s="914" t="s">
        <v>185</v>
      </c>
      <c r="B47" s="925">
        <v>0</v>
      </c>
      <c r="C47" s="925">
        <v>0</v>
      </c>
      <c r="D47" s="925">
        <v>0</v>
      </c>
      <c r="E47" s="925">
        <v>1.7690599999999999</v>
      </c>
      <c r="F47" s="925">
        <v>0</v>
      </c>
      <c r="G47" s="925">
        <v>32.348610000000001</v>
      </c>
      <c r="H47" s="925">
        <v>0</v>
      </c>
      <c r="I47" s="926">
        <v>34.117670000000004</v>
      </c>
      <c r="J47" s="1076">
        <v>-0.68480734149724509</v>
      </c>
      <c r="K47" s="926">
        <v>834.61869000000024</v>
      </c>
      <c r="L47" s="926">
        <v>8700.5861715847095</v>
      </c>
    </row>
    <row r="48" spans="1:13" s="63" customFormat="1">
      <c r="A48" s="915" t="s">
        <v>186</v>
      </c>
      <c r="B48" s="925">
        <v>7.0600100000000001</v>
      </c>
      <c r="C48" s="925">
        <v>0</v>
      </c>
      <c r="D48" s="925">
        <v>14.923959999999999</v>
      </c>
      <c r="E48" s="925">
        <v>3.4485600000000001</v>
      </c>
      <c r="F48" s="925">
        <v>0</v>
      </c>
      <c r="G48" s="925">
        <v>0</v>
      </c>
      <c r="H48" s="925">
        <v>0</v>
      </c>
      <c r="I48" s="926">
        <v>25.43253</v>
      </c>
      <c r="J48" s="1076">
        <v>-0.18270180324386587</v>
      </c>
      <c r="K48" s="926">
        <v>337.68756999999914</v>
      </c>
      <c r="L48" s="926">
        <v>6193.2678120366309</v>
      </c>
    </row>
    <row r="49" spans="1:12" s="63" customFormat="1">
      <c r="A49" s="915" t="s">
        <v>187</v>
      </c>
      <c r="B49" s="925">
        <v>0</v>
      </c>
      <c r="C49" s="925">
        <v>0</v>
      </c>
      <c r="D49" s="925">
        <v>49.420809999999996</v>
      </c>
      <c r="E49" s="925">
        <v>23.379080000000002</v>
      </c>
      <c r="F49" s="925">
        <v>2.9975500000000004</v>
      </c>
      <c r="G49" s="925">
        <v>0</v>
      </c>
      <c r="H49" s="925">
        <v>0</v>
      </c>
      <c r="I49" s="926">
        <v>75.797440000000009</v>
      </c>
      <c r="J49" s="1076">
        <v>-6.5219772034179835E-2</v>
      </c>
      <c r="K49" s="926">
        <v>876.2458800000004</v>
      </c>
      <c r="L49" s="926">
        <v>5345.5924106058792</v>
      </c>
    </row>
    <row r="50" spans="1:12" s="63" customFormat="1">
      <c r="A50" s="915" t="s">
        <v>188</v>
      </c>
      <c r="B50" s="925">
        <v>13.169280000000001</v>
      </c>
      <c r="C50" s="925">
        <v>0</v>
      </c>
      <c r="D50" s="925">
        <v>57.847660000000005</v>
      </c>
      <c r="E50" s="925">
        <v>29.014490000000002</v>
      </c>
      <c r="F50" s="925">
        <v>15.655620000000001</v>
      </c>
      <c r="G50" s="925">
        <v>0</v>
      </c>
      <c r="H50" s="925">
        <v>0</v>
      </c>
      <c r="I50" s="926">
        <v>115.68705</v>
      </c>
      <c r="J50" s="1076">
        <v>9.205022105400773E-2</v>
      </c>
      <c r="K50" s="926">
        <v>1296.4112099999984</v>
      </c>
      <c r="L50" s="926">
        <v>19887.091274697716</v>
      </c>
    </row>
    <row r="51" spans="1:12" s="63" customFormat="1">
      <c r="A51" s="915" t="s">
        <v>628</v>
      </c>
      <c r="B51" s="925">
        <v>0</v>
      </c>
      <c r="C51" s="925">
        <v>0</v>
      </c>
      <c r="D51" s="925">
        <v>5.8506800000000005</v>
      </c>
      <c r="E51" s="925">
        <v>4.4743300000000001</v>
      </c>
      <c r="F51" s="925">
        <v>0</v>
      </c>
      <c r="G51" s="925">
        <v>0</v>
      </c>
      <c r="H51" s="925">
        <v>0</v>
      </c>
      <c r="I51" s="926">
        <v>10.325010000000001</v>
      </c>
      <c r="J51" s="1076">
        <v>-0.14874414118054424</v>
      </c>
      <c r="K51" s="926">
        <v>162.19646</v>
      </c>
      <c r="L51" s="926">
        <v>430.6723538390072</v>
      </c>
    </row>
    <row r="52" spans="1:12" s="63" customFormat="1">
      <c r="A52" s="914" t="s">
        <v>189</v>
      </c>
      <c r="B52" s="925">
        <v>0</v>
      </c>
      <c r="C52" s="925">
        <v>0</v>
      </c>
      <c r="D52" s="925">
        <v>0</v>
      </c>
      <c r="E52" s="925">
        <v>7.8708999999999998</v>
      </c>
      <c r="F52" s="925">
        <v>0</v>
      </c>
      <c r="G52" s="925">
        <v>33.611069999999998</v>
      </c>
      <c r="H52" s="925">
        <v>0</v>
      </c>
      <c r="I52" s="926">
        <v>41.481969999999997</v>
      </c>
      <c r="J52" s="1076">
        <v>0.32183453507921067</v>
      </c>
      <c r="K52" s="926">
        <v>250.2715199999999</v>
      </c>
      <c r="L52" s="926">
        <v>1212.5215615959914</v>
      </c>
    </row>
    <row r="53" spans="1:12" s="63" customFormat="1">
      <c r="A53" s="914" t="s">
        <v>190</v>
      </c>
      <c r="B53" s="925">
        <v>0</v>
      </c>
      <c r="C53" s="925">
        <v>0</v>
      </c>
      <c r="D53" s="925">
        <v>0</v>
      </c>
      <c r="E53" s="925">
        <v>0.34866000000000003</v>
      </c>
      <c r="F53" s="925">
        <v>0</v>
      </c>
      <c r="G53" s="925">
        <v>0.81353999999999993</v>
      </c>
      <c r="H53" s="925">
        <v>0</v>
      </c>
      <c r="I53" s="926">
        <v>1.1621999999999999</v>
      </c>
      <c r="J53" s="1076">
        <v>-0.60197403344623635</v>
      </c>
      <c r="K53" s="926">
        <v>39.892049999999983</v>
      </c>
      <c r="L53" s="926">
        <v>325.30016069082217</v>
      </c>
    </row>
    <row r="54" spans="1:12" s="63" customFormat="1">
      <c r="A54" s="914" t="s">
        <v>194</v>
      </c>
      <c r="B54" s="925">
        <v>0</v>
      </c>
      <c r="C54" s="925">
        <v>0</v>
      </c>
      <c r="D54" s="925">
        <v>0</v>
      </c>
      <c r="E54" s="925">
        <v>0</v>
      </c>
      <c r="F54" s="925">
        <v>0</v>
      </c>
      <c r="G54" s="925">
        <v>0</v>
      </c>
      <c r="H54" s="925">
        <v>0</v>
      </c>
      <c r="I54" s="926">
        <v>0</v>
      </c>
      <c r="J54" s="1076">
        <v>-1</v>
      </c>
      <c r="K54" s="926">
        <v>6.9460700000000006</v>
      </c>
      <c r="L54" s="926">
        <v>10.680394772712191</v>
      </c>
    </row>
    <row r="55" spans="1:12" s="63" customFormat="1">
      <c r="A55" s="914" t="s">
        <v>226</v>
      </c>
      <c r="B55" s="925">
        <v>0</v>
      </c>
      <c r="C55" s="925">
        <v>0</v>
      </c>
      <c r="D55" s="925">
        <v>0</v>
      </c>
      <c r="E55" s="925">
        <v>0</v>
      </c>
      <c r="F55" s="925">
        <v>0</v>
      </c>
      <c r="G55" s="925">
        <v>0</v>
      </c>
      <c r="H55" s="925">
        <v>0</v>
      </c>
      <c r="I55" s="926">
        <v>0</v>
      </c>
      <c r="J55" s="1076" t="s">
        <v>139</v>
      </c>
      <c r="K55" s="926">
        <v>4.9875300000000014</v>
      </c>
      <c r="L55" s="926">
        <v>18.685801949034442</v>
      </c>
    </row>
    <row r="56" spans="1:12" s="63" customFormat="1">
      <c r="A56" s="914" t="s">
        <v>225</v>
      </c>
      <c r="B56" s="925">
        <v>0</v>
      </c>
      <c r="C56" s="925">
        <v>0</v>
      </c>
      <c r="D56" s="925">
        <v>0</v>
      </c>
      <c r="E56" s="925">
        <v>14.4557</v>
      </c>
      <c r="F56" s="925">
        <v>7.7000000000000007E-4</v>
      </c>
      <c r="G56" s="925">
        <v>6.5755299999999997</v>
      </c>
      <c r="H56" s="925">
        <v>0</v>
      </c>
      <c r="I56" s="926">
        <v>21.032</v>
      </c>
      <c r="J56" s="1076">
        <v>-0.32763029640596142</v>
      </c>
      <c r="K56" s="926">
        <v>412.93839000000025</v>
      </c>
      <c r="L56" s="926">
        <v>2280.7196721023297</v>
      </c>
    </row>
    <row r="57" spans="1:12" s="63" customFormat="1">
      <c r="A57" s="914" t="s">
        <v>191</v>
      </c>
      <c r="B57" s="925">
        <v>6.0634100000000002</v>
      </c>
      <c r="C57" s="925">
        <v>0</v>
      </c>
      <c r="D57" s="925">
        <v>2.90307</v>
      </c>
      <c r="E57" s="925">
        <v>1.0704800000000001</v>
      </c>
      <c r="F57" s="925">
        <v>0</v>
      </c>
      <c r="G57" s="925">
        <v>0</v>
      </c>
      <c r="H57" s="925">
        <v>0</v>
      </c>
      <c r="I57" s="926">
        <v>10.036960000000001</v>
      </c>
      <c r="J57" s="1076">
        <v>-0.73623943258534741</v>
      </c>
      <c r="K57" s="926">
        <v>138.52528000000007</v>
      </c>
      <c r="L57" s="926">
        <v>1998.529378480323</v>
      </c>
    </row>
    <row r="58" spans="1:12" s="63" customFormat="1">
      <c r="A58" s="913" t="s">
        <v>192</v>
      </c>
      <c r="B58" s="925">
        <v>0</v>
      </c>
      <c r="C58" s="925">
        <v>0</v>
      </c>
      <c r="D58" s="925">
        <v>4.4904899999999994</v>
      </c>
      <c r="E58" s="925">
        <v>0</v>
      </c>
      <c r="F58" s="925">
        <v>0</v>
      </c>
      <c r="G58" s="925">
        <v>0</v>
      </c>
      <c r="H58" s="925">
        <v>0</v>
      </c>
      <c r="I58" s="926">
        <v>4.4904899999999994</v>
      </c>
      <c r="J58" s="1076">
        <v>-0.42579203920044195</v>
      </c>
      <c r="K58" s="926">
        <v>81.918890000000147</v>
      </c>
      <c r="L58" s="926">
        <v>2029.4427112694946</v>
      </c>
    </row>
    <row r="59" spans="1:12" s="63" customFormat="1">
      <c r="A59" s="914" t="s">
        <v>193</v>
      </c>
      <c r="B59" s="925">
        <v>0</v>
      </c>
      <c r="C59" s="925">
        <v>0</v>
      </c>
      <c r="D59" s="925">
        <v>7.4070299999999998</v>
      </c>
      <c r="E59" s="925">
        <v>0.93613000000000002</v>
      </c>
      <c r="F59" s="925">
        <v>3.60893</v>
      </c>
      <c r="G59" s="925">
        <v>0</v>
      </c>
      <c r="H59" s="925">
        <v>1.3269999999999999E-2</v>
      </c>
      <c r="I59" s="926">
        <v>11.965359999999999</v>
      </c>
      <c r="J59" s="1076">
        <v>1.0929804614388914</v>
      </c>
      <c r="K59" s="926">
        <v>55.218489999999974</v>
      </c>
      <c r="L59" s="926">
        <v>644.15766911672915</v>
      </c>
    </row>
    <row r="60" spans="1:12" s="63" customFormat="1">
      <c r="A60" s="914" t="s">
        <v>1497</v>
      </c>
      <c r="B60" s="925">
        <v>0</v>
      </c>
      <c r="C60" s="925">
        <v>0</v>
      </c>
      <c r="D60" s="925">
        <v>6.1556099999999994</v>
      </c>
      <c r="E60" s="925">
        <v>1.29464</v>
      </c>
      <c r="F60" s="925">
        <v>0</v>
      </c>
      <c r="G60" s="925">
        <v>0</v>
      </c>
      <c r="H60" s="925">
        <v>0</v>
      </c>
      <c r="I60" s="926">
        <v>7.4502499999999996</v>
      </c>
      <c r="J60" s="1076">
        <v>-0.16631511336055504</v>
      </c>
      <c r="K60" s="926">
        <v>182.13890000000038</v>
      </c>
      <c r="L60" s="926">
        <v>3100.5864964675829</v>
      </c>
    </row>
    <row r="61" spans="1:12" s="63" customFormat="1" ht="18.75" customHeight="1">
      <c r="A61" s="895" t="s">
        <v>1030</v>
      </c>
      <c r="B61" s="928">
        <v>171.28141000000002</v>
      </c>
      <c r="C61" s="928">
        <v>0</v>
      </c>
      <c r="D61" s="928">
        <v>148.99931000000001</v>
      </c>
      <c r="E61" s="928">
        <v>90.496860000000027</v>
      </c>
      <c r="F61" s="928">
        <v>22.262870000000003</v>
      </c>
      <c r="G61" s="928">
        <v>153.23445999999998</v>
      </c>
      <c r="H61" s="928">
        <v>1.3269999999999999E-2</v>
      </c>
      <c r="I61" s="928">
        <v>586.28818000000012</v>
      </c>
      <c r="J61" s="944">
        <v>-0.13299339127414389</v>
      </c>
      <c r="K61" s="928">
        <v>5929.1883099999995</v>
      </c>
      <c r="L61" s="928">
        <v>72110.30620215871</v>
      </c>
    </row>
    <row r="62" spans="1:12" ht="12.75" customHeight="1">
      <c r="A62" s="32" t="s">
        <v>927</v>
      </c>
      <c r="H62" s="180"/>
    </row>
    <row r="63" spans="1:12" ht="12.75" customHeight="1">
      <c r="A63" s="261" t="s">
        <v>1135</v>
      </c>
      <c r="B63" s="180"/>
      <c r="C63" s="180"/>
      <c r="D63" s="180"/>
      <c r="E63" s="180"/>
      <c r="F63" s="180"/>
      <c r="G63" s="180"/>
      <c r="H63" s="180"/>
      <c r="J63" s="76"/>
    </row>
    <row r="64" spans="1:12">
      <c r="A64" s="924" t="s">
        <v>1101</v>
      </c>
    </row>
    <row r="65" spans="1:12">
      <c r="A65" s="613" t="s">
        <v>81</v>
      </c>
      <c r="J65" s="1077"/>
    </row>
    <row r="66" spans="1:12">
      <c r="L66" s="788" t="s">
        <v>1044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4"/>
      <c r="J77" s="1184"/>
      <c r="K77" s="197"/>
      <c r="L77" s="197"/>
    </row>
    <row r="78" spans="1:12" ht="12.75" customHeight="1">
      <c r="I78" s="326"/>
      <c r="J78" s="1179"/>
      <c r="K78" s="197"/>
      <c r="L78" s="197"/>
    </row>
    <row r="79" spans="1:12" ht="12.75" customHeight="1">
      <c r="I79" s="327"/>
      <c r="J79" s="1180"/>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6" t="s">
        <v>1039</v>
      </c>
      <c r="B1" s="989"/>
      <c r="C1" s="989"/>
      <c r="D1" s="989"/>
      <c r="E1" s="989"/>
      <c r="F1" s="989"/>
      <c r="G1" s="990" t="str">
        <f>Naslovnica!A20</f>
        <v>Listopad 2023.</v>
      </c>
    </row>
    <row r="2" spans="1:8">
      <c r="A2" s="991" t="s">
        <v>1040</v>
      </c>
      <c r="B2" s="989"/>
      <c r="C2" s="989"/>
      <c r="D2" s="989"/>
      <c r="E2" s="989"/>
      <c r="F2" s="989"/>
      <c r="G2" s="992" t="str">
        <f>Naslovnica!A24</f>
        <v>October 2023</v>
      </c>
    </row>
    <row r="3" spans="1:8">
      <c r="A3" s="989"/>
      <c r="B3" s="989"/>
      <c r="C3" s="989"/>
      <c r="D3" s="989"/>
      <c r="E3" s="989"/>
      <c r="F3" s="989"/>
      <c r="G3" s="989"/>
    </row>
    <row r="4" spans="1:8">
      <c r="A4" s="1039"/>
      <c r="B4" s="1039"/>
      <c r="C4" s="1040"/>
      <c r="D4" s="1040"/>
      <c r="E4" s="1041"/>
      <c r="F4" s="1041"/>
      <c r="G4" s="1042" t="s">
        <v>1483</v>
      </c>
    </row>
    <row r="5" spans="1:8" s="63" customFormat="1" ht="14.45" customHeight="1">
      <c r="A5" s="1185" t="s">
        <v>1099</v>
      </c>
      <c r="B5" s="1186" t="s">
        <v>1041</v>
      </c>
      <c r="C5" s="1186"/>
      <c r="D5" s="1186"/>
      <c r="E5" s="1186"/>
      <c r="F5" s="1186"/>
      <c r="G5" s="1186"/>
      <c r="H5" s="893"/>
    </row>
    <row r="6" spans="1:8" s="63" customFormat="1" ht="22.9" customHeight="1">
      <c r="A6" s="1185"/>
      <c r="B6" s="1187" t="str">
        <f>G1</f>
        <v>Listopad 2023.</v>
      </c>
      <c r="C6" s="1187"/>
      <c r="D6" s="1188" t="s">
        <v>17</v>
      </c>
      <c r="E6" s="1188"/>
      <c r="F6" s="1191" t="s">
        <v>227</v>
      </c>
      <c r="G6" s="1191"/>
    </row>
    <row r="7" spans="1:8" s="63" customFormat="1">
      <c r="A7" s="1185"/>
      <c r="B7" s="1189" t="str">
        <f>G2</f>
        <v>October 2023</v>
      </c>
      <c r="C7" s="1190"/>
      <c r="D7" s="1193" t="s">
        <v>45</v>
      </c>
      <c r="E7" s="1193"/>
      <c r="F7" s="1193" t="s">
        <v>51</v>
      </c>
      <c r="G7" s="1193"/>
    </row>
    <row r="8" spans="1:8" s="63" customFormat="1">
      <c r="A8" s="1185"/>
      <c r="B8" s="1043" t="s">
        <v>27</v>
      </c>
      <c r="C8" s="1043" t="s">
        <v>28</v>
      </c>
      <c r="D8" s="1009" t="s">
        <v>1085</v>
      </c>
      <c r="E8" s="1009" t="s">
        <v>143</v>
      </c>
      <c r="F8" s="1009" t="s">
        <v>1085</v>
      </c>
      <c r="G8" s="1009" t="s">
        <v>143</v>
      </c>
    </row>
    <row r="9" spans="1:8" s="63" customFormat="1">
      <c r="A9" s="1185"/>
      <c r="B9" s="1044" t="s">
        <v>29</v>
      </c>
      <c r="C9" s="1044" t="s">
        <v>30</v>
      </c>
      <c r="D9" s="1010" t="s">
        <v>1086</v>
      </c>
      <c r="E9" s="1010" t="s">
        <v>144</v>
      </c>
      <c r="F9" s="1010" t="s">
        <v>1086</v>
      </c>
      <c r="G9" s="1010" t="s">
        <v>144</v>
      </c>
    </row>
    <row r="10" spans="1:8" s="63" customFormat="1" ht="15" customHeight="1">
      <c r="A10" s="1045" t="s">
        <v>1459</v>
      </c>
      <c r="B10" s="1046">
        <v>192.29489999999998</v>
      </c>
      <c r="C10" s="1047">
        <v>9.6284106484869248E-4</v>
      </c>
      <c r="D10" s="1048">
        <v>19.263719999999978</v>
      </c>
      <c r="E10" s="1049">
        <v>0.11133091735258338</v>
      </c>
      <c r="F10" s="1048">
        <v>113.82824129670182</v>
      </c>
      <c r="G10" s="1049">
        <v>1.4506574279798832</v>
      </c>
    </row>
    <row r="11" spans="1:8" s="63" customFormat="1" ht="15" customHeight="1">
      <c r="A11" s="1045" t="s">
        <v>854</v>
      </c>
      <c r="B11" s="1046">
        <v>3877.6006000000002</v>
      </c>
      <c r="C11" s="1047">
        <v>1.9415559594986292E-2</v>
      </c>
      <c r="D11" s="1048">
        <v>-12.771639999999934</v>
      </c>
      <c r="E11" s="1047">
        <v>-3.2828837993147397E-3</v>
      </c>
      <c r="F11" s="1048">
        <v>419.99533754064669</v>
      </c>
      <c r="G11" s="1047">
        <v>0.12147000760922855</v>
      </c>
    </row>
    <row r="12" spans="1:8" s="63" customFormat="1" ht="15" customHeight="1">
      <c r="A12" s="1045" t="s">
        <v>840</v>
      </c>
      <c r="B12" s="1046">
        <v>3740.4077699999998</v>
      </c>
      <c r="C12" s="1047">
        <v>1.8728620469056243E-2</v>
      </c>
      <c r="D12" s="1048">
        <v>-26.448900000000322</v>
      </c>
      <c r="E12" s="1047">
        <v>-7.0214776714613292E-3</v>
      </c>
      <c r="F12" s="1048">
        <v>363.22288712787849</v>
      </c>
      <c r="G12" s="1047">
        <v>0.10755196997653749</v>
      </c>
    </row>
    <row r="13" spans="1:8" s="63" customFormat="1" ht="15" customHeight="1">
      <c r="A13" s="1045" t="s">
        <v>182</v>
      </c>
      <c r="B13" s="1046">
        <v>3672.1691900000001</v>
      </c>
      <c r="C13" s="1047">
        <v>1.8386942624084992E-2</v>
      </c>
      <c r="D13" s="1048">
        <v>-56.570369999999912</v>
      </c>
      <c r="E13" s="1047">
        <v>-1.5171445763296987E-2</v>
      </c>
      <c r="F13" s="1048">
        <v>239.43696622934522</v>
      </c>
      <c r="G13" s="1047">
        <v>6.9751134263055903E-2</v>
      </c>
    </row>
    <row r="14" spans="1:8" s="63" customFormat="1" ht="15" customHeight="1">
      <c r="A14" s="1045" t="s">
        <v>856</v>
      </c>
      <c r="B14" s="1046">
        <v>14091.793699999998</v>
      </c>
      <c r="C14" s="1047">
        <v>7.0559113381249816E-2</v>
      </c>
      <c r="D14" s="1048">
        <v>-138.3125</v>
      </c>
      <c r="E14" s="1047">
        <v>-9.7197096111623082E-3</v>
      </c>
      <c r="F14" s="1048">
        <v>1477.284872606011</v>
      </c>
      <c r="G14" s="1047">
        <v>0.11710997969242376</v>
      </c>
    </row>
    <row r="15" spans="1:8" s="63" customFormat="1" ht="15" customHeight="1">
      <c r="A15" s="1045" t="s">
        <v>183</v>
      </c>
      <c r="B15" s="1046">
        <v>1053.0461299999999</v>
      </c>
      <c r="C15" s="1047">
        <v>5.2727142380998909E-3</v>
      </c>
      <c r="D15" s="1048">
        <v>10.564640000000054</v>
      </c>
      <c r="E15" s="1047">
        <v>1.0134127177644281E-2</v>
      </c>
      <c r="F15" s="1048">
        <v>51.677392857522022</v>
      </c>
      <c r="G15" s="1047">
        <v>5.1606756772724305E-2</v>
      </c>
    </row>
    <row r="16" spans="1:8" s="63" customFormat="1" ht="15" customHeight="1">
      <c r="A16" s="1045" t="s">
        <v>184</v>
      </c>
      <c r="B16" s="1046">
        <v>25615.028050000001</v>
      </c>
      <c r="C16" s="1047">
        <v>0.12825717626307889</v>
      </c>
      <c r="D16" s="1048">
        <v>-162.9769899999992</v>
      </c>
      <c r="E16" s="1047">
        <v>-6.3223274938113416E-3</v>
      </c>
      <c r="F16" s="1048">
        <v>2684.4207144103784</v>
      </c>
      <c r="G16" s="1047">
        <v>0.11706714415034281</v>
      </c>
    </row>
    <row r="17" spans="1:7" s="63" customFormat="1" ht="15" customHeight="1">
      <c r="A17" s="1045" t="s">
        <v>185</v>
      </c>
      <c r="B17" s="1046">
        <v>14056.64039</v>
      </c>
      <c r="C17" s="1047">
        <v>7.0383097010387391E-2</v>
      </c>
      <c r="D17" s="1048">
        <v>-51.367990000000646</v>
      </c>
      <c r="E17" s="1047">
        <v>-3.6410518491626354E-3</v>
      </c>
      <c r="F17" s="1048">
        <v>1167.2611956274468</v>
      </c>
      <c r="G17" s="1047">
        <v>9.0559923641401419E-2</v>
      </c>
    </row>
    <row r="18" spans="1:7" s="63" customFormat="1" ht="15" customHeight="1">
      <c r="A18" s="1045" t="s">
        <v>186</v>
      </c>
      <c r="B18" s="1046">
        <v>11642.995050000001</v>
      </c>
      <c r="C18" s="1047">
        <v>5.8297717474410697E-2</v>
      </c>
      <c r="D18" s="1048">
        <v>-70.06329999999798</v>
      </c>
      <c r="E18" s="1047">
        <v>-5.9816401409797937E-3</v>
      </c>
      <c r="F18" s="1048">
        <v>955.08194893158361</v>
      </c>
      <c r="G18" s="1047">
        <v>8.9360938838107584E-2</v>
      </c>
    </row>
    <row r="19" spans="1:7" s="63" customFormat="1" ht="15" customHeight="1">
      <c r="A19" s="1045" t="s">
        <v>187</v>
      </c>
      <c r="B19" s="1046">
        <v>28382.831160000002</v>
      </c>
      <c r="C19" s="1047">
        <v>0.14211586151018593</v>
      </c>
      <c r="D19" s="1048">
        <v>-103.01174999999785</v>
      </c>
      <c r="E19" s="1047">
        <v>-3.61624370131719E-3</v>
      </c>
      <c r="F19" s="1048">
        <v>2981.2444667887721</v>
      </c>
      <c r="G19" s="1047">
        <v>0.11736449784790537</v>
      </c>
    </row>
    <row r="20" spans="1:7" s="63" customFormat="1" ht="15" customHeight="1">
      <c r="A20" s="1045" t="s">
        <v>188</v>
      </c>
      <c r="B20" s="1046">
        <v>35511.72913</v>
      </c>
      <c r="C20" s="1047">
        <v>0.17781101365739566</v>
      </c>
      <c r="D20" s="1048">
        <v>-178.24057999999786</v>
      </c>
      <c r="E20" s="1047">
        <v>-4.9941364884391604E-3</v>
      </c>
      <c r="F20" s="1048">
        <v>2958.7256234634042</v>
      </c>
      <c r="G20" s="1047">
        <v>9.088948191429691E-2</v>
      </c>
    </row>
    <row r="21" spans="1:7" s="63" customFormat="1" ht="15" customHeight="1">
      <c r="A21" s="1045" t="s">
        <v>628</v>
      </c>
      <c r="B21" s="1046">
        <v>8798.2721199999996</v>
      </c>
      <c r="C21" s="1047">
        <v>4.4053886488145878E-2</v>
      </c>
      <c r="D21" s="1048">
        <v>-48.537989999998899</v>
      </c>
      <c r="E21" s="1047">
        <v>-5.4864961942762136E-3</v>
      </c>
      <c r="F21" s="1048">
        <v>792.52633594000963</v>
      </c>
      <c r="G21" s="1047">
        <v>9.8994691727282369E-2</v>
      </c>
    </row>
    <row r="22" spans="1:7" s="63" customFormat="1" ht="15" customHeight="1">
      <c r="A22" s="1045" t="s">
        <v>189</v>
      </c>
      <c r="B22" s="1046">
        <v>4399.2880999999998</v>
      </c>
      <c r="C22" s="1047">
        <v>2.2027704524561917E-2</v>
      </c>
      <c r="D22" s="1048">
        <v>-48.965580000000045</v>
      </c>
      <c r="E22" s="1047">
        <v>-1.1007820938845336E-2</v>
      </c>
      <c r="F22" s="1048">
        <v>493.74322641847493</v>
      </c>
      <c r="G22" s="1047">
        <v>0.12642108653220885</v>
      </c>
    </row>
    <row r="23" spans="1:7" s="63" customFormat="1" ht="15" customHeight="1">
      <c r="A23" s="1045" t="s">
        <v>190</v>
      </c>
      <c r="B23" s="1046">
        <v>8936.5863200000003</v>
      </c>
      <c r="C23" s="1047">
        <v>4.4746440433215122E-2</v>
      </c>
      <c r="D23" s="1048">
        <v>-109.73503999999957</v>
      </c>
      <c r="E23" s="1047">
        <v>-1.2130349523643225E-2</v>
      </c>
      <c r="F23" s="1048">
        <v>1061.8927729829456</v>
      </c>
      <c r="G23" s="1047">
        <v>0.13484877432280418</v>
      </c>
    </row>
    <row r="24" spans="1:7" s="63" customFormat="1" ht="15" customHeight="1">
      <c r="A24" s="1045" t="s">
        <v>194</v>
      </c>
      <c r="B24" s="1046">
        <v>503.26704999999998</v>
      </c>
      <c r="C24" s="1047">
        <v>2.5199117726224679E-3</v>
      </c>
      <c r="D24" s="1048">
        <v>-3.5267100000000369</v>
      </c>
      <c r="E24" s="1047">
        <v>-6.958866265441066E-3</v>
      </c>
      <c r="F24" s="1048">
        <v>81.009922121574107</v>
      </c>
      <c r="G24" s="1047">
        <v>0.19184974455871839</v>
      </c>
    </row>
    <row r="25" spans="1:7" s="63" customFormat="1" ht="15" customHeight="1">
      <c r="A25" s="1045" t="s">
        <v>226</v>
      </c>
      <c r="B25" s="1046">
        <v>356.98050000000001</v>
      </c>
      <c r="C25" s="1047">
        <v>1.7874394211714335E-3</v>
      </c>
      <c r="D25" s="1048">
        <v>2.9662299999999959</v>
      </c>
      <c r="E25" s="1047">
        <v>8.3788430336437791E-3</v>
      </c>
      <c r="F25" s="1048">
        <v>64.758567555909508</v>
      </c>
      <c r="G25" s="1047">
        <v>0.22160748515445361</v>
      </c>
    </row>
    <row r="26" spans="1:7" s="63" customFormat="1" ht="15" customHeight="1">
      <c r="A26" s="1045" t="s">
        <v>225</v>
      </c>
      <c r="B26" s="1046">
        <v>7893.46072</v>
      </c>
      <c r="C26" s="1047">
        <v>3.9523399346452388E-2</v>
      </c>
      <c r="D26" s="1048">
        <v>-67.259500000000116</v>
      </c>
      <c r="E26" s="1047">
        <v>-8.4489214720826489E-3</v>
      </c>
      <c r="F26" s="1048">
        <v>-5.9459559572633225</v>
      </c>
      <c r="G26" s="1047">
        <v>-7.5270918452152724E-4</v>
      </c>
    </row>
    <row r="27" spans="1:7" s="63" customFormat="1" ht="15" customHeight="1">
      <c r="A27" s="1045" t="s">
        <v>191</v>
      </c>
      <c r="B27" s="1046">
        <v>7504.9528</v>
      </c>
      <c r="C27" s="1047">
        <v>3.7578098772204444E-2</v>
      </c>
      <c r="D27" s="1048">
        <v>-31.095440000000053</v>
      </c>
      <c r="E27" s="1047">
        <v>-4.1262262408235939E-3</v>
      </c>
      <c r="F27" s="1048">
        <v>955.78352665737657</v>
      </c>
      <c r="G27" s="1047">
        <v>0.14593965841557122</v>
      </c>
    </row>
    <row r="28" spans="1:7" s="63" customFormat="1" ht="15" customHeight="1">
      <c r="A28" s="1045" t="s">
        <v>860</v>
      </c>
      <c r="B28" s="1046">
        <v>5382.0621900000006</v>
      </c>
      <c r="C28" s="1047">
        <v>2.6948559166683497E-2</v>
      </c>
      <c r="D28" s="1048">
        <v>-54.025329999998576</v>
      </c>
      <c r="E28" s="1047">
        <v>-9.938274503718536E-3</v>
      </c>
      <c r="F28" s="1048">
        <v>381.60768339704191</v>
      </c>
      <c r="G28" s="1047">
        <v>7.6314599581525977E-2</v>
      </c>
    </row>
    <row r="29" spans="1:7" s="63" customFormat="1" ht="15" customHeight="1">
      <c r="A29" s="1045" t="s">
        <v>193</v>
      </c>
      <c r="B29" s="1046">
        <v>6393.3840199999995</v>
      </c>
      <c r="C29" s="1047">
        <v>3.2012355386458059E-2</v>
      </c>
      <c r="D29" s="1048">
        <v>-75.901480000000447</v>
      </c>
      <c r="E29" s="1047">
        <v>-1.1732590871124882E-2</v>
      </c>
      <c r="F29" s="1048">
        <v>631.97123481186463</v>
      </c>
      <c r="G29" s="1047">
        <v>0.10969032394911582</v>
      </c>
    </row>
    <row r="30" spans="1:7" s="63" customFormat="1" ht="15" customHeight="1">
      <c r="A30" s="1045" t="s">
        <v>1497</v>
      </c>
      <c r="B30" s="1046">
        <v>7711.3491699999995</v>
      </c>
      <c r="C30" s="1047">
        <v>3.8611547400700073E-2</v>
      </c>
      <c r="D30" s="1048">
        <v>-70.314400000001115</v>
      </c>
      <c r="E30" s="1047">
        <v>-9.0359085004751982E-3</v>
      </c>
      <c r="F30" s="1048">
        <v>249.60429110956284</v>
      </c>
      <c r="G30" s="1047">
        <v>3.3451196088960744E-2</v>
      </c>
    </row>
    <row r="31" spans="1:7" s="63" customFormat="1" ht="18.75" customHeight="1">
      <c r="A31" s="1050" t="s">
        <v>1032</v>
      </c>
      <c r="B31" s="1051">
        <v>199716.13906000002</v>
      </c>
      <c r="C31" s="1052">
        <v>0.99999999999999978</v>
      </c>
      <c r="D31" s="1053">
        <v>-1276.3309000000008</v>
      </c>
      <c r="E31" s="1052">
        <v>-6.3501428698000684E-3</v>
      </c>
      <c r="F31" s="1053">
        <v>18119.13125191725</v>
      </c>
      <c r="G31" s="1052">
        <v>9.9776595829520032E-2</v>
      </c>
    </row>
    <row r="32" spans="1:7">
      <c r="A32" s="1054" t="s">
        <v>529</v>
      </c>
      <c r="B32" s="1055"/>
      <c r="C32" s="1055"/>
      <c r="D32" s="1056"/>
      <c r="E32" s="1057"/>
      <c r="F32" s="1057"/>
      <c r="G32" s="1057"/>
    </row>
    <row r="34" spans="1:13">
      <c r="A34" s="527"/>
      <c r="H34" s="890"/>
    </row>
    <row r="35" spans="1:13" ht="12.75" customHeight="1">
      <c r="A35" s="1058" t="s">
        <v>1042</v>
      </c>
      <c r="B35" s="989"/>
      <c r="C35" s="989"/>
      <c r="D35" s="989"/>
      <c r="E35" s="989"/>
      <c r="F35" s="989"/>
      <c r="G35" s="989"/>
      <c r="H35" s="989"/>
      <c r="I35" s="989"/>
      <c r="J35" s="990" t="str">
        <f>G1</f>
        <v>Listopad 2023.</v>
      </c>
    </row>
    <row r="36" spans="1:13">
      <c r="A36" s="1059" t="s">
        <v>1043</v>
      </c>
      <c r="B36" s="989"/>
      <c r="C36" s="989"/>
      <c r="D36" s="989"/>
      <c r="E36" s="989"/>
      <c r="F36" s="989"/>
      <c r="G36" s="989"/>
      <c r="H36" s="989"/>
      <c r="I36" s="989"/>
      <c r="J36" s="992" t="str">
        <f>G2</f>
        <v>October 2023</v>
      </c>
      <c r="M36" s="788"/>
    </row>
    <row r="37" spans="1:13">
      <c r="A37" s="989"/>
      <c r="B37" s="989"/>
      <c r="C37" s="989"/>
      <c r="D37" s="989"/>
      <c r="E37" s="989"/>
      <c r="F37" s="989"/>
      <c r="G37" s="989"/>
      <c r="H37" s="989"/>
      <c r="I37" s="989"/>
      <c r="J37" s="989"/>
    </row>
    <row r="38" spans="1:13" ht="30" customHeight="1">
      <c r="A38" s="1192" t="s">
        <v>1098</v>
      </c>
      <c r="B38" s="994" t="s">
        <v>1509</v>
      </c>
      <c r="C38" s="1182" t="s">
        <v>1417</v>
      </c>
      <c r="D38" s="1182"/>
      <c r="E38" s="1182"/>
      <c r="F38" s="1182"/>
      <c r="G38" s="1182"/>
      <c r="H38" s="1182"/>
      <c r="I38" s="1182"/>
      <c r="J38" s="994"/>
    </row>
    <row r="39" spans="1:13" ht="42.75" customHeight="1">
      <c r="A39" s="1192"/>
      <c r="B39" s="1060" t="str">
        <f>J35</f>
        <v>Listopad 2023.</v>
      </c>
      <c r="C39" s="1034" t="s">
        <v>629</v>
      </c>
      <c r="D39" s="1034" t="s">
        <v>59</v>
      </c>
      <c r="E39" s="1034" t="s">
        <v>60</v>
      </c>
      <c r="F39" s="993" t="s">
        <v>1407</v>
      </c>
      <c r="G39" s="993" t="s">
        <v>1408</v>
      </c>
      <c r="H39" s="993" t="s">
        <v>1409</v>
      </c>
      <c r="I39" s="993" t="s">
        <v>1413</v>
      </c>
      <c r="J39" s="993" t="s">
        <v>61</v>
      </c>
    </row>
    <row r="40" spans="1:13" ht="48" customHeight="1">
      <c r="A40" s="1192"/>
      <c r="B40" s="1061" t="str">
        <f>J36</f>
        <v>October 2023</v>
      </c>
      <c r="C40" s="1062" t="s">
        <v>239</v>
      </c>
      <c r="D40" s="1062" t="s">
        <v>1316</v>
      </c>
      <c r="E40" s="1062" t="s">
        <v>817</v>
      </c>
      <c r="F40" s="997" t="s">
        <v>1410</v>
      </c>
      <c r="G40" s="997" t="s">
        <v>1411</v>
      </c>
      <c r="H40" s="997" t="s">
        <v>1412</v>
      </c>
      <c r="I40" s="997" t="s">
        <v>1414</v>
      </c>
      <c r="J40" s="997" t="s">
        <v>816</v>
      </c>
    </row>
    <row r="41" spans="1:13" ht="15" customHeight="1">
      <c r="A41" s="1045" t="s">
        <v>1459</v>
      </c>
      <c r="B41" s="916">
        <v>13.98</v>
      </c>
      <c r="C41" s="1063">
        <v>-8.4332820290944355E-3</v>
      </c>
      <c r="D41" s="1063">
        <v>5.367502745917152E-2</v>
      </c>
      <c r="E41" s="1063" t="s">
        <v>139</v>
      </c>
      <c r="F41" s="1063" t="s">
        <v>139</v>
      </c>
      <c r="G41" s="1063" t="s">
        <v>139</v>
      </c>
      <c r="H41" s="1063" t="s">
        <v>139</v>
      </c>
      <c r="I41" s="1063" t="s">
        <v>139</v>
      </c>
      <c r="J41" s="1090">
        <v>44915</v>
      </c>
    </row>
    <row r="42" spans="1:13" ht="15" customHeight="1">
      <c r="A42" s="1045" t="s">
        <v>854</v>
      </c>
      <c r="B42" s="916">
        <v>23.338699999999999</v>
      </c>
      <c r="C42" s="1063">
        <v>-9.1785573277747279E-3</v>
      </c>
      <c r="D42" s="1063">
        <v>7.7136458692566912E-2</v>
      </c>
      <c r="E42" s="1063">
        <v>8.5148812414646891E-2</v>
      </c>
      <c r="F42" s="1063">
        <v>3.4579447692576482E-2</v>
      </c>
      <c r="G42" s="1063">
        <v>3.0510793857836616E-2</v>
      </c>
      <c r="H42" s="1063">
        <v>3.6655845660995334E-2</v>
      </c>
      <c r="I42" s="1063">
        <v>4.8798720157384512E-2</v>
      </c>
      <c r="J42" s="1090">
        <v>40906</v>
      </c>
    </row>
    <row r="43" spans="1:13" ht="15" customHeight="1">
      <c r="A43" s="1045" t="s">
        <v>840</v>
      </c>
      <c r="B43" s="916">
        <v>41.158299999999997</v>
      </c>
      <c r="C43" s="1063">
        <v>-7.9444850185236282E-3</v>
      </c>
      <c r="D43" s="1063">
        <v>7.7361929430091791E-2</v>
      </c>
      <c r="E43" s="1063">
        <v>8.658150818631305E-2</v>
      </c>
      <c r="F43" s="1063">
        <v>3.8421115906676295E-2</v>
      </c>
      <c r="G43" s="1063">
        <v>3.3346338265896058E-2</v>
      </c>
      <c r="H43" s="1063">
        <v>3.4772257730232514E-2</v>
      </c>
      <c r="I43" s="1063">
        <v>5.9254347489971826E-2</v>
      </c>
      <c r="J43" s="1090">
        <v>38054</v>
      </c>
    </row>
    <row r="44" spans="1:13" ht="15" customHeight="1">
      <c r="A44" s="1045" t="s">
        <v>182</v>
      </c>
      <c r="B44" s="916">
        <v>39.541499999999999</v>
      </c>
      <c r="C44" s="1063">
        <v>-7.9282443705702699E-3</v>
      </c>
      <c r="D44" s="1063">
        <v>8.7230210924362339E-2</v>
      </c>
      <c r="E44" s="1063">
        <v>9.5245231825499044E-2</v>
      </c>
      <c r="F44" s="1063">
        <v>4.4231995529742774E-2</v>
      </c>
      <c r="G44" s="1063">
        <v>3.7592014637121363E-2</v>
      </c>
      <c r="H44" s="1063">
        <v>3.5923827298548261E-2</v>
      </c>
      <c r="I44" s="1063">
        <v>5.9492265286040125E-2</v>
      </c>
      <c r="J44" s="1090">
        <v>38335</v>
      </c>
    </row>
    <row r="45" spans="1:13" ht="15" customHeight="1">
      <c r="A45" s="1045" t="s">
        <v>856</v>
      </c>
      <c r="B45" s="916">
        <v>38.157899999999998</v>
      </c>
      <c r="C45" s="1063">
        <v>-7.5013720436037934E-3</v>
      </c>
      <c r="D45" s="1063">
        <v>7.984646141746099E-2</v>
      </c>
      <c r="E45" s="1063">
        <v>8.7520393511207217E-2</v>
      </c>
      <c r="F45" s="1063">
        <v>4.0014477096051548E-2</v>
      </c>
      <c r="G45" s="1063">
        <v>3.447586393793256E-2</v>
      </c>
      <c r="H45" s="1063">
        <v>3.4832244279041635E-2</v>
      </c>
      <c r="I45" s="1063">
        <v>5.8278637026612845E-2</v>
      </c>
      <c r="J45" s="1090">
        <v>38425</v>
      </c>
    </row>
    <row r="46" spans="1:13" ht="15" customHeight="1">
      <c r="A46" s="1064" t="s">
        <v>183</v>
      </c>
      <c r="B46" s="916">
        <v>14.269399999999999</v>
      </c>
      <c r="C46" s="1063">
        <v>-2.8724559498383151E-4</v>
      </c>
      <c r="D46" s="1063">
        <v>2.0806733484363127E-2</v>
      </c>
      <c r="E46" s="1063">
        <v>2.3958679850510256E-2</v>
      </c>
      <c r="F46" s="1063">
        <v>-8.753221788765031E-3</v>
      </c>
      <c r="G46" s="1063">
        <v>3.5457714987037203E-3</v>
      </c>
      <c r="H46" s="1063" t="s">
        <v>139</v>
      </c>
      <c r="I46" s="1063">
        <v>1.0649446988730604E-2</v>
      </c>
      <c r="J46" s="1090">
        <v>42734</v>
      </c>
    </row>
    <row r="47" spans="1:13" ht="15" customHeight="1">
      <c r="A47" s="1064" t="s">
        <v>184</v>
      </c>
      <c r="B47" s="916">
        <v>20.524799999999999</v>
      </c>
      <c r="C47" s="1063">
        <v>-8.8324632866035868E-3</v>
      </c>
      <c r="D47" s="1063">
        <v>7.912718624916959E-2</v>
      </c>
      <c r="E47" s="1063">
        <v>8.8000202622697588E-2</v>
      </c>
      <c r="F47" s="1063">
        <v>3.8308337331004694E-2</v>
      </c>
      <c r="G47" s="1063">
        <v>3.4442054883042639E-2</v>
      </c>
      <c r="H47" s="1063">
        <v>4.0346815810478498E-2</v>
      </c>
      <c r="I47" s="1063">
        <v>4.0112336049885622E-2</v>
      </c>
      <c r="J47" s="1090">
        <v>41184</v>
      </c>
      <c r="K47" s="197"/>
      <c r="L47" s="197"/>
      <c r="M47" s="197"/>
    </row>
    <row r="48" spans="1:13" ht="15" customHeight="1">
      <c r="A48" s="1064" t="s">
        <v>185</v>
      </c>
      <c r="B48" s="916">
        <v>30.423999999999999</v>
      </c>
      <c r="C48" s="1063">
        <v>-7.9270619002123066E-3</v>
      </c>
      <c r="D48" s="1063">
        <v>8.1214199431822731E-2</v>
      </c>
      <c r="E48" s="1063">
        <v>8.9628561690816566E-2</v>
      </c>
      <c r="F48" s="1063">
        <v>3.9498144403471658E-2</v>
      </c>
      <c r="G48" s="1063">
        <v>3.5182561307275151E-2</v>
      </c>
      <c r="H48" s="1063">
        <v>3.6120743562964464E-2</v>
      </c>
      <c r="I48" s="1063">
        <v>5.6595792699823955E-2</v>
      </c>
      <c r="J48" s="1090">
        <v>39730</v>
      </c>
      <c r="K48" s="197"/>
      <c r="L48" s="197"/>
      <c r="M48" s="197"/>
    </row>
    <row r="49" spans="1:15" ht="15" customHeight="1">
      <c r="A49" s="1064" t="s">
        <v>186</v>
      </c>
      <c r="B49" s="916">
        <v>22.4373</v>
      </c>
      <c r="C49" s="1063">
        <v>-8.5371511897660568E-3</v>
      </c>
      <c r="D49" s="1063">
        <v>7.5261077068486948E-2</v>
      </c>
      <c r="E49" s="1063">
        <v>8.0519998274275473E-2</v>
      </c>
      <c r="F49" s="1063">
        <v>3.2450121514918218E-2</v>
      </c>
      <c r="G49" s="1063">
        <v>3.3599735451289137E-2</v>
      </c>
      <c r="H49" s="1063">
        <v>3.6280803189134181E-2</v>
      </c>
      <c r="I49" s="1063">
        <v>2.9394586664003519E-2</v>
      </c>
      <c r="J49" s="1090">
        <v>38615</v>
      </c>
      <c r="K49" s="197"/>
      <c r="L49" s="197"/>
      <c r="M49" s="197"/>
    </row>
    <row r="50" spans="1:15" ht="15" customHeight="1">
      <c r="A50" s="1064" t="s">
        <v>187</v>
      </c>
      <c r="B50" s="916">
        <v>26.751100000000001</v>
      </c>
      <c r="C50" s="1063">
        <v>-7.8037201194295358E-3</v>
      </c>
      <c r="D50" s="1063">
        <v>7.4216256224321375E-2</v>
      </c>
      <c r="E50" s="1063">
        <v>7.9237681244006319E-2</v>
      </c>
      <c r="F50" s="1063">
        <v>3.359116334490575E-2</v>
      </c>
      <c r="G50" s="1063">
        <v>3.6419729874759055E-2</v>
      </c>
      <c r="H50" s="1063">
        <v>4.1027597386016357E-2</v>
      </c>
      <c r="I50" s="1063">
        <v>4.6505209994605945E-2</v>
      </c>
      <c r="J50" s="1090">
        <v>39602</v>
      </c>
      <c r="K50" s="955"/>
      <c r="L50" s="197"/>
      <c r="M50" s="197"/>
    </row>
    <row r="51" spans="1:15" ht="15" customHeight="1">
      <c r="A51" s="1064" t="s">
        <v>188</v>
      </c>
      <c r="B51" s="916">
        <v>25.323799999999999</v>
      </c>
      <c r="C51" s="1063">
        <v>-7.754185653777057E-3</v>
      </c>
      <c r="D51" s="1063">
        <v>8.1276566770618341E-2</v>
      </c>
      <c r="E51" s="1063">
        <v>8.7670309104631805E-2</v>
      </c>
      <c r="F51" s="1063">
        <v>3.8165954402202384E-2</v>
      </c>
      <c r="G51" s="1063">
        <v>4.0400204016449726E-2</v>
      </c>
      <c r="H51" s="1063">
        <v>4.3416013377488794E-2</v>
      </c>
      <c r="I51" s="1063">
        <v>3.7629050829874E-2</v>
      </c>
      <c r="J51" s="1090">
        <v>38846</v>
      </c>
      <c r="K51" s="1179"/>
      <c r="L51" s="197"/>
      <c r="M51" s="197"/>
    </row>
    <row r="52" spans="1:15" ht="15" customHeight="1">
      <c r="A52" s="1064" t="s">
        <v>628</v>
      </c>
      <c r="B52" s="916">
        <v>15.8072</v>
      </c>
      <c r="C52" s="1063">
        <v>-8.2068013552516472E-3</v>
      </c>
      <c r="D52" s="1063">
        <v>7.4909687236573541E-2</v>
      </c>
      <c r="E52" s="1063">
        <v>7.9982121709482268E-2</v>
      </c>
      <c r="F52" s="1063">
        <v>3.8322129545212746E-2</v>
      </c>
      <c r="G52" s="1063" t="s">
        <v>139</v>
      </c>
      <c r="H52" s="1063" t="s">
        <v>139</v>
      </c>
      <c r="I52" s="1063">
        <v>3.7433363510723572E-2</v>
      </c>
      <c r="J52" s="1090">
        <v>43494</v>
      </c>
      <c r="K52" s="1180"/>
      <c r="L52" s="197"/>
      <c r="M52" s="197"/>
    </row>
    <row r="53" spans="1:15" ht="15" customHeight="1">
      <c r="A53" s="1045" t="s">
        <v>189</v>
      </c>
      <c r="B53" s="916">
        <v>32.731699999999996</v>
      </c>
      <c r="C53" s="1063">
        <v>-1.0346527019795215E-2</v>
      </c>
      <c r="D53" s="1063">
        <v>7.7237280543316578E-2</v>
      </c>
      <c r="E53" s="1063">
        <v>9.9391291468401866E-2</v>
      </c>
      <c r="F53" s="1063">
        <v>5.4764850913224583E-2</v>
      </c>
      <c r="G53" s="1063">
        <v>4.5768941153623732E-2</v>
      </c>
      <c r="H53" s="1063">
        <v>5.7400889976108704E-2</v>
      </c>
      <c r="I53" s="1063">
        <v>6.269788966998413E-2</v>
      </c>
      <c r="J53" s="1090">
        <v>39812</v>
      </c>
      <c r="K53" s="330"/>
      <c r="L53" s="197"/>
      <c r="M53" s="197"/>
    </row>
    <row r="54" spans="1:15" ht="15" customHeight="1">
      <c r="A54" s="1045" t="s">
        <v>190</v>
      </c>
      <c r="B54" s="916">
        <v>20.802099999999999</v>
      </c>
      <c r="C54" s="1063">
        <v>-1.3187793226787425E-2</v>
      </c>
      <c r="D54" s="1063">
        <v>9.4219066977478727E-2</v>
      </c>
      <c r="E54" s="1063">
        <v>0.11768346174087529</v>
      </c>
      <c r="F54" s="1063">
        <v>6.111743298278749E-2</v>
      </c>
      <c r="G54" s="1063">
        <v>5.3748943085130341E-2</v>
      </c>
      <c r="H54" s="1063" t="s">
        <v>139</v>
      </c>
      <c r="I54" s="1063">
        <v>5.8963254940131771E-2</v>
      </c>
      <c r="J54" s="1090">
        <v>42367</v>
      </c>
      <c r="K54" s="330"/>
      <c r="L54" s="197"/>
      <c r="M54" s="197"/>
    </row>
    <row r="55" spans="1:15" ht="15" customHeight="1">
      <c r="A55" s="1045" t="s">
        <v>194</v>
      </c>
      <c r="B55" s="916">
        <v>17.439299999999999</v>
      </c>
      <c r="C55" s="1063">
        <v>-1.4918038342917161E-2</v>
      </c>
      <c r="D55" s="1063">
        <v>9.6764172141594829E-2</v>
      </c>
      <c r="E55" s="1063">
        <v>0.12033728574242297</v>
      </c>
      <c r="F55" s="1063">
        <v>6.3664946278661816E-2</v>
      </c>
      <c r="G55" s="1063">
        <v>5.1102164563352703E-2</v>
      </c>
      <c r="H55" s="1063" t="s">
        <v>139</v>
      </c>
      <c r="I55" s="1063">
        <v>4.4541392719726458E-2</v>
      </c>
      <c r="J55" s="1090">
        <v>42943</v>
      </c>
      <c r="K55" s="330"/>
      <c r="L55" s="197"/>
      <c r="M55" s="197"/>
    </row>
    <row r="56" spans="1:15" ht="15" customHeight="1">
      <c r="A56" s="1045" t="s">
        <v>226</v>
      </c>
      <c r="B56" s="916">
        <v>14.3596</v>
      </c>
      <c r="C56" s="1063">
        <v>-6.9295564254000519E-3</v>
      </c>
      <c r="D56" s="1063">
        <v>4.559385781631442E-2</v>
      </c>
      <c r="E56" s="1063">
        <v>6.7726502693682189E-2</v>
      </c>
      <c r="F56" s="1063">
        <v>9.0144169045434097E-3</v>
      </c>
      <c r="G56" s="1063">
        <v>1.6125839682384013E-2</v>
      </c>
      <c r="H56" s="1063" t="s">
        <v>139</v>
      </c>
      <c r="I56" s="1063">
        <v>1.5639647533995493E-2</v>
      </c>
      <c r="J56" s="1090">
        <v>43378</v>
      </c>
      <c r="K56" s="330"/>
      <c r="L56" s="197"/>
      <c r="M56" s="197"/>
    </row>
    <row r="57" spans="1:15" ht="15" customHeight="1">
      <c r="A57" s="1045" t="s">
        <v>225</v>
      </c>
      <c r="B57" s="916">
        <v>14.8292</v>
      </c>
      <c r="C57" s="1063">
        <v>-6.2123456128241328E-3</v>
      </c>
      <c r="D57" s="1063">
        <v>4.8707987144879228E-2</v>
      </c>
      <c r="E57" s="1063">
        <v>7.2873037165779309E-2</v>
      </c>
      <c r="F57" s="1063">
        <v>1.5587034548357082E-2</v>
      </c>
      <c r="G57" s="1063">
        <v>2.3910224508174593E-2</v>
      </c>
      <c r="H57" s="1063" t="s">
        <v>139</v>
      </c>
      <c r="I57" s="1063">
        <v>2.1675417625626414E-2</v>
      </c>
      <c r="J57" s="1090">
        <v>43342</v>
      </c>
      <c r="K57" s="330"/>
      <c r="L57" s="197"/>
      <c r="M57" s="197"/>
    </row>
    <row r="58" spans="1:15" ht="15" customHeight="1">
      <c r="A58" s="1045" t="s">
        <v>191</v>
      </c>
      <c r="B58" s="916">
        <v>39.6751</v>
      </c>
      <c r="C58" s="1063">
        <v>-1.4770337150079804E-2</v>
      </c>
      <c r="D58" s="1063">
        <v>3.8846184013492158E-2</v>
      </c>
      <c r="E58" s="1063">
        <v>3.9512691371196285E-2</v>
      </c>
      <c r="F58" s="1063">
        <v>3.6264717625205556E-2</v>
      </c>
      <c r="G58" s="1063">
        <v>2.6736880910317895E-2</v>
      </c>
      <c r="H58" s="1063">
        <v>4.9441424137939949E-2</v>
      </c>
      <c r="I58" s="1063">
        <v>6.0302584210272459E-2</v>
      </c>
      <c r="J58" s="1090">
        <v>38404</v>
      </c>
      <c r="K58" s="197"/>
      <c r="L58" s="197"/>
      <c r="M58" s="197"/>
    </row>
    <row r="59" spans="1:15" ht="15" customHeight="1">
      <c r="A59" s="1045" t="s">
        <v>192</v>
      </c>
      <c r="B59" s="916">
        <v>40.773800000000001</v>
      </c>
      <c r="C59" s="1063">
        <v>-1.4544804184108417E-2</v>
      </c>
      <c r="D59" s="1063">
        <v>3.5722111022893355E-2</v>
      </c>
      <c r="E59" s="1063">
        <v>3.6210846055614976E-2</v>
      </c>
      <c r="F59" s="1063">
        <v>3.3361043156326264E-2</v>
      </c>
      <c r="G59" s="1063">
        <v>2.3421620758117045E-2</v>
      </c>
      <c r="H59" s="1063">
        <v>4.5108766545690404E-2</v>
      </c>
      <c r="I59" s="1063">
        <v>5.9733625589374784E-2</v>
      </c>
      <c r="J59" s="1090">
        <v>38169</v>
      </c>
      <c r="K59" s="197"/>
      <c r="L59" s="197"/>
      <c r="M59" s="197"/>
    </row>
    <row r="60" spans="1:15" ht="15" customHeight="1">
      <c r="A60" s="1064" t="s">
        <v>193</v>
      </c>
      <c r="B60" s="916">
        <v>18.8779</v>
      </c>
      <c r="C60" s="1063">
        <v>-1.4990712332769718E-2</v>
      </c>
      <c r="D60" s="1063">
        <v>4.1516525733382936E-2</v>
      </c>
      <c r="E60" s="1063">
        <v>4.1208507007734596E-2</v>
      </c>
      <c r="F60" s="1063">
        <v>3.5307041113099569E-2</v>
      </c>
      <c r="G60" s="1063">
        <v>2.9127360782807976E-2</v>
      </c>
      <c r="H60" s="1063" t="s">
        <v>139</v>
      </c>
      <c r="I60" s="1063">
        <v>4.5086531347616532E-2</v>
      </c>
      <c r="J60" s="1090">
        <v>42314</v>
      </c>
      <c r="K60" s="197"/>
      <c r="L60" s="197"/>
      <c r="M60" s="197"/>
    </row>
    <row r="61" spans="1:15" ht="15" customHeight="1">
      <c r="A61" s="1045" t="s">
        <v>1497</v>
      </c>
      <c r="B61" s="916">
        <v>34.324199999999998</v>
      </c>
      <c r="C61" s="1063">
        <v>-1.1317189511796943E-2</v>
      </c>
      <c r="D61" s="1063">
        <v>8.2333474201941037E-3</v>
      </c>
      <c r="E61" s="1063">
        <v>3.4614016721792318E-3</v>
      </c>
      <c r="F61" s="1063">
        <v>1.4599045645521835E-2</v>
      </c>
      <c r="G61" s="1063">
        <v>2.2319740812337008E-2</v>
      </c>
      <c r="H61" s="1063">
        <v>4.937438962316798E-2</v>
      </c>
      <c r="I61" s="1063">
        <v>5.7925560649161767E-2</v>
      </c>
      <c r="J61" s="1090">
        <v>39071</v>
      </c>
    </row>
    <row r="62" spans="1:15" ht="12.75" customHeight="1">
      <c r="A62" s="33" t="s">
        <v>529</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1045</v>
      </c>
    </row>
    <row r="67" spans="1:10" ht="12.75" customHeight="1"/>
    <row r="68" spans="1:10" ht="12.75" customHeight="1">
      <c r="B68" s="930"/>
      <c r="C68" s="76"/>
      <c r="D68" s="76"/>
      <c r="E68" s="76"/>
      <c r="F68" s="76"/>
      <c r="G68" s="931"/>
    </row>
    <row r="69" spans="1:10" ht="12.75" customHeight="1">
      <c r="B69" s="930"/>
      <c r="C69" s="76"/>
      <c r="D69" s="76"/>
      <c r="E69" s="76"/>
      <c r="F69" s="76"/>
      <c r="G69" s="931"/>
    </row>
    <row r="70" spans="1:10" ht="12.75" customHeight="1">
      <c r="B70" s="930"/>
      <c r="C70" s="76"/>
      <c r="D70" s="76"/>
      <c r="E70" s="76"/>
      <c r="F70" s="76"/>
      <c r="G70" s="931"/>
    </row>
    <row r="71" spans="1:10" ht="12.75" customHeight="1">
      <c r="B71" s="930"/>
      <c r="C71" s="76"/>
      <c r="D71" s="76"/>
      <c r="E71" s="76"/>
      <c r="F71" s="76"/>
      <c r="G71" s="931"/>
    </row>
    <row r="72" spans="1:10" ht="12.75" customHeight="1">
      <c r="B72" s="930"/>
      <c r="C72" s="76"/>
      <c r="D72" s="76"/>
      <c r="E72" s="76"/>
      <c r="F72" s="76"/>
      <c r="G72" s="931"/>
    </row>
    <row r="73" spans="1:10" ht="12.75" customHeight="1">
      <c r="B73" s="930"/>
      <c r="C73" s="76"/>
      <c r="D73" s="76"/>
      <c r="E73" s="76"/>
      <c r="F73" s="76"/>
      <c r="G73" s="931"/>
    </row>
    <row r="74" spans="1:10" ht="12.75" customHeight="1">
      <c r="B74" s="930"/>
      <c r="C74" s="76"/>
      <c r="D74" s="76"/>
      <c r="E74" s="76"/>
      <c r="F74" s="76"/>
      <c r="G74" s="931"/>
    </row>
    <row r="75" spans="1:10" ht="12.75" customHeight="1">
      <c r="B75" s="930"/>
      <c r="C75" s="76"/>
      <c r="D75" s="76"/>
      <c r="E75" s="76"/>
      <c r="F75" s="76"/>
      <c r="G75" s="931"/>
    </row>
    <row r="76" spans="1:10" ht="12.75" customHeight="1">
      <c r="B76" s="930"/>
      <c r="C76" s="76"/>
      <c r="D76" s="76"/>
      <c r="E76" s="76"/>
      <c r="F76" s="76"/>
      <c r="G76" s="931"/>
    </row>
    <row r="77" spans="1:10" ht="12.75" customHeight="1">
      <c r="B77" s="930"/>
      <c r="C77" s="76"/>
      <c r="D77" s="76"/>
      <c r="E77" s="76"/>
      <c r="F77" s="76"/>
      <c r="G77" s="931"/>
    </row>
    <row r="78" spans="1:10" ht="12.75" customHeight="1">
      <c r="B78" s="930"/>
      <c r="C78" s="76"/>
      <c r="D78" s="76"/>
      <c r="E78" s="76"/>
      <c r="F78" s="76"/>
      <c r="G78" s="931"/>
    </row>
    <row r="79" spans="1:10" ht="12.75" customHeight="1">
      <c r="B79" s="930"/>
      <c r="C79" s="76"/>
      <c r="D79" s="76"/>
      <c r="E79" s="76"/>
      <c r="F79" s="76"/>
      <c r="G79" s="931"/>
    </row>
    <row r="80" spans="1:10" ht="12.75" customHeight="1">
      <c r="A80" s="328"/>
      <c r="B80" s="930"/>
      <c r="C80" s="76"/>
      <c r="D80" s="76"/>
      <c r="E80" s="76"/>
      <c r="F80" s="76"/>
      <c r="G80" s="931"/>
    </row>
    <row r="81" spans="1:7" ht="12.75" customHeight="1">
      <c r="A81" s="328"/>
      <c r="B81" s="930"/>
      <c r="C81" s="76"/>
      <c r="D81" s="76"/>
      <c r="E81" s="76"/>
      <c r="F81" s="76"/>
      <c r="G81" s="931"/>
    </row>
    <row r="82" spans="1:7" ht="12.75" customHeight="1">
      <c r="A82" s="328"/>
      <c r="B82" s="930"/>
      <c r="C82" s="76"/>
      <c r="D82" s="76"/>
      <c r="E82" s="76"/>
      <c r="F82" s="76"/>
      <c r="G82" s="931"/>
    </row>
    <row r="83" spans="1:7" ht="12.75" customHeight="1">
      <c r="A83" s="900"/>
      <c r="B83" s="930"/>
      <c r="C83" s="76"/>
      <c r="D83" s="76"/>
      <c r="E83" s="76"/>
      <c r="F83" s="76"/>
      <c r="G83" s="931"/>
    </row>
    <row r="84" spans="1:7">
      <c r="A84" s="900"/>
      <c r="B84" s="930"/>
      <c r="C84" s="76"/>
      <c r="D84" s="76"/>
      <c r="E84" s="76"/>
      <c r="F84" s="76"/>
      <c r="G84" s="931"/>
    </row>
    <row r="85" spans="1:7">
      <c r="A85" s="900"/>
      <c r="B85" s="930"/>
      <c r="C85" s="76"/>
      <c r="D85" s="76"/>
      <c r="E85" s="76"/>
      <c r="F85" s="76"/>
      <c r="G85" s="931"/>
    </row>
    <row r="86" spans="1:7">
      <c r="A86" s="900"/>
      <c r="B86" s="930"/>
      <c r="C86" s="76"/>
      <c r="D86" s="76"/>
      <c r="E86" s="76"/>
      <c r="F86" s="76"/>
      <c r="G86" s="931"/>
    </row>
    <row r="87" spans="1:7">
      <c r="A87" s="900"/>
      <c r="B87" s="930"/>
      <c r="C87" s="76"/>
      <c r="D87" s="76"/>
      <c r="E87" s="76"/>
      <c r="F87" s="76"/>
      <c r="G87" s="931"/>
    </row>
    <row r="88" spans="1:7">
      <c r="A88" s="900"/>
    </row>
    <row r="89" spans="1:7">
      <c r="A89" s="900"/>
    </row>
    <row r="90" spans="1:7">
      <c r="A90" s="903"/>
    </row>
    <row r="91" spans="1:7">
      <c r="A91" s="903"/>
    </row>
    <row r="92" spans="1:7">
      <c r="A92" s="903"/>
    </row>
    <row r="93" spans="1:7">
      <c r="A93" s="903"/>
    </row>
    <row r="94" spans="1:7">
      <c r="A94" s="900"/>
    </row>
    <row r="95" spans="1:7">
      <c r="A95" s="900"/>
    </row>
    <row r="96" spans="1:7">
      <c r="A96" s="900"/>
    </row>
    <row r="97" spans="1:1">
      <c r="A97" s="900"/>
    </row>
    <row r="98" spans="1:1">
      <c r="A98" s="900"/>
    </row>
    <row r="99" spans="1:1">
      <c r="A99" s="903"/>
    </row>
    <row r="100" spans="1:1">
      <c r="A100" s="903"/>
    </row>
    <row r="101" spans="1:1">
      <c r="A101" s="903"/>
    </row>
    <row r="102" spans="1:1">
      <c r="A102" s="903"/>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1066</v>
      </c>
      <c r="B1" s="141"/>
      <c r="C1" s="141"/>
      <c r="AS1" s="137" t="str">
        <f>Naslovnica!A20</f>
        <v>Listopad 2023.</v>
      </c>
    </row>
    <row r="2" spans="1:45" ht="12.75" customHeight="1">
      <c r="A2" s="552" t="s">
        <v>1067</v>
      </c>
      <c r="B2" s="552"/>
      <c r="C2" s="552"/>
      <c r="I2" s="518"/>
      <c r="AS2" s="529" t="str">
        <f>Naslovnica!A24</f>
        <v>October 2023</v>
      </c>
    </row>
    <row r="3" spans="1:45" ht="12.75" customHeight="1">
      <c r="AS3" s="24"/>
    </row>
    <row r="4" spans="1:45" ht="12.75" customHeight="1">
      <c r="A4" s="328"/>
      <c r="B4" s="328"/>
      <c r="C4" s="328"/>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261"/>
      <c r="AS4" s="13" t="s">
        <v>1483</v>
      </c>
    </row>
    <row r="5" spans="1:45" ht="48.75" customHeight="1">
      <c r="A5" s="1175" t="s">
        <v>540</v>
      </c>
      <c r="B5" s="1149" t="s">
        <v>1459</v>
      </c>
      <c r="C5" s="1149"/>
      <c r="D5" s="1149" t="s">
        <v>854</v>
      </c>
      <c r="E5" s="1149"/>
      <c r="F5" s="1149" t="s">
        <v>840</v>
      </c>
      <c r="G5" s="1149"/>
      <c r="H5" s="1149" t="s">
        <v>855</v>
      </c>
      <c r="I5" s="1149"/>
      <c r="J5" s="1177" t="s">
        <v>856</v>
      </c>
      <c r="K5" s="1177"/>
      <c r="L5" s="1149" t="s">
        <v>183</v>
      </c>
      <c r="M5" s="1149"/>
      <c r="N5" s="1149" t="s">
        <v>184</v>
      </c>
      <c r="O5" s="1149"/>
      <c r="P5" s="1149" t="s">
        <v>185</v>
      </c>
      <c r="Q5" s="1149"/>
      <c r="R5" s="1149" t="s">
        <v>189</v>
      </c>
      <c r="S5" s="1149"/>
      <c r="T5" s="1149" t="s">
        <v>186</v>
      </c>
      <c r="U5" s="1149"/>
      <c r="V5" s="1149" t="s">
        <v>857</v>
      </c>
      <c r="W5" s="1149"/>
      <c r="X5" s="1149" t="s">
        <v>858</v>
      </c>
      <c r="Y5" s="1149"/>
      <c r="Z5" s="1149" t="s">
        <v>628</v>
      </c>
      <c r="AA5" s="1149"/>
      <c r="AB5" s="1149" t="s">
        <v>188</v>
      </c>
      <c r="AC5" s="1149"/>
      <c r="AD5" s="1149" t="s">
        <v>859</v>
      </c>
      <c r="AE5" s="1149"/>
      <c r="AF5" s="1149" t="s">
        <v>860</v>
      </c>
      <c r="AG5" s="1149"/>
      <c r="AH5" s="1149" t="s">
        <v>861</v>
      </c>
      <c r="AI5" s="1149"/>
      <c r="AJ5" s="1149" t="s">
        <v>226</v>
      </c>
      <c r="AK5" s="1149"/>
      <c r="AL5" s="1149" t="s">
        <v>225</v>
      </c>
      <c r="AM5" s="1149"/>
      <c r="AN5" s="1149" t="s">
        <v>862</v>
      </c>
      <c r="AO5" s="1149"/>
      <c r="AP5" s="1149" t="s">
        <v>1497</v>
      </c>
      <c r="AQ5" s="1149"/>
      <c r="AR5" s="1149" t="s">
        <v>421</v>
      </c>
      <c r="AS5" s="1149"/>
    </row>
    <row r="6" spans="1:45">
      <c r="A6" s="1175"/>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c r="T6" s="703" t="s">
        <v>31</v>
      </c>
      <c r="U6" s="703" t="s">
        <v>32</v>
      </c>
      <c r="V6" s="703" t="s">
        <v>31</v>
      </c>
      <c r="W6" s="703" t="s">
        <v>32</v>
      </c>
      <c r="X6" s="703" t="s">
        <v>31</v>
      </c>
      <c r="Y6" s="703" t="s">
        <v>32</v>
      </c>
      <c r="Z6" s="703" t="s">
        <v>31</v>
      </c>
      <c r="AA6" s="703" t="s">
        <v>32</v>
      </c>
      <c r="AB6" s="703" t="s">
        <v>31</v>
      </c>
      <c r="AC6" s="703" t="s">
        <v>32</v>
      </c>
      <c r="AD6" s="703" t="s">
        <v>31</v>
      </c>
      <c r="AE6" s="703" t="s">
        <v>32</v>
      </c>
      <c r="AF6" s="703" t="s">
        <v>31</v>
      </c>
      <c r="AG6" s="703" t="s">
        <v>32</v>
      </c>
      <c r="AH6" s="703" t="s">
        <v>31</v>
      </c>
      <c r="AI6" s="703" t="s">
        <v>32</v>
      </c>
      <c r="AJ6" s="703" t="s">
        <v>31</v>
      </c>
      <c r="AK6" s="703" t="s">
        <v>32</v>
      </c>
      <c r="AL6" s="703" t="s">
        <v>31</v>
      </c>
      <c r="AM6" s="703" t="s">
        <v>32</v>
      </c>
      <c r="AN6" s="703" t="s">
        <v>31</v>
      </c>
      <c r="AO6" s="703" t="s">
        <v>32</v>
      </c>
      <c r="AP6" s="703" t="s">
        <v>31</v>
      </c>
      <c r="AQ6" s="703" t="s">
        <v>32</v>
      </c>
      <c r="AR6" s="703" t="s">
        <v>31</v>
      </c>
      <c r="AS6" s="703" t="s">
        <v>32</v>
      </c>
    </row>
    <row r="7" spans="1:45">
      <c r="A7" s="1175"/>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c r="T7" s="704" t="s">
        <v>29</v>
      </c>
      <c r="U7" s="704" t="s">
        <v>30</v>
      </c>
      <c r="V7" s="704" t="s">
        <v>29</v>
      </c>
      <c r="W7" s="704" t="s">
        <v>30</v>
      </c>
      <c r="X7" s="704" t="s">
        <v>29</v>
      </c>
      <c r="Y7" s="704" t="s">
        <v>30</v>
      </c>
      <c r="Z7" s="704" t="s">
        <v>29</v>
      </c>
      <c r="AA7" s="704" t="s">
        <v>30</v>
      </c>
      <c r="AB7" s="704" t="s">
        <v>29</v>
      </c>
      <c r="AC7" s="704" t="s">
        <v>30</v>
      </c>
      <c r="AD7" s="704" t="s">
        <v>29</v>
      </c>
      <c r="AE7" s="704" t="s">
        <v>30</v>
      </c>
      <c r="AF7" s="704" t="s">
        <v>29</v>
      </c>
      <c r="AG7" s="704" t="s">
        <v>30</v>
      </c>
      <c r="AH7" s="704" t="s">
        <v>29</v>
      </c>
      <c r="AI7" s="704" t="s">
        <v>30</v>
      </c>
      <c r="AJ7" s="704" t="s">
        <v>29</v>
      </c>
      <c r="AK7" s="704" t="s">
        <v>30</v>
      </c>
      <c r="AL7" s="704" t="s">
        <v>29</v>
      </c>
      <c r="AM7" s="704" t="s">
        <v>30</v>
      </c>
      <c r="AN7" s="704" t="s">
        <v>29</v>
      </c>
      <c r="AO7" s="704" t="s">
        <v>30</v>
      </c>
      <c r="AP7" s="704" t="s">
        <v>29</v>
      </c>
      <c r="AQ7" s="704" t="s">
        <v>30</v>
      </c>
      <c r="AR7" s="704" t="s">
        <v>29</v>
      </c>
      <c r="AS7" s="704" t="s">
        <v>30</v>
      </c>
    </row>
    <row r="8" spans="1:45" ht="18">
      <c r="A8" s="361" t="s">
        <v>422</v>
      </c>
      <c r="B8" s="379">
        <v>13.443940000000001</v>
      </c>
      <c r="C8" s="380">
        <v>6.9913138621981147E-2</v>
      </c>
      <c r="D8" s="379">
        <v>38.16075</v>
      </c>
      <c r="E8" s="380">
        <v>9.8413307445846792E-3</v>
      </c>
      <c r="F8" s="379">
        <v>41.841389999999997</v>
      </c>
      <c r="G8" s="380">
        <v>1.1186317735692662E-2</v>
      </c>
      <c r="H8" s="379">
        <v>27.928349999999998</v>
      </c>
      <c r="I8" s="380">
        <v>7.6054093585883773E-3</v>
      </c>
      <c r="J8" s="379">
        <v>143.01675</v>
      </c>
      <c r="K8" s="380">
        <v>1.0148938669177368E-2</v>
      </c>
      <c r="L8" s="379">
        <v>11.679770000000001</v>
      </c>
      <c r="M8" s="380">
        <v>1.1091413546065769E-2</v>
      </c>
      <c r="N8" s="379">
        <v>238.80197000000001</v>
      </c>
      <c r="O8" s="380">
        <v>9.3227291942608436E-3</v>
      </c>
      <c r="P8" s="379">
        <v>215.75251</v>
      </c>
      <c r="Q8" s="380">
        <v>1.5348796288478718E-2</v>
      </c>
      <c r="R8" s="379">
        <v>142.46976999999998</v>
      </c>
      <c r="S8" s="380">
        <v>3.2384732810781962E-2</v>
      </c>
      <c r="T8" s="379">
        <v>139.55266</v>
      </c>
      <c r="U8" s="380">
        <v>1.1985976065496996E-2</v>
      </c>
      <c r="V8" s="379">
        <v>706.94898000000001</v>
      </c>
      <c r="W8" s="380">
        <v>9.419765825283051E-2</v>
      </c>
      <c r="X8" s="379">
        <v>324.15685999999999</v>
      </c>
      <c r="Y8" s="380">
        <v>3.6273007207969318E-2</v>
      </c>
      <c r="Z8" s="379">
        <v>125.51558</v>
      </c>
      <c r="AA8" s="380">
        <v>1.4265935207287042E-2</v>
      </c>
      <c r="AB8" s="379">
        <v>414.00546999999995</v>
      </c>
      <c r="AC8" s="380">
        <v>1.1658274044736721E-2</v>
      </c>
      <c r="AD8" s="379">
        <v>463.74950000000001</v>
      </c>
      <c r="AE8" s="380">
        <v>1.6339085321888658E-2</v>
      </c>
      <c r="AF8" s="379">
        <v>459.01936000000001</v>
      </c>
      <c r="AG8" s="380">
        <v>8.5286892289563487E-2</v>
      </c>
      <c r="AH8" s="379">
        <v>41.167529999999999</v>
      </c>
      <c r="AI8" s="380">
        <v>8.1800566915716022E-2</v>
      </c>
      <c r="AJ8" s="379">
        <v>18.963919999999998</v>
      </c>
      <c r="AK8" s="380">
        <v>5.3123125772976391E-2</v>
      </c>
      <c r="AL8" s="379">
        <v>34.309139999999999</v>
      </c>
      <c r="AM8" s="380">
        <v>4.3465269818939445E-3</v>
      </c>
      <c r="AN8" s="379">
        <v>599.23451999999997</v>
      </c>
      <c r="AO8" s="380">
        <v>9.3727284036975458E-2</v>
      </c>
      <c r="AP8" s="379">
        <v>345.02193</v>
      </c>
      <c r="AQ8" s="380">
        <v>4.4742096783414349E-2</v>
      </c>
      <c r="AR8" s="379">
        <v>4544.7406500000006</v>
      </c>
      <c r="AS8" s="380">
        <v>2.2756000941124347E-2</v>
      </c>
    </row>
    <row r="9" spans="1:45" ht="18">
      <c r="A9" s="361" t="s">
        <v>423</v>
      </c>
      <c r="B9" s="379">
        <v>2.9894400000000001</v>
      </c>
      <c r="C9" s="380">
        <v>1.554612212804396E-2</v>
      </c>
      <c r="D9" s="379">
        <v>3.9820000000000001E-2</v>
      </c>
      <c r="E9" s="380">
        <v>1.0269237115343957E-5</v>
      </c>
      <c r="F9" s="379">
        <v>4.267E-2</v>
      </c>
      <c r="G9" s="380">
        <v>1.1407847057232227E-5</v>
      </c>
      <c r="H9" s="379">
        <v>4.6340000000000006E-2</v>
      </c>
      <c r="I9" s="380">
        <v>1.2619244233081635E-5</v>
      </c>
      <c r="J9" s="379">
        <v>0.16777</v>
      </c>
      <c r="K9" s="380">
        <v>1.1905510651919352E-5</v>
      </c>
      <c r="L9" s="379">
        <v>0</v>
      </c>
      <c r="M9" s="380">
        <v>0</v>
      </c>
      <c r="N9" s="379">
        <v>0.29716000000000004</v>
      </c>
      <c r="O9" s="380">
        <v>1.1601002317386883E-5</v>
      </c>
      <c r="P9" s="379">
        <v>0.17311000000000001</v>
      </c>
      <c r="Q9" s="380">
        <v>1.231517596480593E-5</v>
      </c>
      <c r="R9" s="379">
        <v>11.875299999999999</v>
      </c>
      <c r="S9" s="380">
        <v>2.6993685576096535E-3</v>
      </c>
      <c r="T9" s="379">
        <v>0.80150999999999994</v>
      </c>
      <c r="U9" s="380">
        <v>6.8840534291904541E-5</v>
      </c>
      <c r="V9" s="379">
        <v>1.7012400000000001</v>
      </c>
      <c r="W9" s="380">
        <v>2.2668230474856245E-4</v>
      </c>
      <c r="X9" s="379">
        <v>68.64652000000001</v>
      </c>
      <c r="Y9" s="380">
        <v>7.6815147912094473E-3</v>
      </c>
      <c r="Z9" s="379">
        <v>6.63917</v>
      </c>
      <c r="AA9" s="380">
        <v>7.5459930193657167E-4</v>
      </c>
      <c r="AB9" s="379">
        <v>2.4599199999999999</v>
      </c>
      <c r="AC9" s="380">
        <v>6.9270634245795727E-5</v>
      </c>
      <c r="AD9" s="379">
        <v>1.8653199999999999</v>
      </c>
      <c r="AE9" s="380">
        <v>6.5720011843948823E-5</v>
      </c>
      <c r="AF9" s="379">
        <v>1.3884000000000001</v>
      </c>
      <c r="AG9" s="380">
        <v>2.5796803266605125E-4</v>
      </c>
      <c r="AH9" s="379">
        <v>4.1520000000000001</v>
      </c>
      <c r="AI9" s="380">
        <v>8.2500930668916242E-3</v>
      </c>
      <c r="AJ9" s="379">
        <v>1.43936</v>
      </c>
      <c r="AK9" s="380">
        <v>4.0320409658230628E-3</v>
      </c>
      <c r="AL9" s="379">
        <v>4.2627199999999998</v>
      </c>
      <c r="AM9" s="380">
        <v>5.4003182522963133E-4</v>
      </c>
      <c r="AN9" s="379">
        <v>2.3921100000000002</v>
      </c>
      <c r="AO9" s="380">
        <v>3.7415396799518391E-4</v>
      </c>
      <c r="AP9" s="379">
        <v>2.2296300000000002</v>
      </c>
      <c r="AQ9" s="380">
        <v>2.8913617534747472E-4</v>
      </c>
      <c r="AR9" s="379">
        <v>113.60951</v>
      </c>
      <c r="AS9" s="380">
        <v>5.688549282742186E-4</v>
      </c>
    </row>
    <row r="10" spans="1:45" ht="27">
      <c r="A10" s="361" t="s">
        <v>424</v>
      </c>
      <c r="B10" s="379">
        <v>176.05626999999998</v>
      </c>
      <c r="C10" s="380">
        <v>0.91555350661926027</v>
      </c>
      <c r="D10" s="379">
        <v>3846.6492200000002</v>
      </c>
      <c r="E10" s="380">
        <v>0.99201790406159929</v>
      </c>
      <c r="F10" s="379">
        <v>3704.9370299999996</v>
      </c>
      <c r="G10" s="380">
        <v>0.99051687356260143</v>
      </c>
      <c r="H10" s="379">
        <v>3649.5559500000004</v>
      </c>
      <c r="I10" s="380">
        <v>0.99384199126772266</v>
      </c>
      <c r="J10" s="379">
        <v>13979.08769</v>
      </c>
      <c r="K10" s="380">
        <v>0.99200201107116703</v>
      </c>
      <c r="L10" s="379">
        <v>1042.8080500000001</v>
      </c>
      <c r="M10" s="380">
        <v>0.99027766229270175</v>
      </c>
      <c r="N10" s="379">
        <v>25417.290359999999</v>
      </c>
      <c r="O10" s="380">
        <v>0.99228040236927983</v>
      </c>
      <c r="P10" s="379">
        <v>13865.946240000001</v>
      </c>
      <c r="Q10" s="380">
        <v>0.98643387363028801</v>
      </c>
      <c r="R10" s="379">
        <v>4256.4381599999997</v>
      </c>
      <c r="S10" s="380">
        <v>0.96752884866183486</v>
      </c>
      <c r="T10" s="379">
        <v>11525.505429999999</v>
      </c>
      <c r="U10" s="380">
        <v>0.98990898651975279</v>
      </c>
      <c r="V10" s="379">
        <v>6811.6502</v>
      </c>
      <c r="W10" s="380">
        <v>0.90762065697785521</v>
      </c>
      <c r="X10" s="379">
        <v>8558.0453000000016</v>
      </c>
      <c r="Y10" s="380">
        <v>0.95764142968631916</v>
      </c>
      <c r="Z10" s="379">
        <v>8676.9876100000001</v>
      </c>
      <c r="AA10" s="380">
        <v>0.98621496262609354</v>
      </c>
      <c r="AB10" s="379">
        <v>35129.4735</v>
      </c>
      <c r="AC10" s="380">
        <v>0.98923579224766411</v>
      </c>
      <c r="AD10" s="379">
        <v>27951.758690000002</v>
      </c>
      <c r="AE10" s="380">
        <v>0.98481221032637822</v>
      </c>
      <c r="AF10" s="379">
        <v>4934.1684000000005</v>
      </c>
      <c r="AG10" s="380">
        <v>0.91678026144554736</v>
      </c>
      <c r="AH10" s="379">
        <v>458.41533000000004</v>
      </c>
      <c r="AI10" s="380">
        <v>0.91087888626922831</v>
      </c>
      <c r="AJ10" s="379">
        <v>336.91116999999997</v>
      </c>
      <c r="AK10" s="380">
        <v>0.94378031853280486</v>
      </c>
      <c r="AL10" s="379">
        <v>7867.3986799999993</v>
      </c>
      <c r="AM10" s="380">
        <v>0.99669827456872417</v>
      </c>
      <c r="AN10" s="379">
        <v>5812.2379900000005</v>
      </c>
      <c r="AO10" s="380">
        <v>0.90910196725520653</v>
      </c>
      <c r="AP10" s="379">
        <v>7379.5006900000008</v>
      </c>
      <c r="AQ10" s="380">
        <v>0.9569662255534106</v>
      </c>
      <c r="AR10" s="379">
        <v>195380.82195999997</v>
      </c>
      <c r="AS10" s="380">
        <v>0.97829260474949364</v>
      </c>
    </row>
    <row r="11" spans="1:45" ht="18.75">
      <c r="A11" s="361" t="s">
        <v>425</v>
      </c>
      <c r="B11" s="381">
        <v>98.602050000000006</v>
      </c>
      <c r="C11" s="382">
        <v>0.5127647691124414</v>
      </c>
      <c r="D11" s="381">
        <v>3064.90119</v>
      </c>
      <c r="E11" s="382">
        <v>0.7904117793874903</v>
      </c>
      <c r="F11" s="381">
        <v>2966.3885599999999</v>
      </c>
      <c r="G11" s="382">
        <v>0.79306554967900966</v>
      </c>
      <c r="H11" s="381">
        <v>3023.6475499999997</v>
      </c>
      <c r="I11" s="382">
        <v>0.82339548787675676</v>
      </c>
      <c r="J11" s="381">
        <v>11250.188910000001</v>
      </c>
      <c r="K11" s="382">
        <v>0.79835038388335211</v>
      </c>
      <c r="L11" s="381">
        <v>944.94275000000005</v>
      </c>
      <c r="M11" s="382">
        <v>0.89734222656838603</v>
      </c>
      <c r="N11" s="381">
        <v>20177.623879999999</v>
      </c>
      <c r="O11" s="382">
        <v>0.78772601087374094</v>
      </c>
      <c r="P11" s="381">
        <v>11383.15869</v>
      </c>
      <c r="Q11" s="382">
        <v>0.809806494729708</v>
      </c>
      <c r="R11" s="381">
        <v>2855.8392000000003</v>
      </c>
      <c r="S11" s="382">
        <v>0.64915939320009663</v>
      </c>
      <c r="T11" s="381">
        <v>5114.2592500000001</v>
      </c>
      <c r="U11" s="382">
        <v>0.43925632777796292</v>
      </c>
      <c r="V11" s="381">
        <v>4238.9727899999998</v>
      </c>
      <c r="W11" s="382">
        <v>0.5648233769507206</v>
      </c>
      <c r="X11" s="381">
        <v>5172.1275500000002</v>
      </c>
      <c r="Y11" s="382">
        <v>0.57875875248077946</v>
      </c>
      <c r="Z11" s="381">
        <v>4473.4790499999999</v>
      </c>
      <c r="AA11" s="382">
        <v>0.50844972614918393</v>
      </c>
      <c r="AB11" s="381">
        <v>16642.332119999999</v>
      </c>
      <c r="AC11" s="382">
        <v>0.46864324908191252</v>
      </c>
      <c r="AD11" s="381">
        <v>13042.74454</v>
      </c>
      <c r="AE11" s="382">
        <v>0.45952937064224847</v>
      </c>
      <c r="AF11" s="381">
        <v>2974.04367</v>
      </c>
      <c r="AG11" s="382">
        <v>0.55258440983349388</v>
      </c>
      <c r="AH11" s="381">
        <v>270.93414000000001</v>
      </c>
      <c r="AI11" s="382">
        <v>0.53835064306316105</v>
      </c>
      <c r="AJ11" s="381">
        <v>247.80419000000001</v>
      </c>
      <c r="AK11" s="382">
        <v>0.6941673004547867</v>
      </c>
      <c r="AL11" s="381">
        <v>6303.3936599999997</v>
      </c>
      <c r="AM11" s="382">
        <v>0.79855894437136055</v>
      </c>
      <c r="AN11" s="381">
        <v>3524.23236</v>
      </c>
      <c r="AO11" s="382">
        <v>0.55123113971808635</v>
      </c>
      <c r="AP11" s="381">
        <v>4615.5313900000001</v>
      </c>
      <c r="AQ11" s="382">
        <v>0.59853746733799496</v>
      </c>
      <c r="AR11" s="381">
        <v>122385.14748999999</v>
      </c>
      <c r="AS11" s="382">
        <v>0.61279548074147672</v>
      </c>
    </row>
    <row r="12" spans="1:45" ht="19.5">
      <c r="A12" s="368" t="s">
        <v>426</v>
      </c>
      <c r="B12" s="381">
        <v>10.79415</v>
      </c>
      <c r="C12" s="382">
        <v>5.6133313988046489E-2</v>
      </c>
      <c r="D12" s="381">
        <v>857.87204000000008</v>
      </c>
      <c r="E12" s="382">
        <v>0.22123785518291905</v>
      </c>
      <c r="F12" s="381">
        <v>901.76931999999999</v>
      </c>
      <c r="G12" s="382">
        <v>0.24108850441678711</v>
      </c>
      <c r="H12" s="381">
        <v>944.98212999999998</v>
      </c>
      <c r="I12" s="382">
        <v>0.25733621696952308</v>
      </c>
      <c r="J12" s="381">
        <v>3478.3171600000001</v>
      </c>
      <c r="K12" s="382">
        <v>0.246832818734779</v>
      </c>
      <c r="L12" s="381">
        <v>56.978529999999999</v>
      </c>
      <c r="M12" s="382">
        <v>5.4108294895953833E-2</v>
      </c>
      <c r="N12" s="381">
        <v>5952.8513300000004</v>
      </c>
      <c r="O12" s="382">
        <v>0.23239683024091257</v>
      </c>
      <c r="P12" s="381">
        <v>3501.9067400000004</v>
      </c>
      <c r="Q12" s="382">
        <v>0.24912828672774473</v>
      </c>
      <c r="R12" s="381">
        <v>881.41385000000002</v>
      </c>
      <c r="S12" s="382">
        <v>0.20035374541541448</v>
      </c>
      <c r="T12" s="381">
        <v>1435.43796</v>
      </c>
      <c r="U12" s="382">
        <v>0.12328768962243952</v>
      </c>
      <c r="V12" s="381">
        <v>1253.0407700000001</v>
      </c>
      <c r="W12" s="382">
        <v>0.16696184529373478</v>
      </c>
      <c r="X12" s="381">
        <v>2172.3558800000001</v>
      </c>
      <c r="Y12" s="382">
        <v>0.24308564839107377</v>
      </c>
      <c r="Z12" s="381">
        <v>1001.65733</v>
      </c>
      <c r="AA12" s="382">
        <v>0.11384705045926677</v>
      </c>
      <c r="AB12" s="381">
        <v>4262.0153600000003</v>
      </c>
      <c r="AC12" s="382">
        <v>0.12001711728532775</v>
      </c>
      <c r="AD12" s="381">
        <v>3263.9303300000001</v>
      </c>
      <c r="AE12" s="382">
        <v>0.11499664397820418</v>
      </c>
      <c r="AF12" s="381">
        <v>1062.85184</v>
      </c>
      <c r="AG12" s="382">
        <v>0.19748040779335399</v>
      </c>
      <c r="AH12" s="381">
        <v>114.77731</v>
      </c>
      <c r="AI12" s="382">
        <v>0.22806442424553725</v>
      </c>
      <c r="AJ12" s="381">
        <v>32.8934</v>
      </c>
      <c r="AK12" s="382">
        <v>9.2143408393455667E-2</v>
      </c>
      <c r="AL12" s="381">
        <v>1029.20947</v>
      </c>
      <c r="AM12" s="382">
        <v>0.13038760899794533</v>
      </c>
      <c r="AN12" s="381">
        <v>1199.77396</v>
      </c>
      <c r="AO12" s="382">
        <v>0.18765867281659082</v>
      </c>
      <c r="AP12" s="381">
        <v>1182.04954</v>
      </c>
      <c r="AQ12" s="382">
        <v>0.15328699518164082</v>
      </c>
      <c r="AR12" s="381">
        <v>34596.878400000001</v>
      </c>
      <c r="AS12" s="382">
        <v>0.17323025845938303</v>
      </c>
    </row>
    <row r="13" spans="1:45" ht="19.5">
      <c r="A13" s="368" t="s">
        <v>427</v>
      </c>
      <c r="B13" s="381">
        <v>63.181640000000002</v>
      </c>
      <c r="C13" s="382">
        <v>0.32856638423587942</v>
      </c>
      <c r="D13" s="381">
        <v>2147.9855699999998</v>
      </c>
      <c r="E13" s="382">
        <v>0.55394709037336121</v>
      </c>
      <c r="F13" s="381">
        <v>2049.1688300000001</v>
      </c>
      <c r="G13" s="382">
        <v>0.5478463699809587</v>
      </c>
      <c r="H13" s="381">
        <v>2063.2150099999999</v>
      </c>
      <c r="I13" s="382">
        <v>0.56185183678355555</v>
      </c>
      <c r="J13" s="381">
        <v>7723.4604800000006</v>
      </c>
      <c r="K13" s="382">
        <v>0.54808214230385743</v>
      </c>
      <c r="L13" s="381">
        <v>853.48860999999999</v>
      </c>
      <c r="M13" s="382">
        <v>0.81049499522395074</v>
      </c>
      <c r="N13" s="381">
        <v>14041.33885</v>
      </c>
      <c r="O13" s="382">
        <v>0.54816800557970269</v>
      </c>
      <c r="P13" s="381">
        <v>7775.73081</v>
      </c>
      <c r="Q13" s="382">
        <v>0.553171354515123</v>
      </c>
      <c r="R13" s="381">
        <v>1896.5523000000001</v>
      </c>
      <c r="S13" s="382">
        <v>0.43110436338301106</v>
      </c>
      <c r="T13" s="381">
        <v>2715.9562500000002</v>
      </c>
      <c r="U13" s="382">
        <v>0.23326955292315441</v>
      </c>
      <c r="V13" s="381">
        <v>2164.9294100000002</v>
      </c>
      <c r="W13" s="382">
        <v>0.28846675852715992</v>
      </c>
      <c r="X13" s="381">
        <v>2776.1216300000001</v>
      </c>
      <c r="Y13" s="382">
        <v>0.31064676494950477</v>
      </c>
      <c r="Z13" s="381">
        <v>2505.7233500000002</v>
      </c>
      <c r="AA13" s="382">
        <v>0.28479720970485284</v>
      </c>
      <c r="AB13" s="381">
        <v>9009.6946099999986</v>
      </c>
      <c r="AC13" s="382">
        <v>0.25371038895396075</v>
      </c>
      <c r="AD13" s="381">
        <v>7151.6015900000002</v>
      </c>
      <c r="AE13" s="382">
        <v>0.25196928205241098</v>
      </c>
      <c r="AF13" s="381">
        <v>1606.9662599999999</v>
      </c>
      <c r="AG13" s="382">
        <v>0.298578165264277</v>
      </c>
      <c r="AH13" s="381">
        <v>127.02412</v>
      </c>
      <c r="AI13" s="382">
        <v>0.2523990394364185</v>
      </c>
      <c r="AJ13" s="381">
        <v>208.99573999999998</v>
      </c>
      <c r="AK13" s="382">
        <v>0.58545421948817922</v>
      </c>
      <c r="AL13" s="381">
        <v>4708.9337100000002</v>
      </c>
      <c r="AM13" s="382">
        <v>0.59656136605187293</v>
      </c>
      <c r="AN13" s="381">
        <v>1988.86519</v>
      </c>
      <c r="AO13" s="382">
        <v>0.31108176574070395</v>
      </c>
      <c r="AP13" s="381">
        <v>3188.93201</v>
      </c>
      <c r="AQ13" s="382">
        <v>0.41353749492720088</v>
      </c>
      <c r="AR13" s="381">
        <v>76767.865969999999</v>
      </c>
      <c r="AS13" s="382">
        <v>0.38438488899502493</v>
      </c>
    </row>
    <row r="14" spans="1:45" ht="19.5">
      <c r="A14" s="368" t="s">
        <v>428</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57.96593</v>
      </c>
      <c r="AA14" s="382">
        <v>6.5883311188151793E-3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57.96593</v>
      </c>
      <c r="AS14" s="382">
        <v>2.9024159115287421E-4</v>
      </c>
    </row>
    <row r="15" spans="1:45" ht="19.5">
      <c r="A15" s="368" t="s">
        <v>429</v>
      </c>
      <c r="B15" s="381">
        <v>0</v>
      </c>
      <c r="C15" s="382">
        <v>0</v>
      </c>
      <c r="D15" s="381">
        <v>15.45041</v>
      </c>
      <c r="E15" s="382">
        <v>3.9845284736132955E-3</v>
      </c>
      <c r="F15" s="381">
        <v>15.45041</v>
      </c>
      <c r="G15" s="382">
        <v>4.1306752812639179E-3</v>
      </c>
      <c r="H15" s="381">
        <v>15.45041</v>
      </c>
      <c r="I15" s="382">
        <v>4.2074341236781783E-3</v>
      </c>
      <c r="J15" s="381">
        <v>48.411269999999995</v>
      </c>
      <c r="K15" s="382">
        <v>3.4354228447156447E-3</v>
      </c>
      <c r="L15" s="381">
        <v>15.45041</v>
      </c>
      <c r="M15" s="382">
        <v>1.4672111417114378E-2</v>
      </c>
      <c r="N15" s="381">
        <v>183.43370000000002</v>
      </c>
      <c r="O15" s="382">
        <v>7.1611750531257569E-3</v>
      </c>
      <c r="P15" s="381">
        <v>48.411269999999995</v>
      </c>
      <c r="Q15" s="382">
        <v>3.4440142610463304E-3</v>
      </c>
      <c r="R15" s="381">
        <v>63.14884</v>
      </c>
      <c r="S15" s="382">
        <v>1.4354331523879211E-2</v>
      </c>
      <c r="T15" s="381">
        <v>759.89032999999995</v>
      </c>
      <c r="U15" s="382">
        <v>6.5265881050082547E-2</v>
      </c>
      <c r="V15" s="381">
        <v>23.210169999999998</v>
      </c>
      <c r="W15" s="382">
        <v>3.0926470275833753E-3</v>
      </c>
      <c r="X15" s="381">
        <v>204.88204000000002</v>
      </c>
      <c r="Y15" s="382">
        <v>2.2926208360062036E-2</v>
      </c>
      <c r="Z15" s="381">
        <v>772.83619999999996</v>
      </c>
      <c r="AA15" s="382">
        <v>8.7839542748764168E-2</v>
      </c>
      <c r="AB15" s="381">
        <v>2792.1580600000002</v>
      </c>
      <c r="AC15" s="382">
        <v>7.8626361723434346E-2</v>
      </c>
      <c r="AD15" s="381">
        <v>2217.2900399999999</v>
      </c>
      <c r="AE15" s="382">
        <v>7.8120819854110693E-2</v>
      </c>
      <c r="AF15" s="381">
        <v>18.56813</v>
      </c>
      <c r="AG15" s="382">
        <v>3.4500028568045854E-3</v>
      </c>
      <c r="AH15" s="381">
        <v>16.777450000000002</v>
      </c>
      <c r="AI15" s="382">
        <v>3.3337072236300794E-2</v>
      </c>
      <c r="AJ15" s="381">
        <v>3.5104000000000002</v>
      </c>
      <c r="AK15" s="382">
        <v>9.8335903501731887E-3</v>
      </c>
      <c r="AL15" s="381">
        <v>536.80522999999994</v>
      </c>
      <c r="AM15" s="382">
        <v>6.8006321820272511E-2</v>
      </c>
      <c r="AN15" s="381">
        <v>16.247120000000002</v>
      </c>
      <c r="AO15" s="382">
        <v>2.5412394983900877E-3</v>
      </c>
      <c r="AP15" s="381">
        <v>39.45729</v>
      </c>
      <c r="AQ15" s="382">
        <v>5.1167816723744122E-3</v>
      </c>
      <c r="AR15" s="381">
        <v>7806.8391799999999</v>
      </c>
      <c r="AS15" s="382">
        <v>3.9089676047253961E-2</v>
      </c>
    </row>
    <row r="16" spans="1:45" ht="19.5">
      <c r="A16" s="369" t="s">
        <v>430</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431</v>
      </c>
      <c r="B17" s="381">
        <v>24.626259999999998</v>
      </c>
      <c r="C17" s="382">
        <v>0.12806507088851551</v>
      </c>
      <c r="D17" s="381">
        <v>33.585059999999999</v>
      </c>
      <c r="E17" s="382">
        <v>8.6612994644162163E-3</v>
      </c>
      <c r="F17" s="381">
        <v>0</v>
      </c>
      <c r="G17" s="382">
        <v>0</v>
      </c>
      <c r="H17" s="381">
        <v>0</v>
      </c>
      <c r="I17" s="382">
        <v>0</v>
      </c>
      <c r="J17" s="381">
        <v>0</v>
      </c>
      <c r="K17" s="382">
        <v>0</v>
      </c>
      <c r="L17" s="381">
        <v>1.986</v>
      </c>
      <c r="M17" s="382">
        <v>1.8859572836183087E-3</v>
      </c>
      <c r="N17" s="381">
        <v>0</v>
      </c>
      <c r="O17" s="382">
        <v>0</v>
      </c>
      <c r="P17" s="381">
        <v>0</v>
      </c>
      <c r="Q17" s="382">
        <v>0</v>
      </c>
      <c r="R17" s="381">
        <v>14.724209999999999</v>
      </c>
      <c r="S17" s="382">
        <v>3.3469528777918568E-3</v>
      </c>
      <c r="T17" s="381">
        <v>202.97470999999999</v>
      </c>
      <c r="U17" s="382">
        <v>1.7433204182286409E-2</v>
      </c>
      <c r="V17" s="381">
        <v>193.25371999999999</v>
      </c>
      <c r="W17" s="382">
        <v>2.5750157914717121E-2</v>
      </c>
      <c r="X17" s="381">
        <v>18.768000000000001</v>
      </c>
      <c r="Y17" s="382">
        <v>2.1001307801388753E-3</v>
      </c>
      <c r="Z17" s="381">
        <v>135.29623999999998</v>
      </c>
      <c r="AA17" s="382">
        <v>1.5377592117484995E-2</v>
      </c>
      <c r="AB17" s="381">
        <v>578.46408999999994</v>
      </c>
      <c r="AC17" s="382">
        <v>1.6289381119189674E-2</v>
      </c>
      <c r="AD17" s="381">
        <v>409.92258000000004</v>
      </c>
      <c r="AE17" s="382">
        <v>1.4442624757522605E-2</v>
      </c>
      <c r="AF17" s="381">
        <v>83.447149999999993</v>
      </c>
      <c r="AG17" s="382">
        <v>1.5504679571513164E-2</v>
      </c>
      <c r="AH17" s="381">
        <v>12.355259999999999</v>
      </c>
      <c r="AI17" s="382">
        <v>2.4550107144904479E-2</v>
      </c>
      <c r="AJ17" s="381">
        <v>2.4046500000000002</v>
      </c>
      <c r="AK17" s="382">
        <v>6.7360822229785662E-3</v>
      </c>
      <c r="AL17" s="381">
        <v>28.445250000000001</v>
      </c>
      <c r="AM17" s="382">
        <v>3.6036475012698869E-3</v>
      </c>
      <c r="AN17" s="381">
        <v>117.1358</v>
      </c>
      <c r="AO17" s="382">
        <v>1.8321408448729475E-2</v>
      </c>
      <c r="AP17" s="381">
        <v>205.09254999999999</v>
      </c>
      <c r="AQ17" s="382">
        <v>2.6596195556778803E-2</v>
      </c>
      <c r="AR17" s="381">
        <v>2062.4815299999996</v>
      </c>
      <c r="AS17" s="382">
        <v>1.032706489813265E-2</v>
      </c>
    </row>
    <row r="18" spans="1:45"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433</v>
      </c>
      <c r="B19" s="381">
        <v>0</v>
      </c>
      <c r="C19" s="382">
        <v>0</v>
      </c>
      <c r="D19" s="381">
        <v>10.00811</v>
      </c>
      <c r="E19" s="382">
        <v>2.5810058931804375E-3</v>
      </c>
      <c r="F19" s="381">
        <v>0</v>
      </c>
      <c r="G19" s="382">
        <v>0</v>
      </c>
      <c r="H19" s="381">
        <v>0</v>
      </c>
      <c r="I19" s="382">
        <v>0</v>
      </c>
      <c r="J19" s="381">
        <v>0</v>
      </c>
      <c r="K19" s="382">
        <v>0</v>
      </c>
      <c r="L19" s="381">
        <v>17.039200000000001</v>
      </c>
      <c r="M19" s="382">
        <v>1.6180867747748785E-2</v>
      </c>
      <c r="N19" s="381">
        <v>0</v>
      </c>
      <c r="O19" s="382">
        <v>0</v>
      </c>
      <c r="P19" s="381">
        <v>57.109870000000001</v>
      </c>
      <c r="Q19" s="382">
        <v>4.0628392257939525E-3</v>
      </c>
      <c r="R19" s="381">
        <v>0</v>
      </c>
      <c r="S19" s="382">
        <v>0</v>
      </c>
      <c r="T19" s="381">
        <v>0</v>
      </c>
      <c r="U19" s="382">
        <v>0</v>
      </c>
      <c r="V19" s="381">
        <v>604.53872000000001</v>
      </c>
      <c r="W19" s="382">
        <v>8.0551968187525483E-2</v>
      </c>
      <c r="X19" s="381">
        <v>0</v>
      </c>
      <c r="Y19" s="382">
        <v>0</v>
      </c>
      <c r="Z19" s="381">
        <v>0</v>
      </c>
      <c r="AA19" s="382">
        <v>0</v>
      </c>
      <c r="AB19" s="381">
        <v>0</v>
      </c>
      <c r="AC19" s="382">
        <v>0</v>
      </c>
      <c r="AD19" s="381">
        <v>0</v>
      </c>
      <c r="AE19" s="382">
        <v>0</v>
      </c>
      <c r="AF19" s="381">
        <v>202.21029000000001</v>
      </c>
      <c r="AG19" s="382">
        <v>3.7571154347545162E-2</v>
      </c>
      <c r="AH19" s="381">
        <v>0</v>
      </c>
      <c r="AI19" s="382">
        <v>0</v>
      </c>
      <c r="AJ19" s="381">
        <v>0</v>
      </c>
      <c r="AK19" s="382">
        <v>0</v>
      </c>
      <c r="AL19" s="381">
        <v>0</v>
      </c>
      <c r="AM19" s="382">
        <v>0</v>
      </c>
      <c r="AN19" s="381">
        <v>202.21029000000001</v>
      </c>
      <c r="AO19" s="382">
        <v>3.1628053213671972E-2</v>
      </c>
      <c r="AP19" s="381">
        <v>0</v>
      </c>
      <c r="AQ19" s="382">
        <v>0</v>
      </c>
      <c r="AR19" s="381">
        <v>1093.1164800000001</v>
      </c>
      <c r="AS19" s="382">
        <v>5.4733507505293029E-3</v>
      </c>
    </row>
    <row r="20" spans="1:45" ht="19.5">
      <c r="A20" s="368" t="s">
        <v>434</v>
      </c>
      <c r="B20" s="381">
        <v>77.454220000000007</v>
      </c>
      <c r="C20" s="382">
        <v>0.40278873750681904</v>
      </c>
      <c r="D20" s="381">
        <v>781.74802999999997</v>
      </c>
      <c r="E20" s="382">
        <v>0.20160612467410902</v>
      </c>
      <c r="F20" s="381">
        <v>738.54846999999995</v>
      </c>
      <c r="G20" s="382">
        <v>0.19745132388359182</v>
      </c>
      <c r="H20" s="381">
        <v>625.90840000000003</v>
      </c>
      <c r="I20" s="382">
        <v>0.17044650339096576</v>
      </c>
      <c r="J20" s="381">
        <v>2728.89878</v>
      </c>
      <c r="K20" s="382">
        <v>0.19365162718781501</v>
      </c>
      <c r="L20" s="381">
        <v>97.865300000000005</v>
      </c>
      <c r="M20" s="382">
        <v>9.2935435724315646E-2</v>
      </c>
      <c r="N20" s="381">
        <v>5239.6664800000008</v>
      </c>
      <c r="O20" s="382">
        <v>0.204554391495539</v>
      </c>
      <c r="P20" s="381">
        <v>2482.78755</v>
      </c>
      <c r="Q20" s="382">
        <v>0.17662737890057997</v>
      </c>
      <c r="R20" s="381">
        <v>1400.59896</v>
      </c>
      <c r="S20" s="382">
        <v>0.31836945546173828</v>
      </c>
      <c r="T20" s="381">
        <v>6411.2461800000001</v>
      </c>
      <c r="U20" s="382">
        <v>0.55065265874178992</v>
      </c>
      <c r="V20" s="381">
        <v>2572.6774100000002</v>
      </c>
      <c r="W20" s="382">
        <v>0.34279728002713455</v>
      </c>
      <c r="X20" s="381">
        <v>3385.9177500000001</v>
      </c>
      <c r="Y20" s="382">
        <v>0.37888267720553948</v>
      </c>
      <c r="Z20" s="381">
        <v>4203.5085599999993</v>
      </c>
      <c r="AA20" s="382">
        <v>0.47776523647690944</v>
      </c>
      <c r="AB20" s="381">
        <v>18487.141379999997</v>
      </c>
      <c r="AC20" s="382">
        <v>0.52059254316575143</v>
      </c>
      <c r="AD20" s="381">
        <v>14909.014150000001</v>
      </c>
      <c r="AE20" s="382">
        <v>0.5252828396841297</v>
      </c>
      <c r="AF20" s="381">
        <v>1960.12473</v>
      </c>
      <c r="AG20" s="382">
        <v>0.36419585161205337</v>
      </c>
      <c r="AH20" s="381">
        <v>187.48119</v>
      </c>
      <c r="AI20" s="382">
        <v>0.37252824320606726</v>
      </c>
      <c r="AJ20" s="381">
        <v>89.106979999999993</v>
      </c>
      <c r="AK20" s="382">
        <v>0.24961301807801825</v>
      </c>
      <c r="AL20" s="381">
        <v>1564.0050200000001</v>
      </c>
      <c r="AM20" s="382">
        <v>0.19813933019736368</v>
      </c>
      <c r="AN20" s="381">
        <v>2288.0056300000001</v>
      </c>
      <c r="AO20" s="382">
        <v>0.35787082753712018</v>
      </c>
      <c r="AP20" s="381">
        <v>2763.9692999999997</v>
      </c>
      <c r="AQ20" s="382">
        <v>0.35842875821541548</v>
      </c>
      <c r="AR20" s="381">
        <v>72995.674469999998</v>
      </c>
      <c r="AS20" s="382">
        <v>0.36549712400801709</v>
      </c>
    </row>
    <row r="21" spans="1:45" s="261" customFormat="1" ht="19.5">
      <c r="A21" s="368" t="s">
        <v>435</v>
      </c>
      <c r="B21" s="381">
        <v>6.4698000000000002</v>
      </c>
      <c r="C21" s="382">
        <v>3.3645198078576188E-2</v>
      </c>
      <c r="D21" s="381">
        <v>267.54801000000003</v>
      </c>
      <c r="E21" s="382">
        <v>6.8998341396996898E-2</v>
      </c>
      <c r="F21" s="381">
        <v>270.90127000000001</v>
      </c>
      <c r="G21" s="382">
        <v>7.2425597744784936E-2</v>
      </c>
      <c r="H21" s="381">
        <v>272.86783000000003</v>
      </c>
      <c r="I21" s="382">
        <v>7.430698727063012E-2</v>
      </c>
      <c r="J21" s="381">
        <v>987.56790000000001</v>
      </c>
      <c r="K21" s="382">
        <v>7.008106427217993E-2</v>
      </c>
      <c r="L21" s="381">
        <v>1.6665000000000001</v>
      </c>
      <c r="M21" s="382">
        <v>1.5825517689576594E-3</v>
      </c>
      <c r="N21" s="381">
        <v>1812.0983000000001</v>
      </c>
      <c r="O21" s="382">
        <v>7.074356096928533E-2</v>
      </c>
      <c r="P21" s="381">
        <v>1001.80072</v>
      </c>
      <c r="Q21" s="382">
        <v>7.1268858809250032E-2</v>
      </c>
      <c r="R21" s="381">
        <v>308.72878000000003</v>
      </c>
      <c r="S21" s="382">
        <v>7.0176985976033293E-2</v>
      </c>
      <c r="T21" s="381">
        <v>1290.5013000000001</v>
      </c>
      <c r="U21" s="382">
        <v>0.11083928958640242</v>
      </c>
      <c r="V21" s="381">
        <v>809.34631999999999</v>
      </c>
      <c r="W21" s="382">
        <v>0.10784162678832354</v>
      </c>
      <c r="X21" s="381">
        <v>768.25621999999998</v>
      </c>
      <c r="Y21" s="382">
        <v>8.5967526356305585E-2</v>
      </c>
      <c r="Z21" s="381">
        <v>953.40503999999999</v>
      </c>
      <c r="AA21" s="382">
        <v>0.10836275884588122</v>
      </c>
      <c r="AB21" s="381">
        <v>3906.3866699999999</v>
      </c>
      <c r="AC21" s="382">
        <v>0.11000271644615352</v>
      </c>
      <c r="AD21" s="381">
        <v>2987.8105299999997</v>
      </c>
      <c r="AE21" s="382">
        <v>0.10526823462948717</v>
      </c>
      <c r="AF21" s="381">
        <v>576.81939</v>
      </c>
      <c r="AG21" s="382">
        <v>0.1071744189296541</v>
      </c>
      <c r="AH21" s="381">
        <v>34.429699999999997</v>
      </c>
      <c r="AI21" s="382">
        <v>6.8412386624556482E-2</v>
      </c>
      <c r="AJ21" s="381">
        <v>12.86</v>
      </c>
      <c r="AK21" s="382">
        <v>3.6024376681639471E-2</v>
      </c>
      <c r="AL21" s="381">
        <v>418.35172999999998</v>
      </c>
      <c r="AM21" s="382">
        <v>5.2999786131829887E-2</v>
      </c>
      <c r="AN21" s="381">
        <v>709.64837999999997</v>
      </c>
      <c r="AO21" s="382">
        <v>0.11099730248958203</v>
      </c>
      <c r="AP21" s="381">
        <v>629.20753000000002</v>
      </c>
      <c r="AQ21" s="382">
        <v>8.1594999494997586E-2</v>
      </c>
      <c r="AR21" s="381">
        <v>18026.671920000001</v>
      </c>
      <c r="AS21" s="382">
        <v>9.0261468094303632E-2</v>
      </c>
    </row>
    <row r="22" spans="1:45" s="261" customFormat="1" ht="19.5">
      <c r="A22" s="368" t="s">
        <v>436</v>
      </c>
      <c r="B22" s="381">
        <v>56.93083</v>
      </c>
      <c r="C22" s="382">
        <v>0.29606000991185938</v>
      </c>
      <c r="D22" s="381">
        <v>64.936629999999994</v>
      </c>
      <c r="E22" s="382">
        <v>1.674660097793465E-2</v>
      </c>
      <c r="F22" s="381">
        <v>64.089640000000003</v>
      </c>
      <c r="G22" s="382">
        <v>1.7134399134592755E-2</v>
      </c>
      <c r="H22" s="381">
        <v>64.936629999999994</v>
      </c>
      <c r="I22" s="382">
        <v>1.7683452603436678E-2</v>
      </c>
      <c r="J22" s="381">
        <v>236.87778</v>
      </c>
      <c r="K22" s="382">
        <v>1.6809625874667753E-2</v>
      </c>
      <c r="L22" s="381">
        <v>34.422879999999999</v>
      </c>
      <c r="M22" s="382">
        <v>3.2688862668237166E-2</v>
      </c>
      <c r="N22" s="381">
        <v>430.27591999999999</v>
      </c>
      <c r="O22" s="382">
        <v>1.6797792250086728E-2</v>
      </c>
      <c r="P22" s="381">
        <v>238.85398999999998</v>
      </c>
      <c r="Q22" s="382">
        <v>1.6992252999514734E-2</v>
      </c>
      <c r="R22" s="381">
        <v>327.57792000000001</v>
      </c>
      <c r="S22" s="382">
        <v>7.4461574647812723E-2</v>
      </c>
      <c r="T22" s="381">
        <v>2199.38312</v>
      </c>
      <c r="U22" s="382">
        <v>0.18890183415477788</v>
      </c>
      <c r="V22" s="381">
        <v>923.52297999999996</v>
      </c>
      <c r="W22" s="382">
        <v>0.12305513483968196</v>
      </c>
      <c r="X22" s="381">
        <v>981.98863000000006</v>
      </c>
      <c r="Y22" s="382">
        <v>0.10988408714883874</v>
      </c>
      <c r="Z22" s="381">
        <v>1493.0876799999999</v>
      </c>
      <c r="AA22" s="382">
        <v>0.16970237560690496</v>
      </c>
      <c r="AB22" s="381">
        <v>6700.9475400000001</v>
      </c>
      <c r="AC22" s="382">
        <v>0.18869674060278574</v>
      </c>
      <c r="AD22" s="381">
        <v>5296.2829099999999</v>
      </c>
      <c r="AE22" s="382">
        <v>0.18660164238527641</v>
      </c>
      <c r="AF22" s="381">
        <v>708.96401000000003</v>
      </c>
      <c r="AG22" s="382">
        <v>0.13172720461735429</v>
      </c>
      <c r="AH22" s="381">
        <v>26.472000000000001</v>
      </c>
      <c r="AI22" s="382">
        <v>5.2600304351337925E-2</v>
      </c>
      <c r="AJ22" s="381">
        <v>21.270709999999998</v>
      </c>
      <c r="AK22" s="382">
        <v>5.9585075375265591E-2</v>
      </c>
      <c r="AL22" s="381">
        <v>525.68813999999998</v>
      </c>
      <c r="AM22" s="382">
        <v>6.6597929431388869E-2</v>
      </c>
      <c r="AN22" s="381">
        <v>807.51248999999996</v>
      </c>
      <c r="AO22" s="382">
        <v>0.12630439333440821</v>
      </c>
      <c r="AP22" s="381">
        <v>1107.1862900000001</v>
      </c>
      <c r="AQ22" s="382">
        <v>0.14357880423557273</v>
      </c>
      <c r="AR22" s="381">
        <v>22311.208720000002</v>
      </c>
      <c r="AS22" s="382">
        <v>0.11171460061861653</v>
      </c>
    </row>
    <row r="23" spans="1:45"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437</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207.41932999999997</v>
      </c>
      <c r="S24" s="382">
        <v>4.7148385105425607E-2</v>
      </c>
      <c r="T24" s="381">
        <v>0</v>
      </c>
      <c r="U24" s="382">
        <v>0</v>
      </c>
      <c r="V24" s="381">
        <v>0</v>
      </c>
      <c r="W24" s="382">
        <v>0</v>
      </c>
      <c r="X24" s="381">
        <v>105.38287</v>
      </c>
      <c r="Y24" s="382">
        <v>1.1792295875233038E-2</v>
      </c>
      <c r="Z24" s="381">
        <v>0</v>
      </c>
      <c r="AA24" s="382">
        <v>0</v>
      </c>
      <c r="AB24" s="381">
        <v>0</v>
      </c>
      <c r="AC24" s="382">
        <v>0</v>
      </c>
      <c r="AD24" s="381">
        <v>0</v>
      </c>
      <c r="AE24" s="382">
        <v>0</v>
      </c>
      <c r="AF24" s="381">
        <v>0</v>
      </c>
      <c r="AG24" s="382">
        <v>0</v>
      </c>
      <c r="AH24" s="381">
        <v>13.762420000000001</v>
      </c>
      <c r="AI24" s="382">
        <v>2.7346157472459207E-2</v>
      </c>
      <c r="AJ24" s="381">
        <v>15.728479999999999</v>
      </c>
      <c r="AK24" s="382">
        <v>4.4059773573066313E-2</v>
      </c>
      <c r="AL24" s="381">
        <v>0</v>
      </c>
      <c r="AM24" s="382">
        <v>0</v>
      </c>
      <c r="AN24" s="381">
        <v>0</v>
      </c>
      <c r="AO24" s="382">
        <v>0</v>
      </c>
      <c r="AP24" s="381">
        <v>0</v>
      </c>
      <c r="AQ24" s="382">
        <v>0</v>
      </c>
      <c r="AR24" s="381">
        <v>342.29309999999998</v>
      </c>
      <c r="AS24" s="382">
        <v>1.7138980429478123E-3</v>
      </c>
    </row>
    <row r="25" spans="1:45" ht="19.5">
      <c r="A25" s="369" t="s">
        <v>430</v>
      </c>
      <c r="B25" s="381">
        <v>0</v>
      </c>
      <c r="C25" s="382">
        <v>0</v>
      </c>
      <c r="D25" s="381">
        <v>45.406860000000002</v>
      </c>
      <c r="E25" s="382">
        <v>1.1710040482250801E-2</v>
      </c>
      <c r="F25" s="381">
        <v>43.842500000000001</v>
      </c>
      <c r="G25" s="382">
        <v>1.1721315552067117E-2</v>
      </c>
      <c r="H25" s="381">
        <v>44.41695</v>
      </c>
      <c r="I25" s="382">
        <v>1.2095561936525147E-2</v>
      </c>
      <c r="J25" s="381">
        <v>166.71692000000002</v>
      </c>
      <c r="K25" s="382">
        <v>1.1830780633696051E-2</v>
      </c>
      <c r="L25" s="381">
        <v>0</v>
      </c>
      <c r="M25" s="382">
        <v>0</v>
      </c>
      <c r="N25" s="381">
        <v>302.52552000000003</v>
      </c>
      <c r="O25" s="382">
        <v>1.181046997775162E-2</v>
      </c>
      <c r="P25" s="381">
        <v>173.65374</v>
      </c>
      <c r="Q25" s="382">
        <v>1.2353858038511108E-2</v>
      </c>
      <c r="R25" s="381">
        <v>0</v>
      </c>
      <c r="S25" s="382">
        <v>0</v>
      </c>
      <c r="T25" s="381">
        <v>237.72687999999999</v>
      </c>
      <c r="U25" s="382">
        <v>2.0418017784865412E-2</v>
      </c>
      <c r="V25" s="381">
        <v>0</v>
      </c>
      <c r="W25" s="382">
        <v>0</v>
      </c>
      <c r="X25" s="381">
        <v>0</v>
      </c>
      <c r="Y25" s="382">
        <v>0</v>
      </c>
      <c r="Z25" s="381">
        <v>0</v>
      </c>
      <c r="AA25" s="382">
        <v>0</v>
      </c>
      <c r="AB25" s="381">
        <v>719.95728000000008</v>
      </c>
      <c r="AC25" s="382">
        <v>2.0273788340872043E-2</v>
      </c>
      <c r="AD25" s="381">
        <v>553.50853000000006</v>
      </c>
      <c r="AE25" s="382">
        <v>1.9501526358655197E-2</v>
      </c>
      <c r="AF25" s="381">
        <v>0</v>
      </c>
      <c r="AG25" s="382">
        <v>0</v>
      </c>
      <c r="AH25" s="381">
        <v>0</v>
      </c>
      <c r="AI25" s="382">
        <v>0</v>
      </c>
      <c r="AJ25" s="381">
        <v>0</v>
      </c>
      <c r="AK25" s="382">
        <v>0</v>
      </c>
      <c r="AL25" s="381">
        <v>0</v>
      </c>
      <c r="AM25" s="382">
        <v>0</v>
      </c>
      <c r="AN25" s="381">
        <v>0</v>
      </c>
      <c r="AO25" s="382">
        <v>0</v>
      </c>
      <c r="AP25" s="381">
        <v>0</v>
      </c>
      <c r="AQ25" s="382">
        <v>0</v>
      </c>
      <c r="AR25" s="381">
        <v>2287.7551800000001</v>
      </c>
      <c r="AS25" s="382">
        <v>1.1455034079698716E-2</v>
      </c>
    </row>
    <row r="26" spans="1:45" ht="39">
      <c r="A26" s="369" t="s">
        <v>438</v>
      </c>
      <c r="B26" s="381">
        <v>14.05359</v>
      </c>
      <c r="C26" s="382">
        <v>7.308352951638343E-2</v>
      </c>
      <c r="D26" s="381">
        <v>310.12254999999999</v>
      </c>
      <c r="E26" s="382">
        <v>7.9977950797717523E-2</v>
      </c>
      <c r="F26" s="381">
        <v>266.97825</v>
      </c>
      <c r="G26" s="382">
        <v>7.137677627390461E-2</v>
      </c>
      <c r="H26" s="381">
        <v>206.79170000000002</v>
      </c>
      <c r="I26" s="382">
        <v>5.631322761489313E-2</v>
      </c>
      <c r="J26" s="381">
        <v>995.70686999999998</v>
      </c>
      <c r="K26" s="382">
        <v>7.0658632335782776E-2</v>
      </c>
      <c r="L26" s="381">
        <v>19.894779999999997</v>
      </c>
      <c r="M26" s="382">
        <v>1.8892600829297005E-2</v>
      </c>
      <c r="N26" s="381">
        <v>2080.5100200000002</v>
      </c>
      <c r="O26" s="382">
        <v>8.1222242439650788E-2</v>
      </c>
      <c r="P26" s="381">
        <v>926.88095999999996</v>
      </c>
      <c r="Q26" s="382">
        <v>6.5939010576097537E-2</v>
      </c>
      <c r="R26" s="381">
        <v>556.87293</v>
      </c>
      <c r="S26" s="382">
        <v>0.12658250973246668</v>
      </c>
      <c r="T26" s="381">
        <v>892.80181999999991</v>
      </c>
      <c r="U26" s="382">
        <v>7.6681456632586978E-2</v>
      </c>
      <c r="V26" s="381">
        <v>839.80810999999994</v>
      </c>
      <c r="W26" s="382">
        <v>0.11190051839912901</v>
      </c>
      <c r="X26" s="381">
        <v>1530.2900300000001</v>
      </c>
      <c r="Y26" s="382">
        <v>0.17123876782516212</v>
      </c>
      <c r="Z26" s="381">
        <v>845.80624999999998</v>
      </c>
      <c r="AA26" s="382">
        <v>9.6133222349117337E-2</v>
      </c>
      <c r="AB26" s="381">
        <v>2730.5410499999998</v>
      </c>
      <c r="AC26" s="382">
        <v>7.6891244580181886E-2</v>
      </c>
      <c r="AD26" s="381">
        <v>2134.14671</v>
      </c>
      <c r="AE26" s="382">
        <v>7.5191466910730823E-2</v>
      </c>
      <c r="AF26" s="381">
        <v>674.34132999999997</v>
      </c>
      <c r="AG26" s="382">
        <v>0.12529422806504498</v>
      </c>
      <c r="AH26" s="381">
        <v>112.81707</v>
      </c>
      <c r="AI26" s="382">
        <v>0.22416939475771364</v>
      </c>
      <c r="AJ26" s="381">
        <v>39.247790000000002</v>
      </c>
      <c r="AK26" s="382">
        <v>0.10994379244804689</v>
      </c>
      <c r="AL26" s="381">
        <v>619.96514999999999</v>
      </c>
      <c r="AM26" s="382">
        <v>7.8541614634144913E-2</v>
      </c>
      <c r="AN26" s="381">
        <v>770.84476000000006</v>
      </c>
      <c r="AO26" s="382">
        <v>0.12056913171312993</v>
      </c>
      <c r="AP26" s="381">
        <v>1027.57548</v>
      </c>
      <c r="AQ26" s="382">
        <v>0.13325495448484523</v>
      </c>
      <c r="AR26" s="381">
        <v>17595.997199999994</v>
      </c>
      <c r="AS26" s="382">
        <v>8.8105033857811266E-2</v>
      </c>
    </row>
    <row r="27" spans="1:45" ht="19.5">
      <c r="A27" s="370" t="s">
        <v>432</v>
      </c>
      <c r="B27" s="381">
        <v>0</v>
      </c>
      <c r="C27" s="382">
        <v>0</v>
      </c>
      <c r="D27" s="381">
        <v>93.733980000000003</v>
      </c>
      <c r="E27" s="382">
        <v>2.4173191019209145E-2</v>
      </c>
      <c r="F27" s="381">
        <v>92.736809999999991</v>
      </c>
      <c r="G27" s="382">
        <v>2.4793235178242421E-2</v>
      </c>
      <c r="H27" s="381">
        <v>36.895290000000003</v>
      </c>
      <c r="I27" s="382">
        <v>1.0047273965480675E-2</v>
      </c>
      <c r="J27" s="381">
        <v>342.02931000000001</v>
      </c>
      <c r="K27" s="382">
        <v>2.4271524071488505E-2</v>
      </c>
      <c r="L27" s="381">
        <v>41.881140000000002</v>
      </c>
      <c r="M27" s="382">
        <v>3.9771420457823815E-2</v>
      </c>
      <c r="N27" s="381">
        <v>614.25671999999997</v>
      </c>
      <c r="O27" s="382">
        <v>2.3980325858764518E-2</v>
      </c>
      <c r="P27" s="381">
        <v>141.59814</v>
      </c>
      <c r="Q27" s="382">
        <v>1.0073398477206544E-2</v>
      </c>
      <c r="R27" s="381">
        <v>0</v>
      </c>
      <c r="S27" s="382">
        <v>0</v>
      </c>
      <c r="T27" s="381">
        <v>1790.8330600000002</v>
      </c>
      <c r="U27" s="382">
        <v>0.15381206058315725</v>
      </c>
      <c r="V27" s="381">
        <v>0</v>
      </c>
      <c r="W27" s="382">
        <v>0</v>
      </c>
      <c r="X27" s="381">
        <v>0</v>
      </c>
      <c r="Y27" s="382">
        <v>0</v>
      </c>
      <c r="Z27" s="381">
        <v>911.20958999999993</v>
      </c>
      <c r="AA27" s="382">
        <v>0.103566879675006</v>
      </c>
      <c r="AB27" s="381">
        <v>4429.3088399999997</v>
      </c>
      <c r="AC27" s="382">
        <v>0.1247280531957583</v>
      </c>
      <c r="AD27" s="381">
        <v>3937.2654700000003</v>
      </c>
      <c r="AE27" s="382">
        <v>0.13871996939998005</v>
      </c>
      <c r="AF27" s="381">
        <v>0</v>
      </c>
      <c r="AG27" s="382">
        <v>0</v>
      </c>
      <c r="AH27" s="381">
        <v>0</v>
      </c>
      <c r="AI27" s="382">
        <v>0</v>
      </c>
      <c r="AJ27" s="381">
        <v>0</v>
      </c>
      <c r="AK27" s="382">
        <v>0</v>
      </c>
      <c r="AL27" s="381">
        <v>0</v>
      </c>
      <c r="AM27" s="382">
        <v>0</v>
      </c>
      <c r="AN27" s="381">
        <v>0</v>
      </c>
      <c r="AO27" s="382">
        <v>0</v>
      </c>
      <c r="AP27" s="381">
        <v>0</v>
      </c>
      <c r="AQ27" s="382">
        <v>0</v>
      </c>
      <c r="AR27" s="381">
        <v>12431.74835</v>
      </c>
      <c r="AS27" s="382">
        <v>6.2247089314639105E-2</v>
      </c>
    </row>
    <row r="28" spans="1:45" ht="19.5">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440</v>
      </c>
      <c r="B30" s="379">
        <v>192.48964999999998</v>
      </c>
      <c r="C30" s="380">
        <v>1.0010127673692855</v>
      </c>
      <c r="D30" s="379">
        <v>3884.8497900000002</v>
      </c>
      <c r="E30" s="380">
        <v>1.0018695040432994</v>
      </c>
      <c r="F30" s="379">
        <v>3746.8210899999999</v>
      </c>
      <c r="G30" s="380">
        <v>1.0017145991453513</v>
      </c>
      <c r="H30" s="379">
        <v>3677.5306399999999</v>
      </c>
      <c r="I30" s="380">
        <v>1.0014600198705439</v>
      </c>
      <c r="J30" s="379">
        <v>14122.272210000001</v>
      </c>
      <c r="K30" s="380">
        <v>1.0021628552509965</v>
      </c>
      <c r="L30" s="379">
        <v>1054.4878200000001</v>
      </c>
      <c r="M30" s="380">
        <v>1.0013690758387674</v>
      </c>
      <c r="N30" s="379">
        <v>25656.389489999998</v>
      </c>
      <c r="O30" s="380">
        <v>1.001614732565858</v>
      </c>
      <c r="P30" s="379">
        <v>14081.871859999999</v>
      </c>
      <c r="Q30" s="380">
        <v>1.0017949850947314</v>
      </c>
      <c r="R30" s="379">
        <v>4410.78323</v>
      </c>
      <c r="S30" s="380">
        <v>1.0026129500302265</v>
      </c>
      <c r="T30" s="379">
        <v>11665.8596</v>
      </c>
      <c r="U30" s="380">
        <v>1.0019638031195417</v>
      </c>
      <c r="V30" s="379">
        <v>7520.3004199999996</v>
      </c>
      <c r="W30" s="380">
        <v>1.0020449975354342</v>
      </c>
      <c r="X30" s="379">
        <v>8950.8486799999991</v>
      </c>
      <c r="Y30" s="380">
        <v>1.0015959516854975</v>
      </c>
      <c r="Z30" s="379">
        <v>8809.1423599999998</v>
      </c>
      <c r="AA30" s="380">
        <v>1.001235497135317</v>
      </c>
      <c r="AB30" s="379">
        <v>35545.938889999998</v>
      </c>
      <c r="AC30" s="380">
        <v>1.0009633369266466</v>
      </c>
      <c r="AD30" s="379">
        <v>28417.373510000001</v>
      </c>
      <c r="AE30" s="380">
        <v>1.0012170156601108</v>
      </c>
      <c r="AF30" s="379">
        <v>5394.5761600000005</v>
      </c>
      <c r="AG30" s="380">
        <v>1.0023251217677769</v>
      </c>
      <c r="AH30" s="379">
        <v>503.73485999999997</v>
      </c>
      <c r="AI30" s="380">
        <v>1.0009295462518359</v>
      </c>
      <c r="AJ30" s="379">
        <v>357.31445000000002</v>
      </c>
      <c r="AK30" s="380">
        <v>1.0009354852716046</v>
      </c>
      <c r="AL30" s="379">
        <v>7905.9705400000003</v>
      </c>
      <c r="AM30" s="380">
        <v>1.0015848333758479</v>
      </c>
      <c r="AN30" s="379">
        <v>6413.8646200000003</v>
      </c>
      <c r="AO30" s="380">
        <v>1.0032034052601773</v>
      </c>
      <c r="AP30" s="379">
        <v>7726.7522499999995</v>
      </c>
      <c r="AQ30" s="380">
        <v>1.0019974585121723</v>
      </c>
      <c r="AR30" s="379">
        <v>200039.17212</v>
      </c>
      <c r="AS30" s="380">
        <v>1.0016174606188923</v>
      </c>
    </row>
    <row r="31" spans="1:45" ht="19.5">
      <c r="A31" s="368" t="s">
        <v>441</v>
      </c>
      <c r="B31" s="381">
        <v>0.19475000000000001</v>
      </c>
      <c r="C31" s="382">
        <v>1.0127673692854049E-3</v>
      </c>
      <c r="D31" s="381">
        <v>7.2491899999999996</v>
      </c>
      <c r="E31" s="382">
        <v>1.8695040432993536E-3</v>
      </c>
      <c r="F31" s="381">
        <v>6.4133000000000004</v>
      </c>
      <c r="G31" s="382">
        <v>1.7145991453514752E-3</v>
      </c>
      <c r="H31" s="381">
        <v>5.36144</v>
      </c>
      <c r="I31" s="382">
        <v>1.4600198705440914E-3</v>
      </c>
      <c r="J31" s="381">
        <v>30.47851</v>
      </c>
      <c r="K31" s="382">
        <v>2.1628552509961882E-3</v>
      </c>
      <c r="L31" s="381">
        <v>1.4417</v>
      </c>
      <c r="M31" s="382">
        <v>1.3690758387676313E-3</v>
      </c>
      <c r="N31" s="381">
        <v>41.361419999999995</v>
      </c>
      <c r="O31" s="382">
        <v>1.6147325658581639E-3</v>
      </c>
      <c r="P31" s="381">
        <v>25.231459999999998</v>
      </c>
      <c r="Q31" s="382">
        <v>1.7949850947314551E-3</v>
      </c>
      <c r="R31" s="381">
        <v>11.49512</v>
      </c>
      <c r="S31" s="382">
        <v>2.6129500302265948E-3</v>
      </c>
      <c r="T31" s="381">
        <v>22.864549999999998</v>
      </c>
      <c r="U31" s="382">
        <v>1.9638031195418223E-3</v>
      </c>
      <c r="V31" s="381">
        <v>15.347610000000001</v>
      </c>
      <c r="W31" s="382">
        <v>2.0449975354342037E-3</v>
      </c>
      <c r="X31" s="381">
        <v>14.262360000000001</v>
      </c>
      <c r="Y31" s="382">
        <v>1.5959516854977349E-3</v>
      </c>
      <c r="Z31" s="381">
        <v>10.870239999999999</v>
      </c>
      <c r="AA31" s="382">
        <v>1.235497135317065E-3</v>
      </c>
      <c r="AB31" s="381">
        <v>34.209760000000003</v>
      </c>
      <c r="AC31" s="382">
        <v>9.6333692664657931E-4</v>
      </c>
      <c r="AD31" s="381">
        <v>34.542349999999999</v>
      </c>
      <c r="AE31" s="382">
        <v>1.2170156601107724E-3</v>
      </c>
      <c r="AF31" s="381">
        <v>12.513950000000001</v>
      </c>
      <c r="AG31" s="382">
        <v>2.3251217677768168E-3</v>
      </c>
      <c r="AH31" s="381">
        <v>0.46781</v>
      </c>
      <c r="AI31" s="382">
        <v>9.2954625183587925E-4</v>
      </c>
      <c r="AJ31" s="381">
        <v>0.33394999999999997</v>
      </c>
      <c r="AK31" s="382">
        <v>9.3548527160447134E-4</v>
      </c>
      <c r="AL31" s="381">
        <v>12.509819999999999</v>
      </c>
      <c r="AM31" s="382">
        <v>1.5848333758478499E-3</v>
      </c>
      <c r="AN31" s="381">
        <v>20.480599999999999</v>
      </c>
      <c r="AO31" s="382">
        <v>3.2034052601770668E-3</v>
      </c>
      <c r="AP31" s="381">
        <v>15.4031</v>
      </c>
      <c r="AQ31" s="382">
        <v>1.997458512172283E-3</v>
      </c>
      <c r="AR31" s="381">
        <v>323.03298999999998</v>
      </c>
      <c r="AS31" s="382">
        <v>1.6174606188923476E-3</v>
      </c>
    </row>
    <row r="32" spans="1:45" ht="22.5" customHeight="1">
      <c r="A32" s="910" t="s">
        <v>442</v>
      </c>
      <c r="B32" s="911">
        <v>192.29489999999998</v>
      </c>
      <c r="C32" s="912">
        <v>1</v>
      </c>
      <c r="D32" s="911">
        <v>3877.6006000000002</v>
      </c>
      <c r="E32" s="912">
        <v>1</v>
      </c>
      <c r="F32" s="911">
        <v>3740.4077900000002</v>
      </c>
      <c r="G32" s="912">
        <v>1</v>
      </c>
      <c r="H32" s="911">
        <v>3672.1692000000003</v>
      </c>
      <c r="I32" s="912">
        <v>1</v>
      </c>
      <c r="J32" s="911">
        <v>14091.793699999998</v>
      </c>
      <c r="K32" s="912">
        <v>1</v>
      </c>
      <c r="L32" s="911">
        <v>1053.0461200000002</v>
      </c>
      <c r="M32" s="912">
        <v>1</v>
      </c>
      <c r="N32" s="911">
        <v>25615.02807</v>
      </c>
      <c r="O32" s="912">
        <v>1</v>
      </c>
      <c r="P32" s="911">
        <v>14056.6404</v>
      </c>
      <c r="Q32" s="912">
        <v>1</v>
      </c>
      <c r="R32" s="911">
        <v>4399.2881100000004</v>
      </c>
      <c r="S32" s="912">
        <v>1</v>
      </c>
      <c r="T32" s="911">
        <v>11642.995050000001</v>
      </c>
      <c r="U32" s="912">
        <v>1</v>
      </c>
      <c r="V32" s="911">
        <v>7504.9528099999998</v>
      </c>
      <c r="W32" s="912">
        <v>1</v>
      </c>
      <c r="X32" s="911">
        <v>8936.5863200000003</v>
      </c>
      <c r="Y32" s="912">
        <v>1</v>
      </c>
      <c r="Z32" s="911">
        <v>8798.2721199999996</v>
      </c>
      <c r="AA32" s="912">
        <v>1</v>
      </c>
      <c r="AB32" s="911">
        <v>35511.72913</v>
      </c>
      <c r="AC32" s="912">
        <v>1</v>
      </c>
      <c r="AD32" s="911">
        <v>28382.831160000002</v>
      </c>
      <c r="AE32" s="912">
        <v>1</v>
      </c>
      <c r="AF32" s="911">
        <v>5382.0622100000001</v>
      </c>
      <c r="AG32" s="912">
        <v>1</v>
      </c>
      <c r="AH32" s="911">
        <v>503.26704999999998</v>
      </c>
      <c r="AI32" s="912">
        <v>1</v>
      </c>
      <c r="AJ32" s="911">
        <v>356.98050000000001</v>
      </c>
      <c r="AK32" s="912">
        <v>1</v>
      </c>
      <c r="AL32" s="911">
        <v>7893.46072</v>
      </c>
      <c r="AM32" s="912">
        <v>1</v>
      </c>
      <c r="AN32" s="911">
        <v>6393.3840199999995</v>
      </c>
      <c r="AO32" s="912">
        <v>1</v>
      </c>
      <c r="AP32" s="911">
        <v>7711.34915</v>
      </c>
      <c r="AQ32" s="912">
        <v>1</v>
      </c>
      <c r="AR32" s="911">
        <v>199716.13913</v>
      </c>
      <c r="AS32" s="912">
        <v>1</v>
      </c>
    </row>
    <row r="33" spans="1:45" ht="19.5">
      <c r="A33" s="370" t="s">
        <v>443</v>
      </c>
      <c r="B33" s="381">
        <v>0</v>
      </c>
      <c r="C33" s="382">
        <v>0</v>
      </c>
      <c r="D33" s="381">
        <v>1.04549</v>
      </c>
      <c r="E33" s="382">
        <v>2.6962292093724147E-4</v>
      </c>
      <c r="F33" s="381">
        <v>1.01935</v>
      </c>
      <c r="G33" s="382">
        <v>2.725237613730881E-4</v>
      </c>
      <c r="H33" s="381">
        <v>0</v>
      </c>
      <c r="I33" s="382">
        <v>0</v>
      </c>
      <c r="J33" s="381">
        <v>3.8160400000000001</v>
      </c>
      <c r="K33" s="382">
        <v>2.7079874153990776E-4</v>
      </c>
      <c r="L33" s="381">
        <v>0.64146999999999998</v>
      </c>
      <c r="M33" s="382">
        <v>6.091566056005219E-4</v>
      </c>
      <c r="N33" s="381">
        <v>6.92638</v>
      </c>
      <c r="O33" s="382">
        <v>2.7040298300949703E-4</v>
      </c>
      <c r="P33" s="381">
        <v>4.8065800000000003</v>
      </c>
      <c r="Q33" s="382">
        <v>3.4194372646823918E-4</v>
      </c>
      <c r="R33" s="381">
        <v>0.14484</v>
      </c>
      <c r="S33" s="382">
        <v>3.2923508617397639E-5</v>
      </c>
      <c r="T33" s="381">
        <v>0</v>
      </c>
      <c r="U33" s="382">
        <v>0</v>
      </c>
      <c r="V33" s="381">
        <v>5.9696600000000002</v>
      </c>
      <c r="W33" s="382">
        <v>7.9542938525152432E-4</v>
      </c>
      <c r="X33" s="381">
        <v>0</v>
      </c>
      <c r="Y33" s="382">
        <v>0</v>
      </c>
      <c r="Z33" s="381">
        <v>0</v>
      </c>
      <c r="AA33" s="382">
        <v>0</v>
      </c>
      <c r="AB33" s="381">
        <v>0</v>
      </c>
      <c r="AC33" s="382">
        <v>0</v>
      </c>
      <c r="AD33" s="381">
        <v>0</v>
      </c>
      <c r="AE33" s="382">
        <v>0</v>
      </c>
      <c r="AF33" s="381">
        <v>4.6621000000000006</v>
      </c>
      <c r="AG33" s="382">
        <v>8.6622930358138696E-4</v>
      </c>
      <c r="AH33" s="381">
        <v>0</v>
      </c>
      <c r="AI33" s="382">
        <v>0</v>
      </c>
      <c r="AJ33" s="381">
        <v>0</v>
      </c>
      <c r="AK33" s="382">
        <v>0</v>
      </c>
      <c r="AL33" s="381">
        <v>0</v>
      </c>
      <c r="AM33" s="382">
        <v>0</v>
      </c>
      <c r="AN33" s="381">
        <v>7.7146999999999997</v>
      </c>
      <c r="AO33" s="382">
        <v>1.2066692655824545E-3</v>
      </c>
      <c r="AP33" s="381">
        <v>6.4880800000000001</v>
      </c>
      <c r="AQ33" s="382">
        <v>8.4136768726131403E-4</v>
      </c>
      <c r="AR33" s="381">
        <v>43.234690000000001</v>
      </c>
      <c r="AS33" s="382">
        <v>2.1648070200204256E-4</v>
      </c>
    </row>
    <row r="34" spans="1:45" ht="28.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529</v>
      </c>
      <c r="B35" s="33"/>
      <c r="C35" s="33"/>
    </row>
    <row r="37" spans="1:45">
      <c r="A37" s="613" t="s">
        <v>81</v>
      </c>
      <c r="B37" s="613"/>
      <c r="C37" s="613"/>
      <c r="AS37" s="24" t="s">
        <v>986</v>
      </c>
    </row>
    <row r="39" spans="1:45" ht="12.75" customHeight="1"/>
    <row r="51" spans="1:3">
      <c r="A51" s="33"/>
      <c r="B51" s="33"/>
      <c r="C51" s="33"/>
    </row>
    <row r="52" spans="1:3">
      <c r="A52" s="536"/>
      <c r="B52" s="536"/>
      <c r="C52" s="536"/>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1365</v>
      </c>
      <c r="B1" s="593"/>
      <c r="C1" s="593"/>
      <c r="D1" s="593"/>
      <c r="E1" s="593"/>
      <c r="F1" s="593"/>
      <c r="G1" s="549"/>
      <c r="H1" s="549"/>
      <c r="I1" s="549"/>
    </row>
    <row r="2" spans="1:9">
      <c r="A2" s="595" t="s">
        <v>1366</v>
      </c>
      <c r="B2" s="593"/>
      <c r="C2" s="593"/>
      <c r="D2" s="593"/>
      <c r="E2" s="593"/>
      <c r="F2" s="593"/>
      <c r="G2" s="549"/>
      <c r="H2" s="549"/>
      <c r="I2" s="549"/>
    </row>
    <row r="4" spans="1:9">
      <c r="A4" s="58" t="s">
        <v>83</v>
      </c>
      <c r="I4" s="59"/>
    </row>
    <row r="5" spans="1:9">
      <c r="A5" s="548" t="s">
        <v>84</v>
      </c>
      <c r="I5" s="60"/>
    </row>
    <row r="7" spans="1:9" ht="26.25" customHeight="1">
      <c r="A7" s="1194" t="s">
        <v>653</v>
      </c>
      <c r="B7" s="1194"/>
      <c r="C7" s="1194"/>
      <c r="D7" s="58"/>
      <c r="E7" s="1194" t="s">
        <v>655</v>
      </c>
      <c r="F7" s="1194"/>
      <c r="G7" s="1194"/>
      <c r="I7" s="58"/>
    </row>
    <row r="8" spans="1:9" ht="27.75" customHeight="1">
      <c r="A8" s="1195" t="s">
        <v>654</v>
      </c>
      <c r="B8" s="1195"/>
      <c r="C8" s="1195"/>
      <c r="E8" s="1195" t="s">
        <v>656</v>
      </c>
      <c r="F8" s="1195"/>
      <c r="G8" s="1195"/>
      <c r="H8" s="550"/>
    </row>
    <row r="9" spans="1:9">
      <c r="B9" s="549"/>
    </row>
    <row r="10" spans="1:9" ht="26.25" customHeight="1">
      <c r="A10" s="138" t="s">
        <v>525</v>
      </c>
      <c r="B10" s="138" t="s">
        <v>526</v>
      </c>
      <c r="C10" s="138" t="s">
        <v>527</v>
      </c>
      <c r="E10" s="138" t="s">
        <v>528</v>
      </c>
      <c r="F10" s="138" t="s">
        <v>526</v>
      </c>
      <c r="G10" s="138" t="s">
        <v>527</v>
      </c>
    </row>
    <row r="11" spans="1:9">
      <c r="A11" s="80" t="s">
        <v>228</v>
      </c>
      <c r="B11" s="81">
        <v>347</v>
      </c>
      <c r="C11" s="81">
        <v>343</v>
      </c>
      <c r="E11" s="82" t="s">
        <v>1391</v>
      </c>
      <c r="F11" s="81">
        <v>8642</v>
      </c>
      <c r="G11" s="81">
        <v>8630</v>
      </c>
    </row>
    <row r="12" spans="1:9">
      <c r="A12" s="80" t="s">
        <v>863</v>
      </c>
      <c r="B12" s="179">
        <v>1521</v>
      </c>
      <c r="C12" s="81">
        <v>1513</v>
      </c>
      <c r="E12" s="82" t="s">
        <v>1428</v>
      </c>
      <c r="F12" s="81">
        <v>9205</v>
      </c>
      <c r="G12" s="81">
        <v>9192</v>
      </c>
    </row>
    <row r="13" spans="1:9">
      <c r="A13" s="80" t="s">
        <v>1103</v>
      </c>
      <c r="B13" s="81">
        <v>4427</v>
      </c>
      <c r="C13" s="81">
        <v>4419</v>
      </c>
      <c r="E13" s="82" t="s">
        <v>1447</v>
      </c>
      <c r="F13" s="81">
        <v>10376</v>
      </c>
      <c r="G13" s="81">
        <v>10362</v>
      </c>
    </row>
    <row r="14" spans="1:9">
      <c r="A14" s="80" t="s">
        <v>1388</v>
      </c>
      <c r="B14" s="81">
        <v>7820</v>
      </c>
      <c r="C14" s="81">
        <v>7813</v>
      </c>
      <c r="E14" s="82" t="s">
        <v>1500</v>
      </c>
      <c r="F14" s="81">
        <v>11113</v>
      </c>
      <c r="G14" s="81">
        <v>11097</v>
      </c>
    </row>
    <row r="15" spans="1:9">
      <c r="A15" s="80" t="s">
        <v>1499</v>
      </c>
      <c r="B15" s="81">
        <v>11113</v>
      </c>
      <c r="C15" s="81">
        <v>11097</v>
      </c>
      <c r="E15" s="82" t="s">
        <v>1562</v>
      </c>
      <c r="F15" s="81">
        <v>11723</v>
      </c>
      <c r="G15" s="81">
        <v>11701</v>
      </c>
    </row>
    <row r="16" spans="1:9" ht="15">
      <c r="A16" s="33" t="s">
        <v>529</v>
      </c>
      <c r="E16" s="33" t="s">
        <v>524</v>
      </c>
      <c r="F16"/>
      <c r="G16"/>
    </row>
    <row r="17" spans="1:9">
      <c r="A17" s="33"/>
    </row>
    <row r="18" spans="1:9">
      <c r="A18" s="877"/>
    </row>
    <row r="19" spans="1:9">
      <c r="A19" s="878"/>
    </row>
    <row r="21" spans="1:9">
      <c r="A21" s="58" t="s">
        <v>85</v>
      </c>
    </row>
    <row r="22" spans="1:9">
      <c r="A22" s="548" t="s">
        <v>86</v>
      </c>
    </row>
    <row r="23" spans="1:9">
      <c r="E23" s="33"/>
    </row>
    <row r="24" spans="1:9" ht="29.25" customHeight="1">
      <c r="A24" s="1194" t="s">
        <v>657</v>
      </c>
      <c r="B24" s="1194"/>
      <c r="C24" s="1194"/>
      <c r="E24" s="1194" t="s">
        <v>659</v>
      </c>
      <c r="F24" s="1194"/>
      <c r="G24" s="1194"/>
    </row>
    <row r="25" spans="1:9" ht="27" customHeight="1">
      <c r="A25" s="1195" t="s">
        <v>658</v>
      </c>
      <c r="B25" s="1195"/>
      <c r="C25" s="1195"/>
      <c r="E25" s="1195" t="s">
        <v>660</v>
      </c>
      <c r="F25" s="1195"/>
      <c r="G25" s="1195"/>
      <c r="H25" s="1196"/>
      <c r="I25" s="1196"/>
    </row>
    <row r="26" spans="1:9">
      <c r="H26" s="74"/>
      <c r="I26" s="75"/>
    </row>
    <row r="27" spans="1:9" ht="25.5" customHeight="1">
      <c r="A27" s="138" t="s">
        <v>525</v>
      </c>
      <c r="B27" s="138" t="s">
        <v>526</v>
      </c>
      <c r="C27" s="138" t="s">
        <v>527</v>
      </c>
      <c r="E27" s="138" t="s">
        <v>528</v>
      </c>
      <c r="F27" s="138" t="s">
        <v>526</v>
      </c>
      <c r="G27" s="138" t="s">
        <v>527</v>
      </c>
    </row>
    <row r="28" spans="1:9">
      <c r="A28" s="80" t="s">
        <v>228</v>
      </c>
      <c r="B28" s="81">
        <v>10024</v>
      </c>
      <c r="C28" s="81">
        <v>10317</v>
      </c>
      <c r="E28" s="82" t="s">
        <v>1391</v>
      </c>
      <c r="F28" s="81">
        <v>5471</v>
      </c>
      <c r="G28" s="81">
        <v>5604</v>
      </c>
    </row>
    <row r="29" spans="1:9">
      <c r="A29" s="80" t="s">
        <v>863</v>
      </c>
      <c r="B29" s="81">
        <v>7714</v>
      </c>
      <c r="C29" s="81">
        <v>7908</v>
      </c>
      <c r="E29" s="82" t="s">
        <v>1428</v>
      </c>
      <c r="F29" s="81">
        <v>5394</v>
      </c>
      <c r="G29" s="81">
        <v>5534</v>
      </c>
    </row>
    <row r="30" spans="1:9">
      <c r="A30" s="80" t="s">
        <v>1103</v>
      </c>
      <c r="B30" s="81">
        <v>6273</v>
      </c>
      <c r="C30" s="81">
        <v>6390</v>
      </c>
      <c r="E30" s="82" t="s">
        <v>1447</v>
      </c>
      <c r="F30" s="81">
        <v>5308</v>
      </c>
      <c r="G30" s="81">
        <v>5447</v>
      </c>
    </row>
    <row r="31" spans="1:9">
      <c r="A31" s="80" t="s">
        <v>1388</v>
      </c>
      <c r="B31" s="81">
        <v>5674</v>
      </c>
      <c r="C31" s="81">
        <v>5806</v>
      </c>
      <c r="E31" s="82" t="s">
        <v>1500</v>
      </c>
      <c r="F31" s="81">
        <v>5232</v>
      </c>
      <c r="G31" s="81">
        <v>5366</v>
      </c>
    </row>
    <row r="32" spans="1:9">
      <c r="A32" s="80" t="s">
        <v>1499</v>
      </c>
      <c r="B32" s="81">
        <v>5232</v>
      </c>
      <c r="C32" s="81">
        <v>5366</v>
      </c>
      <c r="E32" s="82" t="s">
        <v>1562</v>
      </c>
      <c r="F32" s="81">
        <v>4990</v>
      </c>
      <c r="G32" s="81">
        <v>5129</v>
      </c>
    </row>
    <row r="33" spans="1:9" ht="15">
      <c r="A33" s="33" t="s">
        <v>524</v>
      </c>
      <c r="E33" s="33" t="s">
        <v>524</v>
      </c>
      <c r="F33" s="261"/>
      <c r="G33" s="261"/>
    </row>
    <row r="35" spans="1:9">
      <c r="A35" s="877"/>
    </row>
    <row r="36" spans="1:9">
      <c r="A36" s="878"/>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987</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22" customWidth="1"/>
    <col min="2" max="2" width="14.28515625" style="822" bestFit="1" customWidth="1"/>
    <col min="3" max="3" width="12.5703125" style="822" customWidth="1"/>
    <col min="4" max="4" width="13.7109375" style="822" customWidth="1"/>
    <col min="5" max="16384" width="9.140625" style="822"/>
  </cols>
  <sheetData>
    <row r="1" spans="1:4">
      <c r="A1" s="148" t="s">
        <v>940</v>
      </c>
      <c r="B1" s="284"/>
      <c r="C1" s="284"/>
      <c r="D1" s="284"/>
    </row>
    <row r="2" spans="1:4">
      <c r="A2" s="524" t="s">
        <v>941</v>
      </c>
      <c r="B2" s="284"/>
      <c r="C2" s="284"/>
      <c r="D2" s="284"/>
    </row>
    <row r="3" spans="1:4">
      <c r="A3" s="284"/>
      <c r="B3" s="284"/>
      <c r="C3" s="284"/>
      <c r="D3" s="284"/>
    </row>
    <row r="4" spans="1:4">
      <c r="A4" s="284"/>
      <c r="B4" s="284"/>
      <c r="C4" s="284"/>
      <c r="D4" s="13" t="s">
        <v>1483</v>
      </c>
    </row>
    <row r="5" spans="1:4" ht="35.25" customHeight="1">
      <c r="A5" s="1197" t="s">
        <v>307</v>
      </c>
      <c r="B5" s="823" t="s">
        <v>942</v>
      </c>
      <c r="C5" s="1199" t="s">
        <v>345</v>
      </c>
      <c r="D5" s="1199"/>
    </row>
    <row r="6" spans="1:4" ht="22.5">
      <c r="A6" s="1198"/>
      <c r="B6" s="824" t="s">
        <v>1562</v>
      </c>
      <c r="C6" s="825" t="s">
        <v>346</v>
      </c>
      <c r="D6" s="825" t="s">
        <v>347</v>
      </c>
    </row>
    <row r="7" spans="1:4">
      <c r="A7" s="455" t="s">
        <v>943</v>
      </c>
      <c r="B7" s="456">
        <v>1207.7927400000001</v>
      </c>
      <c r="C7" s="457">
        <v>0.60626383896368874</v>
      </c>
      <c r="D7" s="456">
        <v>455.86599502687648</v>
      </c>
    </row>
    <row r="8" spans="1:4">
      <c r="A8" s="455" t="s">
        <v>974</v>
      </c>
      <c r="B8" s="456">
        <v>1148.00424</v>
      </c>
      <c r="C8" s="457">
        <v>-0.2747658961584204</v>
      </c>
      <c r="D8" s="456">
        <v>-434.93874891764528</v>
      </c>
    </row>
    <row r="9" spans="1:4">
      <c r="A9" s="455" t="s">
        <v>975</v>
      </c>
      <c r="B9" s="456">
        <v>339710.50212000002</v>
      </c>
      <c r="C9" s="457">
        <v>0.27582701368135831</v>
      </c>
      <c r="D9" s="456">
        <v>73443.603491026675</v>
      </c>
    </row>
    <row r="10" spans="1:4">
      <c r="A10" s="455" t="s">
        <v>1584</v>
      </c>
      <c r="B10" s="456">
        <v>1.10991</v>
      </c>
      <c r="C10" s="515" t="s">
        <v>139</v>
      </c>
      <c r="D10" s="510" t="s">
        <v>139</v>
      </c>
    </row>
    <row r="11" spans="1:4">
      <c r="A11" s="455" t="s">
        <v>944</v>
      </c>
      <c r="B11" s="456">
        <v>293.35149000000001</v>
      </c>
      <c r="C11" s="457">
        <v>9.9169795042212421</v>
      </c>
      <c r="D11" s="456">
        <v>266.48036782865483</v>
      </c>
    </row>
    <row r="12" spans="1:4">
      <c r="A12" s="455" t="s">
        <v>945</v>
      </c>
      <c r="B12" s="456">
        <v>101.13987</v>
      </c>
      <c r="C12" s="457">
        <v>-0.53321534290076111</v>
      </c>
      <c r="D12" s="456">
        <v>-115.53363985466852</v>
      </c>
    </row>
    <row r="13" spans="1:4">
      <c r="A13" s="455" t="s">
        <v>976</v>
      </c>
      <c r="B13" s="456">
        <v>18371.782060000001</v>
      </c>
      <c r="C13" s="457">
        <v>-8.2054441164204753E-2</v>
      </c>
      <c r="D13" s="456">
        <v>-1642.2393415528536</v>
      </c>
    </row>
    <row r="14" spans="1:4" ht="22.5">
      <c r="A14" s="458" t="s">
        <v>977</v>
      </c>
      <c r="B14" s="456">
        <v>56.561899999999994</v>
      </c>
      <c r="C14" s="457">
        <v>-0.40402532726011064</v>
      </c>
      <c r="D14" s="456">
        <v>-38.344649870595255</v>
      </c>
    </row>
    <row r="15" spans="1:4">
      <c r="A15" s="826" t="s">
        <v>946</v>
      </c>
      <c r="B15" s="827">
        <v>360890.24432999996</v>
      </c>
      <c r="C15" s="828">
        <v>0.24895292468488744</v>
      </c>
      <c r="D15" s="827">
        <v>71936.003383686417</v>
      </c>
    </row>
    <row r="16" spans="1:4">
      <c r="A16" s="455" t="s">
        <v>978</v>
      </c>
      <c r="B16" s="456">
        <v>6.4859399999999994</v>
      </c>
      <c r="C16" s="457">
        <v>-0.99996753531902838</v>
      </c>
      <c r="D16" s="456">
        <v>-199778.01234787575</v>
      </c>
    </row>
    <row r="17" spans="1:4">
      <c r="A17" s="458" t="s">
        <v>979</v>
      </c>
      <c r="B17" s="456">
        <v>21536.687460000001</v>
      </c>
      <c r="C17" s="457">
        <v>0.47674454828633311</v>
      </c>
      <c r="D17" s="456">
        <v>6952.792442414232</v>
      </c>
    </row>
    <row r="18" spans="1:4" ht="22.5">
      <c r="A18" s="458" t="s">
        <v>981</v>
      </c>
      <c r="B18" s="456">
        <v>0</v>
      </c>
      <c r="C18" s="457">
        <v>0</v>
      </c>
      <c r="D18" s="456">
        <v>0</v>
      </c>
    </row>
    <row r="19" spans="1:4">
      <c r="A19" s="455" t="s">
        <v>982</v>
      </c>
      <c r="B19" s="456">
        <v>0</v>
      </c>
      <c r="C19" s="457">
        <v>0</v>
      </c>
      <c r="D19" s="456">
        <v>0</v>
      </c>
    </row>
    <row r="20" spans="1:4">
      <c r="A20" s="455" t="s">
        <v>1585</v>
      </c>
      <c r="B20" s="456">
        <v>0</v>
      </c>
      <c r="C20" s="515" t="s">
        <v>139</v>
      </c>
      <c r="D20" s="510" t="s">
        <v>139</v>
      </c>
    </row>
    <row r="21" spans="1:4">
      <c r="A21" s="455" t="s">
        <v>1586</v>
      </c>
      <c r="B21" s="456">
        <v>327895.41728999995</v>
      </c>
      <c r="C21" s="515" t="s">
        <v>139</v>
      </c>
      <c r="D21" s="510" t="s">
        <v>139</v>
      </c>
    </row>
    <row r="22" spans="1:4">
      <c r="A22" s="455" t="s">
        <v>1587</v>
      </c>
      <c r="B22" s="456">
        <v>0</v>
      </c>
      <c r="C22" s="515" t="s">
        <v>139</v>
      </c>
      <c r="D22" s="510" t="s">
        <v>139</v>
      </c>
    </row>
    <row r="23" spans="1:4">
      <c r="A23" s="455" t="s">
        <v>1588</v>
      </c>
      <c r="B23" s="456">
        <v>0</v>
      </c>
      <c r="C23" s="515" t="s">
        <v>139</v>
      </c>
      <c r="D23" s="510" t="s">
        <v>139</v>
      </c>
    </row>
    <row r="24" spans="1:4">
      <c r="A24" s="455" t="s">
        <v>1589</v>
      </c>
      <c r="B24" s="456">
        <v>0</v>
      </c>
      <c r="C24" s="515" t="s">
        <v>139</v>
      </c>
      <c r="D24" s="510" t="s">
        <v>139</v>
      </c>
    </row>
    <row r="25" spans="1:4">
      <c r="A25" s="455" t="s">
        <v>1590</v>
      </c>
      <c r="B25" s="456">
        <v>0</v>
      </c>
      <c r="C25" s="515" t="s">
        <v>139</v>
      </c>
      <c r="D25" s="510" t="s">
        <v>139</v>
      </c>
    </row>
    <row r="26" spans="1:4">
      <c r="A26" s="458" t="s">
        <v>983</v>
      </c>
      <c r="B26" s="456">
        <v>11172.283289999999</v>
      </c>
      <c r="C26" s="457">
        <v>21.741884829592387</v>
      </c>
      <c r="D26" s="456">
        <v>10681.018675227951</v>
      </c>
    </row>
    <row r="27" spans="1:4" ht="22.5">
      <c r="A27" s="458" t="s">
        <v>984</v>
      </c>
      <c r="B27" s="456">
        <v>108.72193000000001</v>
      </c>
      <c r="C27" s="457">
        <v>-0.99244698378153207</v>
      </c>
      <c r="D27" s="456">
        <v>-14285.783106830579</v>
      </c>
    </row>
    <row r="28" spans="1:4">
      <c r="A28" s="826" t="s">
        <v>947</v>
      </c>
      <c r="B28" s="827">
        <v>360890.24432999996</v>
      </c>
      <c r="C28" s="828">
        <v>0.24895292468488744</v>
      </c>
      <c r="D28" s="827">
        <v>71936.003383686417</v>
      </c>
    </row>
    <row r="29" spans="1:4">
      <c r="A29" s="455" t="s">
        <v>1001</v>
      </c>
      <c r="B29" s="456">
        <v>6.4859399999999994</v>
      </c>
      <c r="C29" s="457">
        <v>-0.99996753531902838</v>
      </c>
      <c r="D29" s="456">
        <v>-199778.01234787575</v>
      </c>
    </row>
    <row r="30" spans="1:4">
      <c r="A30" s="33" t="s">
        <v>529</v>
      </c>
      <c r="B30" s="829"/>
      <c r="C30" s="829"/>
      <c r="D30" s="830"/>
    </row>
    <row r="31" spans="1:4">
      <c r="A31" s="877"/>
      <c r="B31" s="829"/>
      <c r="C31" s="829"/>
      <c r="D31" s="830"/>
    </row>
    <row r="32" spans="1:4">
      <c r="A32" s="878"/>
      <c r="B32" s="832"/>
      <c r="C32" s="832"/>
      <c r="D32" s="830"/>
    </row>
    <row r="33" spans="1:6">
      <c r="A33" s="878"/>
      <c r="B33" s="832"/>
      <c r="C33" s="832"/>
      <c r="D33" s="830"/>
    </row>
    <row r="34" spans="1:6">
      <c r="A34" s="148" t="s">
        <v>990</v>
      </c>
      <c r="B34" s="832"/>
      <c r="C34" s="832"/>
      <c r="D34" s="830"/>
    </row>
    <row r="35" spans="1:6">
      <c r="A35" s="524" t="s">
        <v>991</v>
      </c>
      <c r="B35" s="832"/>
      <c r="C35" s="832"/>
      <c r="D35" s="830"/>
    </row>
    <row r="36" spans="1:6">
      <c r="A36" s="831"/>
      <c r="B36" s="832"/>
      <c r="C36" s="832"/>
      <c r="D36" s="830"/>
    </row>
    <row r="37" spans="1:6">
      <c r="A37" s="833"/>
      <c r="B37" s="284"/>
      <c r="C37" s="284"/>
      <c r="D37" s="13" t="s">
        <v>1483</v>
      </c>
    </row>
    <row r="38" spans="1:6" ht="40.5" customHeight="1">
      <c r="A38" s="1197" t="s">
        <v>307</v>
      </c>
      <c r="B38" s="823" t="s">
        <v>308</v>
      </c>
      <c r="C38" s="1199" t="s">
        <v>365</v>
      </c>
      <c r="D38" s="1199"/>
    </row>
    <row r="39" spans="1:6" ht="22.5">
      <c r="A39" s="1200"/>
      <c r="B39" s="824" t="s">
        <v>1583</v>
      </c>
      <c r="C39" s="825" t="s">
        <v>346</v>
      </c>
      <c r="D39" s="825" t="s">
        <v>347</v>
      </c>
    </row>
    <row r="40" spans="1:6">
      <c r="A40" s="79" t="s">
        <v>1593</v>
      </c>
      <c r="B40" s="456">
        <v>20069.796010000002</v>
      </c>
      <c r="C40" s="515" t="s">
        <v>139</v>
      </c>
      <c r="D40" s="510" t="s">
        <v>139</v>
      </c>
    </row>
    <row r="41" spans="1:6">
      <c r="A41" s="79" t="s">
        <v>1594</v>
      </c>
      <c r="B41" s="456">
        <v>-5503.9830599999987</v>
      </c>
      <c r="C41" s="515" t="s">
        <v>139</v>
      </c>
      <c r="D41" s="510" t="s">
        <v>139</v>
      </c>
    </row>
    <row r="42" spans="1:6">
      <c r="A42" s="79" t="s">
        <v>1595</v>
      </c>
      <c r="B42" s="456">
        <v>14565.812950000001</v>
      </c>
      <c r="C42" s="515" t="s">
        <v>139</v>
      </c>
      <c r="D42" s="510" t="s">
        <v>139</v>
      </c>
    </row>
    <row r="43" spans="1:6">
      <c r="A43" s="79" t="s">
        <v>1596</v>
      </c>
      <c r="B43" s="456">
        <v>0</v>
      </c>
      <c r="C43" s="515" t="s">
        <v>139</v>
      </c>
      <c r="D43" s="510" t="s">
        <v>139</v>
      </c>
    </row>
    <row r="44" spans="1:6">
      <c r="A44" s="79" t="s">
        <v>1597</v>
      </c>
      <c r="B44" s="514">
        <v>0</v>
      </c>
      <c r="C44" s="515" t="s">
        <v>139</v>
      </c>
      <c r="D44" s="510" t="s">
        <v>139</v>
      </c>
    </row>
    <row r="45" spans="1:6">
      <c r="A45" s="79" t="s">
        <v>1598</v>
      </c>
      <c r="B45" s="514">
        <v>0</v>
      </c>
      <c r="C45" s="515" t="s">
        <v>139</v>
      </c>
      <c r="D45" s="510" t="s">
        <v>139</v>
      </c>
    </row>
    <row r="46" spans="1:6">
      <c r="A46" s="79" t="s">
        <v>1599</v>
      </c>
      <c r="B46" s="514">
        <v>-17777.533439999999</v>
      </c>
      <c r="C46" s="515" t="s">
        <v>139</v>
      </c>
      <c r="D46" s="510" t="s">
        <v>139</v>
      </c>
    </row>
    <row r="47" spans="1:6" ht="22.5">
      <c r="A47" s="79" t="s">
        <v>1600</v>
      </c>
      <c r="B47" s="514">
        <v>3328.6766800000005</v>
      </c>
      <c r="C47" s="515" t="s">
        <v>139</v>
      </c>
      <c r="D47" s="510" t="s">
        <v>139</v>
      </c>
    </row>
    <row r="48" spans="1:6" ht="22.5">
      <c r="A48" s="79" t="s">
        <v>1601</v>
      </c>
      <c r="B48" s="514">
        <v>0</v>
      </c>
      <c r="C48" s="515" t="s">
        <v>139</v>
      </c>
      <c r="D48" s="510" t="s">
        <v>139</v>
      </c>
      <c r="E48" s="979"/>
      <c r="F48" s="979"/>
    </row>
    <row r="49" spans="1:5">
      <c r="A49" s="79" t="s">
        <v>1602</v>
      </c>
      <c r="B49" s="514">
        <v>0</v>
      </c>
      <c r="C49" s="515" t="s">
        <v>139</v>
      </c>
      <c r="D49" s="510" t="s">
        <v>139</v>
      </c>
    </row>
    <row r="50" spans="1:5">
      <c r="A50" s="79" t="s">
        <v>1603</v>
      </c>
      <c r="B50" s="514">
        <v>305.95685999999995</v>
      </c>
      <c r="C50" s="834">
        <v>11.572406566258966</v>
      </c>
      <c r="D50" s="514">
        <v>281.62127568783586</v>
      </c>
    </row>
    <row r="51" spans="1:5">
      <c r="A51" s="79" t="s">
        <v>1604</v>
      </c>
      <c r="B51" s="514">
        <v>-307.34230999999994</v>
      </c>
      <c r="C51" s="834">
        <v>0.70090900691845115</v>
      </c>
      <c r="D51" s="514">
        <v>720.24567194969813</v>
      </c>
    </row>
    <row r="52" spans="1:5">
      <c r="A52" s="79" t="s">
        <v>1605</v>
      </c>
      <c r="B52" s="514">
        <v>-7.0707699999999996</v>
      </c>
      <c r="C52" s="515" t="s">
        <v>139</v>
      </c>
      <c r="D52" s="510" t="s">
        <v>139</v>
      </c>
    </row>
    <row r="53" spans="1:5" ht="33.75">
      <c r="A53" s="79" t="s">
        <v>1606</v>
      </c>
      <c r="B53" s="514">
        <v>0</v>
      </c>
      <c r="C53" s="515" t="s">
        <v>139</v>
      </c>
      <c r="D53" s="510" t="s">
        <v>139</v>
      </c>
    </row>
    <row r="54" spans="1:5" ht="22.5">
      <c r="A54" s="79" t="s">
        <v>1607</v>
      </c>
      <c r="B54" s="514">
        <v>23.118610000001283</v>
      </c>
      <c r="C54" s="834">
        <v>1.0311628050047441</v>
      </c>
      <c r="D54" s="514">
        <v>764.984112687638</v>
      </c>
    </row>
    <row r="55" spans="1:5">
      <c r="A55" s="79" t="s">
        <v>1608</v>
      </c>
      <c r="B55" s="514">
        <v>0</v>
      </c>
      <c r="C55" s="834">
        <v>1</v>
      </c>
      <c r="D55" s="514">
        <v>50.626255225960577</v>
      </c>
    </row>
    <row r="56" spans="1:5" ht="22.5">
      <c r="A56" s="79" t="s">
        <v>1609</v>
      </c>
      <c r="B56" s="514">
        <v>23.118610000001283</v>
      </c>
      <c r="C56" s="834">
        <v>1.0291720510265823</v>
      </c>
      <c r="D56" s="514">
        <v>815.61036791359879</v>
      </c>
    </row>
    <row r="57" spans="1:5">
      <c r="A57" s="79" t="s">
        <v>1610</v>
      </c>
      <c r="B57" s="514">
        <v>0</v>
      </c>
      <c r="C57" s="834">
        <v>1</v>
      </c>
      <c r="D57" s="514">
        <v>21.494245139027143</v>
      </c>
    </row>
    <row r="58" spans="1:5" ht="21.75">
      <c r="A58" s="835" t="s">
        <v>980</v>
      </c>
      <c r="B58" s="836">
        <v>23.118610000001283</v>
      </c>
      <c r="C58" s="837">
        <v>1.0284017291615599</v>
      </c>
      <c r="D58" s="836">
        <v>837.10461305262584</v>
      </c>
    </row>
    <row r="59" spans="1:5">
      <c r="A59" s="33" t="s">
        <v>529</v>
      </c>
    </row>
    <row r="60" spans="1:5">
      <c r="A60" s="877"/>
    </row>
    <row r="61" spans="1:5">
      <c r="A61" s="613" t="s">
        <v>81</v>
      </c>
    </row>
    <row r="62" spans="1:5">
      <c r="E62" s="61" t="s">
        <v>1046</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22" customWidth="1"/>
    <col min="2" max="2" width="13.140625" style="822" customWidth="1"/>
    <col min="3" max="3" width="13.42578125" style="822" customWidth="1"/>
    <col min="4" max="4" width="12.85546875" style="822" customWidth="1"/>
    <col min="5" max="5" width="12.7109375" style="822" bestFit="1" customWidth="1"/>
    <col min="6" max="6" width="15.7109375" style="822" bestFit="1" customWidth="1"/>
    <col min="7" max="16384" width="9.140625" style="822"/>
  </cols>
  <sheetData>
    <row r="1" spans="1:8">
      <c r="A1" s="838" t="s">
        <v>993</v>
      </c>
      <c r="B1" s="839"/>
      <c r="C1" s="839"/>
      <c r="D1" s="840"/>
      <c r="E1" s="697" t="s">
        <v>1591</v>
      </c>
    </row>
    <row r="2" spans="1:8">
      <c r="A2" s="524" t="s">
        <v>994</v>
      </c>
      <c r="B2" s="840"/>
      <c r="C2" s="840"/>
      <c r="D2" s="840"/>
      <c r="E2" s="529" t="s">
        <v>1592</v>
      </c>
    </row>
    <row r="3" spans="1:8">
      <c r="A3" s="840"/>
      <c r="B3" s="840"/>
      <c r="C3" s="13" t="s">
        <v>1483</v>
      </c>
      <c r="D3" s="840"/>
    </row>
    <row r="4" spans="1:8" ht="24">
      <c r="A4" s="823" t="s">
        <v>415</v>
      </c>
      <c r="B4" s="852" t="s">
        <v>948</v>
      </c>
      <c r="C4" s="852" t="s">
        <v>949</v>
      </c>
      <c r="D4" s="840"/>
      <c r="E4" s="1077"/>
      <c r="F4" s="1079"/>
      <c r="G4" s="1079"/>
      <c r="H4" s="1080"/>
    </row>
    <row r="5" spans="1:8" ht="15">
      <c r="A5" s="867" t="s">
        <v>992</v>
      </c>
      <c r="B5" s="850">
        <v>18370.339455149624</v>
      </c>
      <c r="C5" s="851">
        <v>5.1348992445918874E-2</v>
      </c>
      <c r="D5" s="1083"/>
      <c r="E5" s="1077"/>
      <c r="F5" s="1078"/>
      <c r="G5" s="1078"/>
      <c r="H5" s="1079"/>
    </row>
    <row r="6" spans="1:8" ht="15">
      <c r="A6" s="79" t="s">
        <v>950</v>
      </c>
      <c r="B6" s="850">
        <v>5813.3182828301251</v>
      </c>
      <c r="C6" s="851">
        <v>1.6249456757157939E-2</v>
      </c>
      <c r="D6" s="1083"/>
      <c r="E6" s="1077"/>
      <c r="F6" s="1078"/>
      <c r="G6" s="1078"/>
      <c r="H6" s="1079"/>
    </row>
    <row r="7" spans="1:8" ht="15">
      <c r="A7" s="79" t="s">
        <v>954</v>
      </c>
      <c r="B7" s="850">
        <v>7177.1599439049996</v>
      </c>
      <c r="C7" s="851">
        <v>2.0061683271694754E-2</v>
      </c>
      <c r="D7" s="1083"/>
      <c r="E7" s="1077"/>
      <c r="F7" s="1078"/>
      <c r="G7" s="1078"/>
      <c r="H7" s="1079"/>
    </row>
    <row r="8" spans="1:8" ht="15">
      <c r="A8" s="79" t="s">
        <v>951</v>
      </c>
      <c r="B8" s="850">
        <v>255898.74266634692</v>
      </c>
      <c r="C8" s="851">
        <v>0.71529122454026872</v>
      </c>
      <c r="D8" s="1083"/>
      <c r="E8" s="43"/>
      <c r="F8" s="1078"/>
      <c r="G8" s="1078"/>
      <c r="H8" s="1080"/>
    </row>
    <row r="9" spans="1:8" ht="15">
      <c r="A9" s="79" t="s">
        <v>952</v>
      </c>
      <c r="B9" s="850">
        <v>164.24794</v>
      </c>
      <c r="C9" s="851">
        <v>4.5910780532438687E-4</v>
      </c>
      <c r="D9" s="1083"/>
      <c r="E9" s="1077"/>
      <c r="F9" s="1078"/>
      <c r="G9" s="1078"/>
      <c r="H9" s="1079"/>
    </row>
    <row r="10" spans="1:8" ht="15">
      <c r="A10" s="79" t="s">
        <v>953</v>
      </c>
      <c r="B10" s="850">
        <v>23510.450619999996</v>
      </c>
      <c r="C10" s="851">
        <v>6.5716692619314246E-2</v>
      </c>
      <c r="D10" s="1083"/>
      <c r="E10" s="1077"/>
      <c r="F10" s="1078"/>
      <c r="G10" s="1078"/>
      <c r="H10" s="1079"/>
    </row>
    <row r="11" spans="1:8" ht="15">
      <c r="A11" s="79" t="s">
        <v>955</v>
      </c>
      <c r="B11" s="850">
        <v>23276.22005</v>
      </c>
      <c r="C11" s="851">
        <v>6.5061968530034472E-2</v>
      </c>
      <c r="D11" s="1083"/>
      <c r="E11" s="1077"/>
      <c r="F11" s="1078"/>
      <c r="G11" s="1078"/>
      <c r="H11" s="1079"/>
    </row>
    <row r="12" spans="1:8" ht="15">
      <c r="A12" s="849" t="s">
        <v>960</v>
      </c>
      <c r="B12" s="850">
        <v>8000.7161752150005</v>
      </c>
      <c r="C12" s="851">
        <v>2.236369749432645E-2</v>
      </c>
      <c r="D12" s="1083"/>
      <c r="E12" s="1077"/>
      <c r="F12" s="1078"/>
      <c r="G12" s="1078"/>
      <c r="H12" s="1079"/>
    </row>
    <row r="13" spans="1:8" ht="15">
      <c r="A13" s="79" t="s">
        <v>956</v>
      </c>
      <c r="B13" s="850">
        <v>15543.42828</v>
      </c>
      <c r="C13" s="851">
        <v>4.3447176535960259E-2</v>
      </c>
      <c r="D13" s="1083"/>
      <c r="E13" s="43"/>
      <c r="F13" s="1078"/>
      <c r="G13" s="1078"/>
      <c r="H13" s="1080"/>
    </row>
    <row r="14" spans="1:8" ht="21.75">
      <c r="A14" s="868" t="s">
        <v>1010</v>
      </c>
      <c r="B14" s="869">
        <v>357754.62341344665</v>
      </c>
      <c r="C14" s="870">
        <v>1</v>
      </c>
      <c r="D14" s="1083"/>
      <c r="E14" s="1077"/>
      <c r="F14" s="1078"/>
      <c r="G14" s="1078"/>
      <c r="H14" s="1079"/>
    </row>
    <row r="15" spans="1:8">
      <c r="A15" s="33" t="s">
        <v>529</v>
      </c>
      <c r="B15" s="840"/>
      <c r="C15" s="840"/>
      <c r="D15" s="1083"/>
    </row>
    <row r="16" spans="1:8">
      <c r="A16" s="877"/>
      <c r="B16" s="840"/>
      <c r="C16" s="840"/>
      <c r="D16" s="840"/>
    </row>
    <row r="17" spans="1:5">
      <c r="A17" s="878"/>
      <c r="B17" s="840"/>
      <c r="C17" s="840"/>
      <c r="D17" s="840"/>
    </row>
    <row r="18" spans="1:5">
      <c r="A18" s="878"/>
      <c r="B18" s="840"/>
      <c r="C18" s="840"/>
      <c r="D18" s="840"/>
    </row>
    <row r="19" spans="1:5">
      <c r="A19" s="841" t="s">
        <v>995</v>
      </c>
      <c r="B19" s="840"/>
      <c r="C19" s="840"/>
      <c r="E19" s="697" t="s">
        <v>1591</v>
      </c>
    </row>
    <row r="20" spans="1:5">
      <c r="A20" s="524" t="s">
        <v>996</v>
      </c>
      <c r="B20" s="840"/>
      <c r="C20" s="840"/>
      <c r="E20" s="529" t="s">
        <v>1592</v>
      </c>
    </row>
    <row r="21" spans="1:5">
      <c r="A21" s="840"/>
      <c r="B21" s="13" t="s">
        <v>1483</v>
      </c>
      <c r="C21" s="840"/>
      <c r="D21" s="840"/>
    </row>
    <row r="22" spans="1:5" ht="24">
      <c r="A22" s="855" t="s">
        <v>965</v>
      </c>
      <c r="B22" s="856" t="s">
        <v>966</v>
      </c>
      <c r="C22" s="840"/>
      <c r="D22" s="840"/>
    </row>
    <row r="23" spans="1:5">
      <c r="A23" s="842" t="s">
        <v>957</v>
      </c>
      <c r="B23" s="843">
        <v>11433.25609357045</v>
      </c>
      <c r="C23" s="840"/>
      <c r="D23" s="840"/>
    </row>
    <row r="24" spans="1:5">
      <c r="A24" s="842" t="s">
        <v>958</v>
      </c>
      <c r="B24" s="843">
        <v>20305.776109999999</v>
      </c>
      <c r="C24" s="840"/>
      <c r="D24" s="840"/>
    </row>
    <row r="25" spans="1:5" ht="21.75">
      <c r="A25" s="853" t="s">
        <v>1013</v>
      </c>
      <c r="B25" s="845">
        <v>8872.5200164295493</v>
      </c>
      <c r="C25" s="840"/>
      <c r="D25" s="840"/>
    </row>
    <row r="26" spans="1:5">
      <c r="A26" s="842" t="s">
        <v>959</v>
      </c>
      <c r="B26" s="843">
        <v>3811.0853645234833</v>
      </c>
      <c r="C26" s="840"/>
      <c r="D26" s="840"/>
    </row>
    <row r="27" spans="1:5">
      <c r="A27" s="842" t="s">
        <v>969</v>
      </c>
      <c r="B27" s="843">
        <v>20305.776109999999</v>
      </c>
      <c r="C27" s="840"/>
      <c r="D27" s="840"/>
    </row>
    <row r="28" spans="1:5" ht="32.25">
      <c r="A28" s="853" t="s">
        <v>961</v>
      </c>
      <c r="B28" s="845">
        <v>16494.690745476517</v>
      </c>
      <c r="C28" s="840"/>
      <c r="D28" s="840"/>
    </row>
    <row r="29" spans="1:5" ht="22.5">
      <c r="A29" s="854" t="s">
        <v>962</v>
      </c>
      <c r="B29" s="843">
        <v>6131.7937443778619</v>
      </c>
      <c r="C29" s="840"/>
      <c r="D29" s="840"/>
    </row>
    <row r="30" spans="1:5">
      <c r="A30" s="842" t="s">
        <v>969</v>
      </c>
      <c r="B30" s="843">
        <v>20305.776109999999</v>
      </c>
      <c r="C30" s="840"/>
      <c r="D30" s="840"/>
    </row>
    <row r="31" spans="1:5" ht="32.25">
      <c r="A31" s="853" t="s">
        <v>963</v>
      </c>
      <c r="B31" s="845">
        <v>8874.5457404995486</v>
      </c>
      <c r="C31" s="840"/>
      <c r="D31" s="840"/>
    </row>
    <row r="32" spans="1:5">
      <c r="A32" s="33" t="s">
        <v>529</v>
      </c>
      <c r="B32" s="840"/>
      <c r="C32" s="840"/>
      <c r="D32" s="840"/>
    </row>
    <row r="33" spans="1:4">
      <c r="A33" s="56" t="s">
        <v>1014</v>
      </c>
      <c r="B33" s="840"/>
      <c r="C33" s="840"/>
      <c r="D33" s="840"/>
    </row>
    <row r="34" spans="1:4">
      <c r="A34" s="877"/>
      <c r="B34" s="840"/>
      <c r="C34" s="840"/>
      <c r="D34" s="840"/>
    </row>
    <row r="35" spans="1:4">
      <c r="A35" s="878"/>
    </row>
    <row r="36" spans="1:4">
      <c r="A36" s="878"/>
    </row>
    <row r="37" spans="1:4">
      <c r="A37" s="841" t="s">
        <v>997</v>
      </c>
      <c r="B37" s="840"/>
      <c r="C37" s="840"/>
      <c r="D37" s="840"/>
    </row>
    <row r="38" spans="1:4">
      <c r="A38" s="524" t="s">
        <v>998</v>
      </c>
      <c r="B38" s="840"/>
      <c r="C38" s="840"/>
      <c r="D38" s="840"/>
    </row>
    <row r="39" spans="1:4">
      <c r="A39" s="840"/>
      <c r="C39" s="840"/>
      <c r="D39" s="13" t="s">
        <v>1483</v>
      </c>
    </row>
    <row r="40" spans="1:4" ht="78.75" customHeight="1">
      <c r="A40" s="864" t="s">
        <v>967</v>
      </c>
      <c r="B40" s="864" t="s">
        <v>942</v>
      </c>
      <c r="C40" s="1199" t="s">
        <v>345</v>
      </c>
      <c r="D40" s="1199"/>
    </row>
    <row r="41" spans="1:4" ht="22.5">
      <c r="A41" s="865"/>
      <c r="B41" s="879" t="s">
        <v>1500</v>
      </c>
      <c r="C41" s="866" t="s">
        <v>346</v>
      </c>
      <c r="D41" s="866" t="s">
        <v>347</v>
      </c>
    </row>
    <row r="42" spans="1:4">
      <c r="A42" s="842" t="s">
        <v>968</v>
      </c>
      <c r="B42" s="843">
        <v>1548.4789262724798</v>
      </c>
      <c r="C42" s="846">
        <v>0.30645825499786539</v>
      </c>
      <c r="D42" s="843">
        <v>363.22947773574896</v>
      </c>
    </row>
    <row r="43" spans="1:4">
      <c r="A43" s="842" t="s">
        <v>970</v>
      </c>
      <c r="B43" s="843">
        <v>393.19466321587362</v>
      </c>
      <c r="C43" s="846">
        <v>3.8435863260446679E-2</v>
      </c>
      <c r="D43" s="843">
        <v>14.553403676421711</v>
      </c>
    </row>
    <row r="44" spans="1:4">
      <c r="A44" s="842" t="s">
        <v>971</v>
      </c>
      <c r="B44" s="843">
        <v>256480.32417413231</v>
      </c>
      <c r="C44" s="846">
        <v>0.47173256484999015</v>
      </c>
      <c r="D44" s="843">
        <v>82209.311695533892</v>
      </c>
    </row>
    <row r="45" spans="1:4">
      <c r="A45" s="842" t="s">
        <v>972</v>
      </c>
      <c r="B45" s="843">
        <v>22032.731058464393</v>
      </c>
      <c r="C45" s="846">
        <v>6.1370399283521282E-2</v>
      </c>
      <c r="D45" s="843">
        <v>1273.9732550268757</v>
      </c>
    </row>
    <row r="46" spans="1:4">
      <c r="A46" s="842" t="s">
        <v>973</v>
      </c>
      <c r="B46" s="843">
        <v>46168.905796005041</v>
      </c>
      <c r="C46" s="846">
        <v>0.38559070461133205</v>
      </c>
      <c r="D46" s="843">
        <v>12848.167108633619</v>
      </c>
    </row>
    <row r="47" spans="1:4">
      <c r="A47" s="844" t="s">
        <v>985</v>
      </c>
      <c r="B47" s="847">
        <v>326623.63461809012</v>
      </c>
      <c r="C47" s="848">
        <v>0.42063148317924903</v>
      </c>
      <c r="D47" s="847">
        <v>96709.234940606548</v>
      </c>
    </row>
    <row r="48" spans="1:4">
      <c r="A48" s="33" t="s">
        <v>529</v>
      </c>
    </row>
    <row r="49" spans="1:5">
      <c r="E49" s="822" t="s">
        <v>964</v>
      </c>
    </row>
    <row r="50" spans="1:5">
      <c r="A50" s="877"/>
    </row>
    <row r="51" spans="1:5">
      <c r="A51" s="878"/>
    </row>
    <row r="54" spans="1:5">
      <c r="A54" s="613" t="s">
        <v>81</v>
      </c>
    </row>
    <row r="58" spans="1:5">
      <c r="E58" s="61" t="s">
        <v>1047</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1" bestFit="1" customWidth="1"/>
    <col min="3" max="4" width="11" bestFit="1" customWidth="1"/>
    <col min="5" max="5" width="10.28515625" customWidth="1"/>
    <col min="6" max="9" width="10" customWidth="1"/>
    <col min="10" max="10" width="10.28515625" customWidth="1"/>
    <col min="11" max="14" width="10" customWidth="1"/>
    <col min="15" max="15" width="10.28515625"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1621</v>
      </c>
      <c r="B4" s="148"/>
    </row>
    <row r="5" spans="1:19" ht="12.75" customHeight="1">
      <c r="A5" s="524" t="s">
        <v>1622</v>
      </c>
      <c r="B5" s="524"/>
      <c r="I5" s="52"/>
      <c r="K5" s="52"/>
    </row>
    <row r="6" spans="1:19" ht="12.75" customHeight="1">
      <c r="N6" s="984"/>
      <c r="O6" s="984"/>
      <c r="P6" s="984"/>
      <c r="Q6" s="24" t="s">
        <v>1501</v>
      </c>
    </row>
    <row r="7" spans="1:19" ht="24" customHeight="1">
      <c r="A7" s="958"/>
      <c r="B7" s="957"/>
      <c r="C7" s="1201" t="s">
        <v>518</v>
      </c>
      <c r="D7" s="1201"/>
      <c r="E7" s="1201"/>
      <c r="F7" s="1201"/>
      <c r="G7" s="1201"/>
      <c r="H7" s="1201" t="s">
        <v>519</v>
      </c>
      <c r="I7" s="1201"/>
      <c r="J7" s="1201"/>
      <c r="K7" s="1201"/>
      <c r="L7" s="1201"/>
      <c r="M7" s="1201" t="s">
        <v>520</v>
      </c>
      <c r="N7" s="1201"/>
      <c r="O7" s="1201"/>
      <c r="P7" s="1201"/>
      <c r="Q7" s="1201"/>
    </row>
    <row r="8" spans="1:19" ht="48" customHeight="1">
      <c r="A8" s="957" t="s">
        <v>1363</v>
      </c>
      <c r="B8" s="957" t="s">
        <v>1364</v>
      </c>
      <c r="C8" s="1202" t="s">
        <v>1512</v>
      </c>
      <c r="D8" s="1202"/>
      <c r="E8" s="1202"/>
      <c r="F8" s="1202" t="s">
        <v>521</v>
      </c>
      <c r="G8" s="1202"/>
      <c r="H8" s="1202" t="s">
        <v>1512</v>
      </c>
      <c r="I8" s="1202"/>
      <c r="J8" s="1202"/>
      <c r="K8" s="1202" t="s">
        <v>522</v>
      </c>
      <c r="L8" s="1202"/>
      <c r="M8" s="1202" t="s">
        <v>1512</v>
      </c>
      <c r="N8" s="1202"/>
      <c r="O8" s="1202"/>
      <c r="P8" s="1202" t="s">
        <v>522</v>
      </c>
      <c r="Q8" s="1202"/>
    </row>
    <row r="9" spans="1:19" ht="60">
      <c r="A9" s="958"/>
      <c r="B9" s="957"/>
      <c r="C9" s="801" t="s">
        <v>1629</v>
      </c>
      <c r="D9" s="801" t="s">
        <v>1630</v>
      </c>
      <c r="E9" s="383" t="s">
        <v>1631</v>
      </c>
      <c r="F9" s="801" t="s">
        <v>1629</v>
      </c>
      <c r="G9" s="801" t="s">
        <v>1630</v>
      </c>
      <c r="H9" s="801" t="s">
        <v>1629</v>
      </c>
      <c r="I9" s="801" t="s">
        <v>1630</v>
      </c>
      <c r="J9" s="1103" t="s">
        <v>1631</v>
      </c>
      <c r="K9" s="801" t="s">
        <v>1629</v>
      </c>
      <c r="L9" s="801" t="s">
        <v>1630</v>
      </c>
      <c r="M9" s="801" t="s">
        <v>1629</v>
      </c>
      <c r="N9" s="801" t="s">
        <v>1630</v>
      </c>
      <c r="O9" s="1103" t="s">
        <v>1631</v>
      </c>
      <c r="P9" s="801" t="s">
        <v>1629</v>
      </c>
      <c r="Q9" s="801" t="s">
        <v>1630</v>
      </c>
    </row>
    <row r="10" spans="1:19">
      <c r="A10" s="83" t="s">
        <v>1331</v>
      </c>
      <c r="B10" s="83" t="s">
        <v>1348</v>
      </c>
      <c r="C10" s="84">
        <v>143243.55222000001</v>
      </c>
      <c r="D10" s="84">
        <v>169623.14877999999</v>
      </c>
      <c r="E10" s="85">
        <v>118.41590504505571</v>
      </c>
      <c r="F10" s="86">
        <v>0.13816988802187133</v>
      </c>
      <c r="G10" s="87">
        <v>0.14291579301767421</v>
      </c>
      <c r="H10" s="84">
        <v>0</v>
      </c>
      <c r="I10" s="84">
        <v>0</v>
      </c>
      <c r="J10" s="85" t="s">
        <v>139</v>
      </c>
      <c r="K10" s="86">
        <v>0</v>
      </c>
      <c r="L10" s="87">
        <v>0</v>
      </c>
      <c r="M10" s="84">
        <v>143243.55222000001</v>
      </c>
      <c r="N10" s="84">
        <v>169623.14877999999</v>
      </c>
      <c r="O10" s="88">
        <v>118.41590504505571</v>
      </c>
      <c r="P10" s="89">
        <v>0.10608684716853353</v>
      </c>
      <c r="Q10" s="87">
        <v>0.11855832704592395</v>
      </c>
      <c r="R10" s="63"/>
    </row>
    <row r="11" spans="1:19">
      <c r="A11" s="83" t="s">
        <v>1332</v>
      </c>
      <c r="B11" s="83" t="s">
        <v>1349</v>
      </c>
      <c r="C11" s="84">
        <v>9403.7042999999994</v>
      </c>
      <c r="D11" s="84">
        <v>10762.99541</v>
      </c>
      <c r="E11" s="85">
        <v>114.45484743708923</v>
      </c>
      <c r="F11" s="86">
        <v>9.0706265656289482E-3</v>
      </c>
      <c r="G11" s="87">
        <v>9.0683496641179237E-3</v>
      </c>
      <c r="H11" s="84">
        <v>33817.845500000003</v>
      </c>
      <c r="I11" s="84">
        <v>32359.630370000003</v>
      </c>
      <c r="J11" s="85">
        <v>95.688030658251137</v>
      </c>
      <c r="K11" s="86">
        <v>0.10786244917505534</v>
      </c>
      <c r="L11" s="87">
        <v>0.13270846098440875</v>
      </c>
      <c r="M11" s="84">
        <v>43221.549799999993</v>
      </c>
      <c r="N11" s="84">
        <v>43122.625780000002</v>
      </c>
      <c r="O11" s="88">
        <v>99.77112338530722</v>
      </c>
      <c r="P11" s="89">
        <v>3.2010082666600881E-2</v>
      </c>
      <c r="Q11" s="87">
        <v>3.0140617050654846E-2</v>
      </c>
      <c r="R11" s="63"/>
      <c r="S11" s="261"/>
    </row>
    <row r="12" spans="1:19">
      <c r="A12" s="83" t="s">
        <v>1333</v>
      </c>
      <c r="B12" s="83" t="s">
        <v>1350</v>
      </c>
      <c r="C12" s="84">
        <v>97560.658001194504</v>
      </c>
      <c r="D12" s="84">
        <v>120986.76775</v>
      </c>
      <c r="E12" s="85">
        <v>124.01184066277892</v>
      </c>
      <c r="F12" s="86">
        <v>9.4105074765683069E-2</v>
      </c>
      <c r="G12" s="87">
        <v>0.10193726494290363</v>
      </c>
      <c r="H12" s="84">
        <v>58821.331905235871</v>
      </c>
      <c r="I12" s="84">
        <v>32045.13838</v>
      </c>
      <c r="J12" s="85">
        <v>54.478770442713419</v>
      </c>
      <c r="K12" s="86">
        <v>0.18761138769285479</v>
      </c>
      <c r="L12" s="87">
        <v>0.13141871361994203</v>
      </c>
      <c r="M12" s="84">
        <v>156381.98990643039</v>
      </c>
      <c r="N12" s="84">
        <v>153031.90612999999</v>
      </c>
      <c r="O12" s="88">
        <v>97.857756012418761</v>
      </c>
      <c r="P12" s="89">
        <v>0.11581723579177121</v>
      </c>
      <c r="Q12" s="87">
        <v>0.10696185577213452</v>
      </c>
      <c r="R12" s="63"/>
      <c r="S12" s="261"/>
    </row>
    <row r="13" spans="1:19">
      <c r="A13" s="83" t="s">
        <v>1334</v>
      </c>
      <c r="B13" s="83" t="s">
        <v>1351</v>
      </c>
      <c r="C13" s="84">
        <v>288851.48374999996</v>
      </c>
      <c r="D13" s="84">
        <v>344378.39923000004</v>
      </c>
      <c r="E13" s="85">
        <v>119.22334438415365</v>
      </c>
      <c r="F13" s="86">
        <v>0.27862040940867189</v>
      </c>
      <c r="G13" s="87">
        <v>0.29015563251892523</v>
      </c>
      <c r="H13" s="84">
        <v>35752.700750000004</v>
      </c>
      <c r="I13" s="84">
        <v>25741.714219999998</v>
      </c>
      <c r="J13" s="85">
        <v>71.999355796918351</v>
      </c>
      <c r="K13" s="87">
        <v>0.11403369465147736</v>
      </c>
      <c r="L13" s="87">
        <v>0.10556805619151048</v>
      </c>
      <c r="M13" s="84">
        <v>324604.18449999992</v>
      </c>
      <c r="N13" s="84">
        <v>370120.11345</v>
      </c>
      <c r="O13" s="88">
        <v>114.02197849670668</v>
      </c>
      <c r="P13" s="89">
        <v>0.24040338275351622</v>
      </c>
      <c r="Q13" s="87">
        <v>0.25869594906289994</v>
      </c>
      <c r="R13" s="63"/>
      <c r="S13" s="261"/>
    </row>
    <row r="14" spans="1:19">
      <c r="A14" s="83" t="s">
        <v>1335</v>
      </c>
      <c r="B14" s="83" t="s">
        <v>1352</v>
      </c>
      <c r="C14" s="84">
        <v>164500.33955000003</v>
      </c>
      <c r="D14" s="84">
        <v>187320.05262</v>
      </c>
      <c r="E14" s="85">
        <v>113.87213736605321</v>
      </c>
      <c r="F14" s="86">
        <v>0.15867376327190688</v>
      </c>
      <c r="G14" s="87">
        <v>0.15782629942226545</v>
      </c>
      <c r="H14" s="84">
        <v>0</v>
      </c>
      <c r="I14" s="84">
        <v>0</v>
      </c>
      <c r="J14" s="85" t="s">
        <v>139</v>
      </c>
      <c r="K14" s="86">
        <v>0</v>
      </c>
      <c r="L14" s="87">
        <v>0</v>
      </c>
      <c r="M14" s="84">
        <v>164500.33955000003</v>
      </c>
      <c r="N14" s="84">
        <v>187320.05262</v>
      </c>
      <c r="O14" s="88">
        <v>113.87213736605321</v>
      </c>
      <c r="P14" s="89">
        <v>0.12182972364585168</v>
      </c>
      <c r="Q14" s="87">
        <v>0.13092760168947057</v>
      </c>
      <c r="R14" s="63"/>
      <c r="S14" s="261"/>
    </row>
    <row r="15" spans="1:19">
      <c r="A15" s="83" t="s">
        <v>1336</v>
      </c>
      <c r="B15" s="83" t="s">
        <v>1353</v>
      </c>
      <c r="C15" s="84">
        <v>80774.086380000008</v>
      </c>
      <c r="D15" s="84">
        <v>74633.751739999992</v>
      </c>
      <c r="E15" s="85">
        <v>92.398137923698769</v>
      </c>
      <c r="F15" s="86">
        <v>7.7913080883757216E-2</v>
      </c>
      <c r="G15" s="87">
        <v>6.2882583494782832E-2</v>
      </c>
      <c r="H15" s="84">
        <v>19717.473840000002</v>
      </c>
      <c r="I15" s="84">
        <v>26593.56755</v>
      </c>
      <c r="J15" s="85">
        <v>134.87309665425173</v>
      </c>
      <c r="K15" s="86">
        <v>6.288913407944581E-2</v>
      </c>
      <c r="L15" s="87">
        <v>0.10906154926037906</v>
      </c>
      <c r="M15" s="84">
        <v>100491.56022000001</v>
      </c>
      <c r="N15" s="84">
        <v>101227.31929</v>
      </c>
      <c r="O15" s="88">
        <v>100.73216006238657</v>
      </c>
      <c r="P15" s="89">
        <v>7.4424521212747008E-2</v>
      </c>
      <c r="Q15" s="87">
        <v>7.0752970409313887E-2</v>
      </c>
      <c r="R15" s="63"/>
      <c r="S15" s="261"/>
    </row>
    <row r="16" spans="1:19">
      <c r="A16" s="83" t="s">
        <v>1337</v>
      </c>
      <c r="B16" s="83" t="s">
        <v>1354</v>
      </c>
      <c r="C16" s="84">
        <v>23674.180929999995</v>
      </c>
      <c r="D16" s="84">
        <v>28257.068940000001</v>
      </c>
      <c r="E16" s="85">
        <v>119.35816923740985</v>
      </c>
      <c r="F16" s="86">
        <v>2.2835645147111252E-2</v>
      </c>
      <c r="G16" s="87">
        <v>2.3807961619395135E-2</v>
      </c>
      <c r="H16" s="84">
        <v>29241.281019311169</v>
      </c>
      <c r="I16" s="84">
        <v>31066.698940000002</v>
      </c>
      <c r="J16" s="85">
        <v>106.24260585397511</v>
      </c>
      <c r="K16" s="86">
        <v>9.3265438443113149E-2</v>
      </c>
      <c r="L16" s="87">
        <v>0.12740608458913502</v>
      </c>
      <c r="M16" s="84">
        <v>52915.461949311168</v>
      </c>
      <c r="N16" s="84">
        <v>59323.767879999999</v>
      </c>
      <c r="O16" s="88">
        <v>112.11046014646433</v>
      </c>
      <c r="P16" s="89">
        <v>3.918943950822476E-2</v>
      </c>
      <c r="Q16" s="87">
        <v>4.1464427022491444E-2</v>
      </c>
      <c r="R16" s="63"/>
      <c r="S16" s="261"/>
    </row>
    <row r="17" spans="1:19">
      <c r="A17" s="83" t="s">
        <v>1338</v>
      </c>
      <c r="B17" s="83" t="s">
        <v>1355</v>
      </c>
      <c r="C17" s="84">
        <v>0</v>
      </c>
      <c r="D17" s="84">
        <v>0</v>
      </c>
      <c r="E17" s="85" t="s">
        <v>139</v>
      </c>
      <c r="F17" s="86">
        <v>0</v>
      </c>
      <c r="G17" s="87">
        <v>0</v>
      </c>
      <c r="H17" s="84">
        <v>5688.3839458490947</v>
      </c>
      <c r="I17" s="84">
        <v>6651.0619100000004</v>
      </c>
      <c r="J17" s="85">
        <v>116.9235757170257</v>
      </c>
      <c r="K17" s="86">
        <v>1.814317308438081E-2</v>
      </c>
      <c r="L17" s="87">
        <v>2.7276337210773959E-2</v>
      </c>
      <c r="M17" s="84">
        <v>5688.3839458490947</v>
      </c>
      <c r="N17" s="84">
        <v>6651.0619100000004</v>
      </c>
      <c r="O17" s="88">
        <v>116.9235757170257</v>
      </c>
      <c r="P17" s="89">
        <v>4.21284385193413E-3</v>
      </c>
      <c r="Q17" s="87">
        <v>4.6487686309325434E-3</v>
      </c>
      <c r="R17" s="63"/>
      <c r="S17" s="261"/>
    </row>
    <row r="18" spans="1:19">
      <c r="A18" s="83" t="s">
        <v>1339</v>
      </c>
      <c r="B18" s="83" t="s">
        <v>1356</v>
      </c>
      <c r="C18" s="84">
        <v>29861.228149999995</v>
      </c>
      <c r="D18" s="84">
        <v>36601.455860000002</v>
      </c>
      <c r="E18" s="85">
        <v>122.57183688541626</v>
      </c>
      <c r="F18" s="86">
        <v>2.8803548123019666E-2</v>
      </c>
      <c r="G18" s="87">
        <v>3.0838515423491947E-2</v>
      </c>
      <c r="H18" s="84">
        <v>0</v>
      </c>
      <c r="I18" s="84">
        <v>0</v>
      </c>
      <c r="J18" s="85" t="s">
        <v>139</v>
      </c>
      <c r="K18" s="86">
        <v>0</v>
      </c>
      <c r="L18" s="87">
        <v>0</v>
      </c>
      <c r="M18" s="84">
        <v>29861.228149999995</v>
      </c>
      <c r="N18" s="84">
        <v>36601.455860000002</v>
      </c>
      <c r="O18" s="88">
        <v>122.57183688541626</v>
      </c>
      <c r="P18" s="89">
        <v>2.2115365738406011E-2</v>
      </c>
      <c r="Q18" s="87">
        <v>2.5582636600120012E-2</v>
      </c>
      <c r="R18" s="63"/>
      <c r="S18" s="261"/>
    </row>
    <row r="19" spans="1:19">
      <c r="A19" s="83" t="s">
        <v>1340</v>
      </c>
      <c r="B19" s="83" t="s">
        <v>1357</v>
      </c>
      <c r="C19" s="84">
        <v>2156.61231</v>
      </c>
      <c r="D19" s="84">
        <v>2073.4944799999998</v>
      </c>
      <c r="E19" s="85">
        <v>96.145907652729662</v>
      </c>
      <c r="F19" s="86">
        <v>2.0802254395481594E-3</v>
      </c>
      <c r="G19" s="87">
        <v>1.7470204394761854E-3</v>
      </c>
      <c r="H19" s="84">
        <v>0</v>
      </c>
      <c r="I19" s="84">
        <v>0</v>
      </c>
      <c r="J19" s="85" t="s">
        <v>139</v>
      </c>
      <c r="K19" s="86">
        <v>0</v>
      </c>
      <c r="L19" s="87">
        <v>0</v>
      </c>
      <c r="M19" s="84">
        <v>2156.61231</v>
      </c>
      <c r="N19" s="84">
        <v>2073.4944799999998</v>
      </c>
      <c r="O19" s="88">
        <v>96.145907652729662</v>
      </c>
      <c r="P19" s="89">
        <v>1.5971972000622034E-3</v>
      </c>
      <c r="Q19" s="87">
        <v>1.4492717441921669E-3</v>
      </c>
      <c r="R19" s="63"/>
      <c r="S19" s="261"/>
    </row>
    <row r="20" spans="1:19">
      <c r="A20" s="83" t="s">
        <v>1341</v>
      </c>
      <c r="B20" s="83" t="s">
        <v>1358</v>
      </c>
      <c r="C20" s="84">
        <v>3719.9025899999992</v>
      </c>
      <c r="D20" s="84">
        <v>4249.7199600000004</v>
      </c>
      <c r="E20" s="85">
        <v>114.24277537331969</v>
      </c>
      <c r="F20" s="86">
        <v>3.5881442225279168E-3</v>
      </c>
      <c r="G20" s="87">
        <v>3.5805967673325652E-3</v>
      </c>
      <c r="H20" s="84">
        <v>22509.07893</v>
      </c>
      <c r="I20" s="84">
        <v>26222.659039999999</v>
      </c>
      <c r="J20" s="85">
        <v>116.49814335605957</v>
      </c>
      <c r="K20" s="86">
        <v>7.1792994088415052E-2</v>
      </c>
      <c r="L20" s="87">
        <v>0.10754043492856166</v>
      </c>
      <c r="M20" s="84">
        <v>26228.981520000001</v>
      </c>
      <c r="N20" s="84">
        <v>30472.379000000001</v>
      </c>
      <c r="O20" s="88">
        <v>116.17827774503688</v>
      </c>
      <c r="P20" s="89">
        <v>1.9425306834229876E-2</v>
      </c>
      <c r="Q20" s="87">
        <v>2.1298710119071435E-2</v>
      </c>
      <c r="R20" s="63"/>
      <c r="S20" s="261"/>
    </row>
    <row r="21" spans="1:19">
      <c r="A21" s="83" t="s">
        <v>1342</v>
      </c>
      <c r="B21" s="83" t="s">
        <v>1359</v>
      </c>
      <c r="C21" s="84">
        <v>68380.165389999995</v>
      </c>
      <c r="D21" s="84">
        <v>69773.736900000004</v>
      </c>
      <c r="E21" s="85">
        <v>102.03797622022688</v>
      </c>
      <c r="F21" s="86">
        <v>6.5958150635237994E-2</v>
      </c>
      <c r="G21" s="87">
        <v>5.8787783463466831E-2</v>
      </c>
      <c r="H21" s="84">
        <v>6665.2015899999997</v>
      </c>
      <c r="I21" s="84">
        <v>6708.6817000000001</v>
      </c>
      <c r="J21" s="85">
        <v>100.65234501031799</v>
      </c>
      <c r="K21" s="85">
        <v>2.125874540833398E-2</v>
      </c>
      <c r="L21" s="87">
        <v>2.7512638848515587E-2</v>
      </c>
      <c r="M21" s="84">
        <v>75045.366980000006</v>
      </c>
      <c r="N21" s="84">
        <v>76482.41859999999</v>
      </c>
      <c r="O21" s="88">
        <v>101.91491051057551</v>
      </c>
      <c r="P21" s="89">
        <v>5.5578951053143415E-2</v>
      </c>
      <c r="Q21" s="87">
        <v>5.3457488926836889E-2</v>
      </c>
      <c r="R21" s="63"/>
      <c r="S21" s="261"/>
    </row>
    <row r="22" spans="1:19">
      <c r="A22" s="83" t="s">
        <v>1343</v>
      </c>
      <c r="B22" s="83" t="s">
        <v>1360</v>
      </c>
      <c r="C22" s="84">
        <v>53496.221810004179</v>
      </c>
      <c r="D22" s="84">
        <v>62714.996729999999</v>
      </c>
      <c r="E22" s="85">
        <v>117.23257196131904</v>
      </c>
      <c r="F22" s="86">
        <v>5.1601394007104492E-2</v>
      </c>
      <c r="G22" s="87">
        <v>5.2840449881010602E-2</v>
      </c>
      <c r="H22" s="84">
        <v>18613.621010000003</v>
      </c>
      <c r="I22" s="84">
        <v>18541.95405</v>
      </c>
      <c r="J22" s="85">
        <v>99.614975721481059</v>
      </c>
      <c r="K22" s="85">
        <v>5.9368381411372503E-2</v>
      </c>
      <c r="L22" s="87">
        <v>7.6041480000969636E-2</v>
      </c>
      <c r="M22" s="84">
        <v>72109.842820004182</v>
      </c>
      <c r="N22" s="84">
        <v>81256.950779999999</v>
      </c>
      <c r="O22" s="88">
        <v>112.68496449621756</v>
      </c>
      <c r="P22" s="89">
        <v>5.3404888080712226E-2</v>
      </c>
      <c r="Q22" s="87">
        <v>5.679465458941934E-2</v>
      </c>
      <c r="R22" s="63"/>
      <c r="S22" s="261"/>
    </row>
    <row r="23" spans="1:19">
      <c r="A23" s="83" t="s">
        <v>1344</v>
      </c>
      <c r="B23" s="83" t="s">
        <v>1361</v>
      </c>
      <c r="C23" s="84">
        <v>71098.341639999897</v>
      </c>
      <c r="D23" s="84">
        <v>75499.180290000004</v>
      </c>
      <c r="E23" s="85">
        <v>106.18979085656225</v>
      </c>
      <c r="F23" s="86">
        <v>6.8580049507931257E-2</v>
      </c>
      <c r="G23" s="87">
        <v>6.361174934515744E-2</v>
      </c>
      <c r="H23" s="84">
        <v>76436.702090000006</v>
      </c>
      <c r="I23" s="84">
        <v>37908.888140000003</v>
      </c>
      <c r="J23" s="85">
        <v>49.595138334676413</v>
      </c>
      <c r="K23" s="85">
        <v>0.24379583537607299</v>
      </c>
      <c r="L23" s="87">
        <v>0.15546624436580378</v>
      </c>
      <c r="M23" s="84">
        <v>147535.04372999989</v>
      </c>
      <c r="N23" s="84">
        <v>113408.06843000001</v>
      </c>
      <c r="O23" s="88">
        <v>76.868563266599381</v>
      </c>
      <c r="P23" s="89">
        <v>0.10926514592537523</v>
      </c>
      <c r="Q23" s="87">
        <v>7.9266721336538476E-2</v>
      </c>
      <c r="R23" s="63"/>
      <c r="S23" s="261"/>
    </row>
    <row r="24" spans="1:19" s="261" customFormat="1">
      <c r="A24" s="83" t="s">
        <v>1666</v>
      </c>
      <c r="B24" s="83" t="s">
        <v>1362</v>
      </c>
      <c r="C24" s="84">
        <v>0</v>
      </c>
      <c r="D24" s="84" t="s">
        <v>139</v>
      </c>
      <c r="E24" s="85" t="s">
        <v>139</v>
      </c>
      <c r="F24" s="86">
        <v>0</v>
      </c>
      <c r="G24" s="87" t="s">
        <v>139</v>
      </c>
      <c r="H24" s="84">
        <v>6263.8930134713646</v>
      </c>
      <c r="I24" s="84" t="s">
        <v>139</v>
      </c>
      <c r="J24" s="85" t="s">
        <v>139</v>
      </c>
      <c r="K24" s="85">
        <v>1.9978766589478305E-2</v>
      </c>
      <c r="L24" s="87" t="s">
        <v>139</v>
      </c>
      <c r="M24" s="84">
        <v>6263.8930134713646</v>
      </c>
      <c r="N24" s="84" t="s">
        <v>139</v>
      </c>
      <c r="O24" s="88" t="s">
        <v>139</v>
      </c>
      <c r="P24" s="89">
        <v>4.6390685688915785E-3</v>
      </c>
      <c r="Q24" s="87" t="s">
        <v>139</v>
      </c>
      <c r="R24" s="63"/>
    </row>
    <row r="25" spans="1:19" ht="18.75" customHeight="1">
      <c r="A25" s="1096" t="s">
        <v>523</v>
      </c>
      <c r="B25" s="384"/>
      <c r="C25" s="385">
        <v>1036720.4770211985</v>
      </c>
      <c r="D25" s="385">
        <v>1186874.7686900001</v>
      </c>
      <c r="E25" s="386">
        <v>114.48358501611146</v>
      </c>
      <c r="F25" s="387">
        <v>1</v>
      </c>
      <c r="G25" s="388">
        <v>1</v>
      </c>
      <c r="H25" s="389">
        <v>313527.51359386748</v>
      </c>
      <c r="I25" s="385">
        <v>243839.99430000002</v>
      </c>
      <c r="J25" s="386">
        <v>77.773076915942312</v>
      </c>
      <c r="K25" s="387">
        <v>1</v>
      </c>
      <c r="L25" s="388">
        <v>1</v>
      </c>
      <c r="M25" s="390">
        <v>1350247.9906150661</v>
      </c>
      <c r="N25" s="391">
        <v>1430714.76299</v>
      </c>
      <c r="O25" s="392">
        <v>105.95940693370554</v>
      </c>
      <c r="P25" s="393">
        <v>1</v>
      </c>
      <c r="Q25" s="388">
        <v>1</v>
      </c>
      <c r="S25" s="261" t="str">
        <f t="shared" ref="S25:S26" si="0">IF(A25=R25,"OK","")</f>
        <v/>
      </c>
    </row>
    <row r="26" spans="1:19" ht="12.75" customHeight="1">
      <c r="A26" s="33" t="s">
        <v>524</v>
      </c>
      <c r="B26" s="33"/>
      <c r="S26" s="261" t="str">
        <f t="shared" si="0"/>
        <v/>
      </c>
    </row>
    <row r="27" spans="1:19" ht="12.75" customHeight="1">
      <c r="N27" s="76"/>
    </row>
    <row r="28" spans="1:19" ht="12.75" customHeight="1">
      <c r="A28" s="1087" t="s">
        <v>1515</v>
      </c>
      <c r="B28" s="286"/>
    </row>
    <row r="29" spans="1:19" ht="12.75" customHeight="1">
      <c r="A29" s="1088" t="s">
        <v>1516</v>
      </c>
      <c r="B29" s="873"/>
    </row>
    <row r="30" spans="1:19">
      <c r="A30" s="547"/>
      <c r="B30" s="953"/>
    </row>
    <row r="31" spans="1:19" ht="12.75" customHeight="1">
      <c r="A31" s="1104" t="s">
        <v>1667</v>
      </c>
      <c r="B31" s="547"/>
    </row>
    <row r="32" spans="1:19" ht="12.75" customHeight="1">
      <c r="A32" s="50" t="s">
        <v>1668</v>
      </c>
      <c r="B32" s="874"/>
    </row>
    <row r="33" spans="1:2" ht="12.75" customHeight="1">
      <c r="A33" s="874"/>
      <c r="B33" s="874"/>
    </row>
    <row r="34" spans="1:2" ht="12.75" customHeight="1">
      <c r="A34" s="613" t="s">
        <v>81</v>
      </c>
    </row>
    <row r="35" spans="1:2" ht="12.75" customHeight="1">
      <c r="B35" s="613"/>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1048</v>
      </c>
    </row>
    <row r="102" spans="1:2">
      <c r="A102" s="643"/>
      <c r="B102" s="643"/>
    </row>
    <row r="104" spans="1:2">
      <c r="A104" s="644"/>
      <c r="B104" s="644"/>
    </row>
    <row r="106" spans="1:2">
      <c r="A106" s="644"/>
      <c r="B106" s="644"/>
    </row>
    <row r="108" spans="1:2">
      <c r="A108" s="644"/>
      <c r="B108" s="644"/>
    </row>
    <row r="110" spans="1:2">
      <c r="A110" s="644"/>
      <c r="B110" s="644"/>
    </row>
    <row r="112" spans="1:2">
      <c r="A112" s="644"/>
      <c r="B112" s="644"/>
    </row>
    <row r="114" spans="1:2">
      <c r="A114" s="644"/>
      <c r="B114" s="644"/>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1000</v>
      </c>
    </row>
    <row r="2" spans="1:1">
      <c r="A2" s="1"/>
    </row>
    <row r="3" spans="1:1">
      <c r="A3" s="660" t="s">
        <v>617</v>
      </c>
    </row>
    <row r="4" spans="1:1">
      <c r="A4" s="630"/>
    </row>
    <row r="5" spans="1:1">
      <c r="A5" s="810" t="s">
        <v>755</v>
      </c>
    </row>
    <row r="6" spans="1:1">
      <c r="A6" s="811" t="s">
        <v>931</v>
      </c>
    </row>
    <row r="7" spans="1:1">
      <c r="A7" s="810" t="s">
        <v>635</v>
      </c>
    </row>
    <row r="8" spans="1:1">
      <c r="A8" s="811" t="s">
        <v>636</v>
      </c>
    </row>
    <row r="9" spans="1:1">
      <c r="A9" s="810" t="s">
        <v>724</v>
      </c>
    </row>
    <row r="10" spans="1:1">
      <c r="A10" s="811" t="s">
        <v>725</v>
      </c>
    </row>
    <row r="11" spans="1:1">
      <c r="A11" s="810" t="s">
        <v>637</v>
      </c>
    </row>
    <row r="12" spans="1:1" s="261" customFormat="1">
      <c r="A12" s="811" t="s">
        <v>765</v>
      </c>
    </row>
    <row r="13" spans="1:1">
      <c r="A13" s="810" t="s">
        <v>728</v>
      </c>
    </row>
    <row r="14" spans="1:1">
      <c r="A14" s="811" t="s">
        <v>932</v>
      </c>
    </row>
    <row r="15" spans="1:1">
      <c r="A15" s="810" t="s">
        <v>639</v>
      </c>
    </row>
    <row r="16" spans="1:1">
      <c r="A16" s="811" t="s">
        <v>933</v>
      </c>
    </row>
    <row r="17" spans="1:2">
      <c r="A17" s="810" t="s">
        <v>640</v>
      </c>
    </row>
    <row r="18" spans="1:2">
      <c r="A18" s="811" t="s">
        <v>641</v>
      </c>
      <c r="B18" s="150"/>
    </row>
    <row r="19" spans="1:2">
      <c r="A19" s="810" t="s">
        <v>642</v>
      </c>
      <c r="B19" s="551"/>
    </row>
    <row r="20" spans="1:2">
      <c r="A20" s="811" t="s">
        <v>643</v>
      </c>
      <c r="B20" s="338"/>
    </row>
    <row r="21" spans="1:2">
      <c r="A21" s="810" t="s">
        <v>644</v>
      </c>
      <c r="B21" s="150"/>
    </row>
    <row r="22" spans="1:2">
      <c r="A22" s="811" t="s">
        <v>916</v>
      </c>
      <c r="B22" s="551"/>
    </row>
    <row r="23" spans="1:2">
      <c r="A23" s="810" t="s">
        <v>645</v>
      </c>
      <c r="B23" s="150"/>
    </row>
    <row r="24" spans="1:2">
      <c r="A24" s="811" t="s">
        <v>917</v>
      </c>
      <c r="B24" s="551"/>
    </row>
    <row r="25" spans="1:2">
      <c r="A25" s="810" t="s">
        <v>774</v>
      </c>
      <c r="B25" s="306"/>
    </row>
    <row r="26" spans="1:2">
      <c r="A26" s="811" t="s">
        <v>934</v>
      </c>
      <c r="B26" s="556"/>
    </row>
    <row r="27" spans="1:2">
      <c r="A27" s="810" t="s">
        <v>648</v>
      </c>
      <c r="B27" s="136"/>
    </row>
    <row r="28" spans="1:2">
      <c r="A28" s="811" t="s">
        <v>647</v>
      </c>
      <c r="B28" s="527"/>
    </row>
    <row r="29" spans="1:2">
      <c r="A29" s="810" t="s">
        <v>726</v>
      </c>
      <c r="B29" s="151"/>
    </row>
    <row r="30" spans="1:2">
      <c r="A30" s="811" t="s">
        <v>935</v>
      </c>
      <c r="B30" s="554"/>
    </row>
    <row r="31" spans="1:2">
      <c r="A31" s="810" t="s">
        <v>650</v>
      </c>
      <c r="B31" s="150"/>
    </row>
    <row r="32" spans="1:2">
      <c r="A32" s="811" t="s">
        <v>920</v>
      </c>
      <c r="B32" s="551"/>
    </row>
    <row r="33" spans="1:2">
      <c r="A33" s="810" t="s">
        <v>651</v>
      </c>
      <c r="B33" s="136"/>
    </row>
    <row r="34" spans="1:2">
      <c r="A34" s="811" t="s">
        <v>921</v>
      </c>
      <c r="B34" s="527"/>
    </row>
    <row r="35" spans="1:2">
      <c r="A35" s="810" t="s">
        <v>727</v>
      </c>
      <c r="B35" s="136"/>
    </row>
    <row r="36" spans="1:2">
      <c r="A36" s="811" t="s">
        <v>936</v>
      </c>
      <c r="B36" s="527"/>
    </row>
    <row r="37" spans="1:2">
      <c r="A37" s="810" t="s">
        <v>652</v>
      </c>
      <c r="B37" s="150"/>
    </row>
    <row r="38" spans="1:2">
      <c r="A38" s="811" t="s">
        <v>922</v>
      </c>
      <c r="B38" s="553"/>
    </row>
    <row r="39" spans="1:2">
      <c r="A39" s="810" t="s">
        <v>1059</v>
      </c>
      <c r="B39" s="152"/>
    </row>
    <row r="40" spans="1:2">
      <c r="A40" s="811" t="s">
        <v>1060</v>
      </c>
      <c r="B40" s="553"/>
    </row>
    <row r="41" spans="1:2">
      <c r="A41" s="810" t="s">
        <v>1061</v>
      </c>
      <c r="B41" s="151"/>
    </row>
    <row r="42" spans="1:2">
      <c r="A42" s="811" t="s">
        <v>1062</v>
      </c>
      <c r="B42" s="527"/>
    </row>
    <row r="43" spans="1:2">
      <c r="A43" s="810" t="s">
        <v>1063</v>
      </c>
      <c r="B43" s="151"/>
    </row>
    <row r="44" spans="1:2">
      <c r="A44" s="811" t="s">
        <v>1064</v>
      </c>
      <c r="B44" s="527"/>
    </row>
    <row r="45" spans="1:2" s="261" customFormat="1">
      <c r="A45" s="810" t="s">
        <v>1065</v>
      </c>
      <c r="B45" s="527"/>
    </row>
    <row r="46" spans="1:2" s="261" customFormat="1">
      <c r="A46" s="811" t="s">
        <v>923</v>
      </c>
      <c r="B46" s="527"/>
    </row>
    <row r="47" spans="1:2" s="261" customFormat="1">
      <c r="A47" s="810" t="s">
        <v>1039</v>
      </c>
      <c r="B47" s="527"/>
    </row>
    <row r="48" spans="1:2" s="261" customFormat="1">
      <c r="A48" s="811" t="s">
        <v>1040</v>
      </c>
      <c r="B48" s="527"/>
    </row>
    <row r="49" spans="1:5" s="261" customFormat="1">
      <c r="A49" s="810" t="s">
        <v>1042</v>
      </c>
      <c r="B49" s="527"/>
    </row>
    <row r="50" spans="1:5" s="261" customFormat="1">
      <c r="A50" s="811" t="s">
        <v>1043</v>
      </c>
      <c r="B50" s="527"/>
    </row>
    <row r="51" spans="1:5" s="261" customFormat="1">
      <c r="A51" s="810" t="s">
        <v>1066</v>
      </c>
      <c r="B51" s="527"/>
    </row>
    <row r="52" spans="1:5" s="261" customFormat="1">
      <c r="A52" s="811" t="s">
        <v>1067</v>
      </c>
      <c r="B52" s="527"/>
    </row>
    <row r="53" spans="1:5">
      <c r="A53" s="632"/>
      <c r="B53" s="551"/>
    </row>
    <row r="54" spans="1:5">
      <c r="A54" s="640" t="s">
        <v>618</v>
      </c>
      <c r="B54" s="136"/>
    </row>
    <row r="55" spans="1:5">
      <c r="A55" s="631"/>
      <c r="B55" s="527"/>
    </row>
    <row r="56" spans="1:5">
      <c r="A56" s="812" t="s">
        <v>83</v>
      </c>
      <c r="B56" s="153"/>
    </row>
    <row r="57" spans="1:5">
      <c r="A57" s="813" t="s">
        <v>84</v>
      </c>
      <c r="B57" s="527"/>
    </row>
    <row r="58" spans="1:5" ht="15" customHeight="1">
      <c r="A58" s="857" t="s">
        <v>653</v>
      </c>
      <c r="C58" s="736"/>
      <c r="D58" s="58"/>
      <c r="E58" s="58"/>
    </row>
    <row r="59" spans="1:5">
      <c r="A59" s="813" t="s">
        <v>729</v>
      </c>
      <c r="C59" s="737"/>
    </row>
    <row r="60" spans="1:5">
      <c r="A60" s="857" t="s">
        <v>655</v>
      </c>
      <c r="C60" s="737"/>
    </row>
    <row r="61" spans="1:5">
      <c r="A61" s="813" t="s">
        <v>730</v>
      </c>
      <c r="C61" s="737"/>
    </row>
    <row r="62" spans="1:5">
      <c r="A62" s="857" t="s">
        <v>85</v>
      </c>
    </row>
    <row r="63" spans="1:5">
      <c r="A63" s="813" t="s">
        <v>86</v>
      </c>
    </row>
    <row r="64" spans="1:5">
      <c r="A64" s="857" t="s">
        <v>657</v>
      </c>
    </row>
    <row r="65" spans="1:1">
      <c r="A65" s="813" t="s">
        <v>731</v>
      </c>
    </row>
    <row r="66" spans="1:1">
      <c r="A66" s="857" t="s">
        <v>659</v>
      </c>
    </row>
    <row r="67" spans="1:1">
      <c r="A67" s="813" t="s">
        <v>732</v>
      </c>
    </row>
    <row r="68" spans="1:1" s="261" customFormat="1">
      <c r="A68" s="857" t="s">
        <v>940</v>
      </c>
    </row>
    <row r="69" spans="1:1" s="261" customFormat="1">
      <c r="A69" s="813" t="s">
        <v>941</v>
      </c>
    </row>
    <row r="70" spans="1:1" s="261" customFormat="1">
      <c r="A70" s="857" t="s">
        <v>990</v>
      </c>
    </row>
    <row r="71" spans="1:1" s="261" customFormat="1">
      <c r="A71" s="813" t="s">
        <v>991</v>
      </c>
    </row>
    <row r="72" spans="1:1" s="261" customFormat="1">
      <c r="A72" s="857" t="s">
        <v>993</v>
      </c>
    </row>
    <row r="73" spans="1:1" s="261" customFormat="1">
      <c r="A73" s="813" t="s">
        <v>994</v>
      </c>
    </row>
    <row r="74" spans="1:1" s="261" customFormat="1">
      <c r="A74" s="857" t="s">
        <v>995</v>
      </c>
    </row>
    <row r="75" spans="1:1" s="261" customFormat="1">
      <c r="A75" s="813" t="s">
        <v>996</v>
      </c>
    </row>
    <row r="76" spans="1:1" s="261" customFormat="1">
      <c r="A76" s="857" t="s">
        <v>997</v>
      </c>
    </row>
    <row r="77" spans="1:1" s="261" customFormat="1">
      <c r="A77" s="813" t="s">
        <v>998</v>
      </c>
    </row>
    <row r="78" spans="1:1">
      <c r="A78" s="631"/>
    </row>
    <row r="79" spans="1:1">
      <c r="A79" s="641" t="s">
        <v>619</v>
      </c>
    </row>
    <row r="80" spans="1:1">
      <c r="A80" s="633"/>
    </row>
    <row r="81" spans="1:1">
      <c r="A81" s="859" t="s">
        <v>1561</v>
      </c>
    </row>
    <row r="82" spans="1:1">
      <c r="A82" s="860" t="s">
        <v>1560</v>
      </c>
    </row>
    <row r="83" spans="1:1">
      <c r="A83" s="859" t="s">
        <v>733</v>
      </c>
    </row>
    <row r="84" spans="1:1">
      <c r="A84" s="860" t="s">
        <v>734</v>
      </c>
    </row>
    <row r="85" spans="1:1">
      <c r="A85" s="634"/>
    </row>
    <row r="86" spans="1:1">
      <c r="A86" s="642" t="s">
        <v>620</v>
      </c>
    </row>
    <row r="87" spans="1:1">
      <c r="A87" s="635"/>
    </row>
    <row r="88" spans="1:1">
      <c r="A88" s="815" t="s">
        <v>661</v>
      </c>
    </row>
    <row r="89" spans="1:1">
      <c r="A89" s="858" t="s">
        <v>662</v>
      </c>
    </row>
    <row r="90" spans="1:1" s="261" customFormat="1">
      <c r="A90" s="815" t="s">
        <v>663</v>
      </c>
    </row>
    <row r="91" spans="1:1" s="261" customFormat="1">
      <c r="A91" s="858" t="s">
        <v>664</v>
      </c>
    </row>
    <row r="92" spans="1:1">
      <c r="A92" s="815" t="s">
        <v>889</v>
      </c>
    </row>
    <row r="93" spans="1:1">
      <c r="A93" s="858" t="s">
        <v>890</v>
      </c>
    </row>
    <row r="94" spans="1:1">
      <c r="A94" s="815" t="s">
        <v>899</v>
      </c>
    </row>
    <row r="95" spans="1:1">
      <c r="A95" s="858" t="s">
        <v>900</v>
      </c>
    </row>
    <row r="96" spans="1:1">
      <c r="A96" s="815" t="s">
        <v>901</v>
      </c>
    </row>
    <row r="97" spans="1:5">
      <c r="A97" s="858" t="s">
        <v>902</v>
      </c>
    </row>
    <row r="98" spans="1:5">
      <c r="A98" s="815" t="s">
        <v>903</v>
      </c>
    </row>
    <row r="99" spans="1:5">
      <c r="A99" s="858" t="s">
        <v>904</v>
      </c>
    </row>
    <row r="100" spans="1:5">
      <c r="A100" s="815" t="s">
        <v>905</v>
      </c>
    </row>
    <row r="101" spans="1:5">
      <c r="A101" s="858" t="s">
        <v>906</v>
      </c>
    </row>
    <row r="102" spans="1:5" s="261" customFormat="1">
      <c r="A102" s="815" t="s">
        <v>1025</v>
      </c>
    </row>
    <row r="103" spans="1:5" s="261" customFormat="1">
      <c r="A103" s="858" t="s">
        <v>1026</v>
      </c>
    </row>
    <row r="104" spans="1:5">
      <c r="A104" s="636"/>
    </row>
    <row r="105" spans="1:5" s="261" customFormat="1">
      <c r="A105" s="738" t="s">
        <v>738</v>
      </c>
    </row>
    <row r="106" spans="1:5" s="261" customFormat="1">
      <c r="A106" s="636"/>
    </row>
    <row r="107" spans="1:5" s="261" customFormat="1">
      <c r="A107" s="861" t="s">
        <v>668</v>
      </c>
      <c r="E107" s="148"/>
    </row>
    <row r="108" spans="1:5" s="261" customFormat="1">
      <c r="A108" s="858" t="s">
        <v>669</v>
      </c>
      <c r="E108" s="148"/>
    </row>
    <row r="109" spans="1:5" s="261" customFormat="1">
      <c r="A109" s="861" t="s">
        <v>670</v>
      </c>
      <c r="E109" s="148"/>
    </row>
    <row r="110" spans="1:5" s="261" customFormat="1">
      <c r="A110" s="858" t="s">
        <v>671</v>
      </c>
      <c r="E110" s="148"/>
    </row>
    <row r="111" spans="1:5" s="261" customFormat="1">
      <c r="A111" s="861" t="s">
        <v>672</v>
      </c>
      <c r="E111" s="148"/>
    </row>
    <row r="112" spans="1:5" s="261" customFormat="1">
      <c r="A112" s="858" t="s">
        <v>673</v>
      </c>
      <c r="E112" s="715"/>
    </row>
    <row r="113" spans="1:5" s="261" customFormat="1">
      <c r="A113" s="861" t="s">
        <v>864</v>
      </c>
      <c r="E113" s="715"/>
    </row>
    <row r="114" spans="1:5" s="261" customFormat="1">
      <c r="A114" s="858" t="s">
        <v>865</v>
      </c>
      <c r="E114" s="715"/>
    </row>
    <row r="115" spans="1:5" s="261" customFormat="1">
      <c r="A115" s="636"/>
      <c r="E115" s="715"/>
    </row>
    <row r="116" spans="1:5">
      <c r="A116" s="659" t="s">
        <v>735</v>
      </c>
      <c r="E116" s="148"/>
    </row>
    <row r="117" spans="1:5">
      <c r="A117" s="633"/>
      <c r="E117" s="715"/>
    </row>
    <row r="118" spans="1:5">
      <c r="A118" s="862" t="s">
        <v>739</v>
      </c>
    </row>
    <row r="119" spans="1:5">
      <c r="A119" s="858" t="s">
        <v>740</v>
      </c>
    </row>
    <row r="120" spans="1:5">
      <c r="A120" s="862" t="s">
        <v>741</v>
      </c>
    </row>
    <row r="121" spans="1:5">
      <c r="A121" s="858" t="s">
        <v>742</v>
      </c>
      <c r="C121" s="645"/>
    </row>
    <row r="122" spans="1:5">
      <c r="A122" s="862" t="s">
        <v>707</v>
      </c>
    </row>
    <row r="123" spans="1:5">
      <c r="A123" s="858" t="s">
        <v>708</v>
      </c>
    </row>
    <row r="124" spans="1:5">
      <c r="A124" s="862" t="s">
        <v>743</v>
      </c>
    </row>
    <row r="125" spans="1:5">
      <c r="A125" s="858" t="s">
        <v>744</v>
      </c>
    </row>
    <row r="126" spans="1:5">
      <c r="A126" s="862" t="s">
        <v>745</v>
      </c>
    </row>
    <row r="127" spans="1:5">
      <c r="A127" s="858" t="s">
        <v>746</v>
      </c>
    </row>
    <row r="128" spans="1:5">
      <c r="A128" s="862" t="s">
        <v>747</v>
      </c>
    </row>
    <row r="129" spans="1:1">
      <c r="A129" s="858" t="s">
        <v>815</v>
      </c>
    </row>
    <row r="130" spans="1:1">
      <c r="A130" s="862" t="s">
        <v>714</v>
      </c>
    </row>
    <row r="131" spans="1:1">
      <c r="A131" s="858" t="s">
        <v>811</v>
      </c>
    </row>
    <row r="132" spans="1:1">
      <c r="A132" s="862" t="s">
        <v>715</v>
      </c>
    </row>
    <row r="133" spans="1:1">
      <c r="A133" s="858" t="s">
        <v>813</v>
      </c>
    </row>
    <row r="134" spans="1:1">
      <c r="A134" s="862" t="s">
        <v>716</v>
      </c>
    </row>
    <row r="135" spans="1:1">
      <c r="A135" s="858" t="s">
        <v>748</v>
      </c>
    </row>
    <row r="136" spans="1:1">
      <c r="A136" s="862" t="s">
        <v>749</v>
      </c>
    </row>
    <row r="137" spans="1:1">
      <c r="A137" s="858" t="s">
        <v>750</v>
      </c>
    </row>
    <row r="138" spans="1:1">
      <c r="A138" s="862" t="s">
        <v>751</v>
      </c>
    </row>
    <row r="139" spans="1:1">
      <c r="A139" s="858" t="s">
        <v>752</v>
      </c>
    </row>
    <row r="140" spans="1:1">
      <c r="A140" s="862" t="s">
        <v>753</v>
      </c>
    </row>
    <row r="141" spans="1:1">
      <c r="A141" s="858" t="s">
        <v>754</v>
      </c>
    </row>
    <row r="142" spans="1:1">
      <c r="A142" s="646"/>
    </row>
    <row r="143" spans="1:1">
      <c r="A143" s="647" t="s">
        <v>736</v>
      </c>
    </row>
    <row r="144" spans="1:1">
      <c r="A144" s="636"/>
    </row>
    <row r="145" spans="1:1">
      <c r="A145" s="863" t="s">
        <v>682</v>
      </c>
    </row>
    <row r="146" spans="1:1">
      <c r="A146" s="858" t="s">
        <v>683</v>
      </c>
    </row>
    <row r="147" spans="1:1">
      <c r="A147" s="863" t="s">
        <v>684</v>
      </c>
    </row>
    <row r="148" spans="1:1">
      <c r="A148" s="858" t="s">
        <v>685</v>
      </c>
    </row>
    <row r="149" spans="1:1">
      <c r="A149" s="863" t="s">
        <v>686</v>
      </c>
    </row>
    <row r="150" spans="1:1">
      <c r="A150" s="858" t="s">
        <v>687</v>
      </c>
    </row>
    <row r="151" spans="1:1">
      <c r="A151" s="863" t="s">
        <v>688</v>
      </c>
    </row>
    <row r="152" spans="1:1">
      <c r="A152" s="858" t="s">
        <v>999</v>
      </c>
    </row>
    <row r="153" spans="1:1">
      <c r="A153" s="863" t="s">
        <v>689</v>
      </c>
    </row>
    <row r="154" spans="1:1">
      <c r="A154" s="858" t="s">
        <v>690</v>
      </c>
    </row>
    <row r="155" spans="1:1">
      <c r="A155" s="863" t="s">
        <v>691</v>
      </c>
    </row>
    <row r="156" spans="1:1">
      <c r="A156" s="858" t="s">
        <v>692</v>
      </c>
    </row>
    <row r="157" spans="1:1">
      <c r="A157" s="863" t="s">
        <v>693</v>
      </c>
    </row>
    <row r="158" spans="1:1">
      <c r="A158" s="858" t="s">
        <v>694</v>
      </c>
    </row>
    <row r="159" spans="1:1" s="261" customFormat="1">
      <c r="A159" s="863" t="s">
        <v>825</v>
      </c>
    </row>
    <row r="160" spans="1:1" s="261" customFormat="1">
      <c r="A160" s="858" t="s">
        <v>826</v>
      </c>
    </row>
    <row r="161" spans="1:8">
      <c r="A161" s="648"/>
    </row>
    <row r="162" spans="1:8">
      <c r="A162" s="629" t="s">
        <v>737</v>
      </c>
    </row>
    <row r="163" spans="1:8">
      <c r="A163" s="188"/>
      <c r="B163" s="188"/>
      <c r="C163" s="188"/>
      <c r="D163" s="188"/>
      <c r="E163" s="188"/>
    </row>
    <row r="164" spans="1:8">
      <c r="A164" s="62" t="s">
        <v>697</v>
      </c>
    </row>
    <row r="165" spans="1:8">
      <c r="A165" s="858" t="s">
        <v>698</v>
      </c>
    </row>
    <row r="166" spans="1:8">
      <c r="A166" s="62" t="s">
        <v>699</v>
      </c>
    </row>
    <row r="167" spans="1:8">
      <c r="A167" s="858" t="s">
        <v>700</v>
      </c>
      <c r="H167" s="234"/>
    </row>
    <row r="168" spans="1:8">
      <c r="A168" s="62" t="s">
        <v>701</v>
      </c>
    </row>
    <row r="169" spans="1:8">
      <c r="A169" s="858" t="s">
        <v>702</v>
      </c>
      <c r="F169" s="62"/>
    </row>
    <row r="170" spans="1:8">
      <c r="A170" s="62" t="s">
        <v>703</v>
      </c>
    </row>
    <row r="171" spans="1:8">
      <c r="A171" s="858" t="s">
        <v>704</v>
      </c>
    </row>
    <row r="172" spans="1:8">
      <c r="A172" s="62" t="s">
        <v>705</v>
      </c>
    </row>
    <row r="173" spans="1:8" s="261" customFormat="1">
      <c r="A173" s="858" t="s">
        <v>706</v>
      </c>
    </row>
    <row r="174" spans="1:8">
      <c r="A174" s="62" t="s">
        <v>830</v>
      </c>
    </row>
    <row r="175" spans="1:8" s="261" customFormat="1">
      <c r="A175" s="858" t="s">
        <v>831</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1623</v>
      </c>
      <c r="F1" s="197"/>
    </row>
    <row r="2" spans="1:8">
      <c r="A2" s="544" t="s">
        <v>1624</v>
      </c>
    </row>
    <row r="3" spans="1:8" ht="12.75" customHeight="1"/>
    <row r="4" spans="1:8" ht="12.75" customHeight="1">
      <c r="B4" s="800"/>
      <c r="C4" s="799"/>
      <c r="D4" s="799"/>
      <c r="E4" s="799"/>
      <c r="F4" s="24" t="s">
        <v>1514</v>
      </c>
    </row>
    <row r="5" spans="1:8">
      <c r="A5" s="1203" t="s">
        <v>486</v>
      </c>
      <c r="B5" s="1203" t="s">
        <v>487</v>
      </c>
      <c r="C5" s="1204" t="s">
        <v>867</v>
      </c>
      <c r="D5" s="1204"/>
      <c r="E5" s="1205" t="s">
        <v>868</v>
      </c>
      <c r="F5" s="1205"/>
    </row>
    <row r="6" spans="1:8" ht="65.25">
      <c r="A6" s="1203"/>
      <c r="B6" s="1203"/>
      <c r="C6" s="394" t="s">
        <v>488</v>
      </c>
      <c r="D6" s="394" t="s">
        <v>1513</v>
      </c>
      <c r="E6" s="394" t="s">
        <v>489</v>
      </c>
      <c r="F6" s="394" t="s">
        <v>490</v>
      </c>
    </row>
    <row r="7" spans="1:8" ht="22.5">
      <c r="A7" s="90">
        <v>1</v>
      </c>
      <c r="B7" s="91" t="s">
        <v>491</v>
      </c>
      <c r="C7" s="880">
        <v>2626920</v>
      </c>
      <c r="D7" s="880">
        <v>58500.940410000003</v>
      </c>
      <c r="E7" s="880">
        <v>11557</v>
      </c>
      <c r="F7" s="880">
        <v>9648.7898999999998</v>
      </c>
      <c r="G7" s="52"/>
    </row>
    <row r="8" spans="1:8" ht="22.5">
      <c r="A8" s="90">
        <v>2</v>
      </c>
      <c r="B8" s="91" t="s">
        <v>493</v>
      </c>
      <c r="C8" s="880">
        <v>510781</v>
      </c>
      <c r="D8" s="880">
        <v>91850.311760000011</v>
      </c>
      <c r="E8" s="880">
        <v>5033273</v>
      </c>
      <c r="F8" s="880">
        <v>55398.565649999997</v>
      </c>
      <c r="G8" s="52"/>
    </row>
    <row r="9" spans="1:8" ht="22.5">
      <c r="A9" s="90">
        <v>3</v>
      </c>
      <c r="B9" s="91" t="s">
        <v>492</v>
      </c>
      <c r="C9" s="880">
        <v>724653</v>
      </c>
      <c r="D9" s="880">
        <v>213928.60681999999</v>
      </c>
      <c r="E9" s="880">
        <v>102150</v>
      </c>
      <c r="F9" s="880">
        <v>119370.78301999999</v>
      </c>
      <c r="G9" s="52"/>
    </row>
    <row r="10" spans="1:8" ht="22.5">
      <c r="A10" s="90">
        <v>4</v>
      </c>
      <c r="B10" s="91" t="s">
        <v>494</v>
      </c>
      <c r="C10" s="880">
        <v>50</v>
      </c>
      <c r="D10" s="880">
        <v>591.20915000000002</v>
      </c>
      <c r="E10" s="880">
        <v>128</v>
      </c>
      <c r="F10" s="880">
        <v>309.32862</v>
      </c>
    </row>
    <row r="11" spans="1:8" ht="22.5">
      <c r="A11" s="90">
        <v>5</v>
      </c>
      <c r="B11" s="91" t="s">
        <v>495</v>
      </c>
      <c r="C11" s="880">
        <v>218</v>
      </c>
      <c r="D11" s="880">
        <v>1813.3256399999998</v>
      </c>
      <c r="E11" s="880">
        <v>12</v>
      </c>
      <c r="F11" s="185">
        <v>622.7663500000001</v>
      </c>
    </row>
    <row r="12" spans="1:8" ht="22.5">
      <c r="A12" s="90">
        <v>6</v>
      </c>
      <c r="B12" s="91" t="s">
        <v>496</v>
      </c>
      <c r="C12" s="880">
        <v>25237</v>
      </c>
      <c r="D12" s="880">
        <v>28989.509489999997</v>
      </c>
      <c r="E12" s="880">
        <v>1373</v>
      </c>
      <c r="F12" s="880">
        <v>12773.27778</v>
      </c>
    </row>
    <row r="13" spans="1:8" ht="22.5">
      <c r="A13" s="90">
        <v>7</v>
      </c>
      <c r="B13" s="91" t="s">
        <v>497</v>
      </c>
      <c r="C13" s="880">
        <v>15565</v>
      </c>
      <c r="D13" s="880">
        <v>5677.9127399999988</v>
      </c>
      <c r="E13" s="880">
        <v>2150</v>
      </c>
      <c r="F13" s="880">
        <v>1526.6328700000001</v>
      </c>
    </row>
    <row r="14" spans="1:8" ht="22.5">
      <c r="A14" s="90">
        <v>8</v>
      </c>
      <c r="B14" s="91" t="s">
        <v>498</v>
      </c>
      <c r="C14" s="880">
        <v>688494</v>
      </c>
      <c r="D14" s="880">
        <v>109364.97921999999</v>
      </c>
      <c r="E14" s="880">
        <v>32327</v>
      </c>
      <c r="F14" s="880">
        <v>55952.295030000001</v>
      </c>
      <c r="H14" s="261"/>
    </row>
    <row r="15" spans="1:8" ht="22.5">
      <c r="A15" s="90">
        <v>9</v>
      </c>
      <c r="B15" s="91" t="s">
        <v>499</v>
      </c>
      <c r="C15" s="880">
        <v>724392</v>
      </c>
      <c r="D15" s="880">
        <v>117823.97379999999</v>
      </c>
      <c r="E15" s="880">
        <v>54756</v>
      </c>
      <c r="F15" s="880">
        <v>63173.239489999993</v>
      </c>
    </row>
    <row r="16" spans="1:8" ht="22.5">
      <c r="A16" s="90">
        <v>10</v>
      </c>
      <c r="B16" s="91" t="s">
        <v>500</v>
      </c>
      <c r="C16" s="880">
        <v>3111735</v>
      </c>
      <c r="D16" s="880">
        <v>423109.39479999995</v>
      </c>
      <c r="E16" s="880">
        <v>101439</v>
      </c>
      <c r="F16" s="880">
        <v>227810.70529000001</v>
      </c>
    </row>
    <row r="17" spans="1:6" ht="22.5">
      <c r="A17" s="90">
        <v>11</v>
      </c>
      <c r="B17" s="91" t="s">
        <v>501</v>
      </c>
      <c r="C17" s="880">
        <v>2225</v>
      </c>
      <c r="D17" s="880">
        <v>918.30998000000011</v>
      </c>
      <c r="E17" s="880">
        <v>5</v>
      </c>
      <c r="F17" s="880">
        <v>63.73545</v>
      </c>
    </row>
    <row r="18" spans="1:6" ht="22.5">
      <c r="A18" s="90">
        <v>12</v>
      </c>
      <c r="B18" s="91" t="s">
        <v>502</v>
      </c>
      <c r="C18" s="880">
        <v>67517</v>
      </c>
      <c r="D18" s="880">
        <v>5746.3011699999997</v>
      </c>
      <c r="E18" s="880">
        <v>389</v>
      </c>
      <c r="F18" s="880">
        <v>922.08793999999989</v>
      </c>
    </row>
    <row r="19" spans="1:6" ht="22.5">
      <c r="A19" s="90">
        <v>13</v>
      </c>
      <c r="B19" s="91" t="s">
        <v>503</v>
      </c>
      <c r="C19" s="880">
        <v>291145</v>
      </c>
      <c r="D19" s="880">
        <v>68412.669149999987</v>
      </c>
      <c r="E19" s="880">
        <v>8344</v>
      </c>
      <c r="F19" s="880">
        <v>21394.780620000001</v>
      </c>
    </row>
    <row r="20" spans="1:6" ht="22.5">
      <c r="A20" s="90">
        <v>14</v>
      </c>
      <c r="B20" s="91" t="s">
        <v>504</v>
      </c>
      <c r="C20" s="880">
        <v>40730</v>
      </c>
      <c r="D20" s="880">
        <v>15954.244680000002</v>
      </c>
      <c r="E20" s="880">
        <v>931</v>
      </c>
      <c r="F20" s="880">
        <v>-4008.3517200000001</v>
      </c>
    </row>
    <row r="21" spans="1:6" ht="22.5">
      <c r="A21" s="90">
        <v>15</v>
      </c>
      <c r="B21" s="91" t="s">
        <v>505</v>
      </c>
      <c r="C21" s="880">
        <v>1597</v>
      </c>
      <c r="D21" s="880">
        <v>1152.7331099999999</v>
      </c>
      <c r="E21" s="880">
        <v>419</v>
      </c>
      <c r="F21" s="880">
        <v>442.48407999999995</v>
      </c>
    </row>
    <row r="22" spans="1:6" ht="22.5">
      <c r="A22" s="90">
        <v>16</v>
      </c>
      <c r="B22" s="91" t="s">
        <v>506</v>
      </c>
      <c r="C22" s="880">
        <v>316458</v>
      </c>
      <c r="D22" s="880">
        <v>22804.036270000001</v>
      </c>
      <c r="E22" s="880">
        <v>5433</v>
      </c>
      <c r="F22" s="880">
        <v>4842.1418099999992</v>
      </c>
    </row>
    <row r="23" spans="1:6" ht="22.5">
      <c r="A23" s="90">
        <v>17</v>
      </c>
      <c r="B23" s="91" t="s">
        <v>507</v>
      </c>
      <c r="C23" s="880">
        <v>16732</v>
      </c>
      <c r="D23" s="880">
        <v>394.32770999999997</v>
      </c>
      <c r="E23" s="880">
        <v>14</v>
      </c>
      <c r="F23" s="880">
        <v>59.54654</v>
      </c>
    </row>
    <row r="24" spans="1:6" ht="22.5">
      <c r="A24" s="90">
        <v>18</v>
      </c>
      <c r="B24" s="91" t="s">
        <v>508</v>
      </c>
      <c r="C24" s="880">
        <v>975807</v>
      </c>
      <c r="D24" s="880">
        <v>19841.982789999998</v>
      </c>
      <c r="E24" s="880">
        <v>316039</v>
      </c>
      <c r="F24" s="880">
        <v>8937.2002400000001</v>
      </c>
    </row>
    <row r="25" spans="1:6" ht="22.5">
      <c r="A25" s="90">
        <v>19</v>
      </c>
      <c r="B25" s="91" t="s">
        <v>509</v>
      </c>
      <c r="C25" s="880">
        <v>762770</v>
      </c>
      <c r="D25" s="880">
        <v>199930.40772999998</v>
      </c>
      <c r="E25" s="880">
        <v>55268</v>
      </c>
      <c r="F25" s="880">
        <v>296200.53038000001</v>
      </c>
    </row>
    <row r="26" spans="1:6" ht="22.5">
      <c r="A26" s="90">
        <v>20</v>
      </c>
      <c r="B26" s="91" t="s">
        <v>510</v>
      </c>
      <c r="C26" s="880">
        <v>3131</v>
      </c>
      <c r="D26" s="880">
        <v>1666.7586099999999</v>
      </c>
      <c r="E26" s="880">
        <v>2505</v>
      </c>
      <c r="F26" s="880">
        <v>2669.41338</v>
      </c>
    </row>
    <row r="27" spans="1:6" ht="33.75">
      <c r="A27" s="90">
        <v>21</v>
      </c>
      <c r="B27" s="91" t="s">
        <v>511</v>
      </c>
      <c r="C27" s="880">
        <v>523384</v>
      </c>
      <c r="D27" s="880">
        <v>12594.63867</v>
      </c>
      <c r="E27" s="880">
        <v>1646</v>
      </c>
      <c r="F27" s="880">
        <v>1517.4584599999998</v>
      </c>
    </row>
    <row r="28" spans="1:6" ht="22.5">
      <c r="A28" s="90">
        <v>22</v>
      </c>
      <c r="B28" s="91" t="s">
        <v>512</v>
      </c>
      <c r="C28" s="880">
        <v>1616</v>
      </c>
      <c r="D28" s="880">
        <v>284.49845999999997</v>
      </c>
      <c r="E28" s="880">
        <v>187</v>
      </c>
      <c r="F28" s="880">
        <v>1069.6052</v>
      </c>
    </row>
    <row r="29" spans="1:6" ht="45">
      <c r="A29" s="90">
        <v>23</v>
      </c>
      <c r="B29" s="91" t="s">
        <v>513</v>
      </c>
      <c r="C29" s="880">
        <v>77437</v>
      </c>
      <c r="D29" s="880">
        <v>29363.690830000003</v>
      </c>
      <c r="E29" s="880">
        <v>6945</v>
      </c>
      <c r="F29" s="880">
        <v>44316.446689999997</v>
      </c>
    </row>
    <row r="30" spans="1:6" ht="22.5">
      <c r="A30" s="90">
        <v>24</v>
      </c>
      <c r="B30" s="91" t="s">
        <v>514</v>
      </c>
      <c r="C30" s="880">
        <v>0</v>
      </c>
      <c r="D30" s="880">
        <v>0</v>
      </c>
      <c r="E30" s="880">
        <v>0</v>
      </c>
      <c r="F30" s="880">
        <v>0</v>
      </c>
    </row>
    <row r="31" spans="1:6" ht="22.5">
      <c r="A31" s="90">
        <v>25</v>
      </c>
      <c r="B31" s="91" t="s">
        <v>515</v>
      </c>
      <c r="C31" s="880">
        <v>0</v>
      </c>
      <c r="D31" s="880">
        <v>0</v>
      </c>
      <c r="E31" s="880">
        <v>0</v>
      </c>
      <c r="F31" s="880">
        <v>0</v>
      </c>
    </row>
    <row r="32" spans="1:6" ht="22.5">
      <c r="A32" s="397"/>
      <c r="B32" s="398" t="s">
        <v>516</v>
      </c>
      <c r="C32" s="881">
        <v>10140256</v>
      </c>
      <c r="D32" s="881">
        <v>1186874.7686900001</v>
      </c>
      <c r="E32" s="881">
        <v>5670739</v>
      </c>
      <c r="F32" s="881">
        <v>579240.00896000001</v>
      </c>
    </row>
    <row r="33" spans="1:7" ht="22.5">
      <c r="A33" s="397"/>
      <c r="B33" s="398" t="s">
        <v>517</v>
      </c>
      <c r="C33" s="881">
        <v>1368338</v>
      </c>
      <c r="D33" s="881">
        <v>243839.99430000002</v>
      </c>
      <c r="E33" s="881">
        <v>66551</v>
      </c>
      <c r="F33" s="881">
        <v>345773.45410999999</v>
      </c>
    </row>
    <row r="34" spans="1:7">
      <c r="A34" s="395"/>
      <c r="B34" s="396" t="s">
        <v>278</v>
      </c>
      <c r="C34" s="882">
        <v>11508594</v>
      </c>
      <c r="D34" s="882">
        <v>1430714.7629900002</v>
      </c>
      <c r="E34" s="882">
        <v>5737290</v>
      </c>
      <c r="F34" s="882">
        <v>925013.46307000006</v>
      </c>
    </row>
    <row r="35" spans="1:7" ht="12.75" customHeight="1">
      <c r="A35" s="33" t="s">
        <v>485</v>
      </c>
      <c r="F35" s="261"/>
    </row>
    <row r="36" spans="1:7" ht="12.75" customHeight="1">
      <c r="G36" s="76"/>
    </row>
    <row r="37" spans="1:7" s="1077" customFormat="1" ht="12.75" customHeight="1">
      <c r="A37" s="286" t="s">
        <v>1517</v>
      </c>
      <c r="G37" s="76"/>
    </row>
    <row r="38" spans="1:7" s="1077" customFormat="1" ht="12.75" customHeight="1">
      <c r="A38" s="1089" t="s">
        <v>1518</v>
      </c>
      <c r="G38" s="76"/>
    </row>
    <row r="39" spans="1:7" ht="12.75" customHeight="1"/>
    <row r="40" spans="1:7" ht="12.75" customHeight="1">
      <c r="A40" s="613" t="s">
        <v>81</v>
      </c>
      <c r="F40" s="34" t="s">
        <v>1049</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661</v>
      </c>
    </row>
    <row r="5" spans="1:7" ht="12.75" customHeight="1">
      <c r="A5" s="525" t="s">
        <v>662</v>
      </c>
      <c r="B5" s="197"/>
    </row>
    <row r="6" spans="1:7" ht="53.25" customHeight="1">
      <c r="A6" s="804" t="s">
        <v>1486</v>
      </c>
      <c r="B6" s="1211" t="s">
        <v>467</v>
      </c>
      <c r="C6" s="1212"/>
      <c r="D6" s="1213"/>
      <c r="E6" s="1211" t="s">
        <v>841</v>
      </c>
      <c r="F6" s="1212"/>
      <c r="G6" s="1213"/>
    </row>
    <row r="7" spans="1:7" s="261" customFormat="1">
      <c r="A7" s="1207" t="s">
        <v>852</v>
      </c>
      <c r="B7" s="406" t="str">
        <f>Naslovnica!A20</f>
        <v>Listopad 2023.</v>
      </c>
      <c r="C7" s="1214" t="s">
        <v>853</v>
      </c>
      <c r="D7" s="1215" t="s">
        <v>848</v>
      </c>
      <c r="E7" s="406" t="str">
        <f>$B$7</f>
        <v>Listopad 2023.</v>
      </c>
      <c r="F7" s="1214" t="s">
        <v>853</v>
      </c>
      <c r="G7" s="1215" t="s">
        <v>848</v>
      </c>
    </row>
    <row r="8" spans="1:7" s="261" customFormat="1">
      <c r="A8" s="1207"/>
      <c r="B8" s="790" t="str">
        <f>Naslovnica!A24</f>
        <v>October 2023</v>
      </c>
      <c r="C8" s="1206"/>
      <c r="D8" s="1207"/>
      <c r="E8" s="790" t="str">
        <f>$B$8</f>
        <v>October 2023</v>
      </c>
      <c r="F8" s="1206"/>
      <c r="G8" s="1207"/>
    </row>
    <row r="9" spans="1:7" ht="25.5">
      <c r="A9" s="241" t="s">
        <v>471</v>
      </c>
      <c r="B9" s="249">
        <v>21849606.350000001</v>
      </c>
      <c r="C9" s="245">
        <v>257632577.69</v>
      </c>
      <c r="D9" s="252">
        <v>-0.41656205540434921</v>
      </c>
      <c r="E9" s="249">
        <v>31703.8</v>
      </c>
      <c r="F9" s="244">
        <v>964609.24</v>
      </c>
      <c r="G9" s="255">
        <v>2.3534800084620264</v>
      </c>
    </row>
    <row r="10" spans="1:7">
      <c r="A10" s="92" t="s">
        <v>473</v>
      </c>
      <c r="B10" s="250">
        <v>17937618.440000001</v>
      </c>
      <c r="C10" s="190">
        <v>220898799</v>
      </c>
      <c r="D10" s="253">
        <v>-0.43846318506022441</v>
      </c>
      <c r="E10" s="250">
        <v>31703.8</v>
      </c>
      <c r="F10" s="191">
        <v>924792.4</v>
      </c>
      <c r="G10" s="253">
        <v>2.3534800084620264</v>
      </c>
    </row>
    <row r="11" spans="1:7">
      <c r="A11" s="92" t="s">
        <v>472</v>
      </c>
      <c r="B11" s="250">
        <v>2701890.6</v>
      </c>
      <c r="C11" s="190">
        <v>25504844.490000002</v>
      </c>
      <c r="D11" s="253">
        <v>-0.39317694079355325</v>
      </c>
      <c r="E11" s="250">
        <v>0</v>
      </c>
      <c r="F11" s="191">
        <v>39816.839999999997</v>
      </c>
      <c r="G11" s="253" t="e">
        <v>#DIV/0!</v>
      </c>
    </row>
    <row r="12" spans="1:7">
      <c r="A12" s="92" t="s">
        <v>474</v>
      </c>
      <c r="B12" s="250">
        <v>0</v>
      </c>
      <c r="C12" s="191">
        <v>0</v>
      </c>
      <c r="D12" s="254">
        <v>0</v>
      </c>
      <c r="E12" s="250">
        <v>0</v>
      </c>
      <c r="F12" s="191">
        <v>0</v>
      </c>
      <c r="G12" s="253" t="e">
        <v>#DIV/0!</v>
      </c>
    </row>
    <row r="13" spans="1:7">
      <c r="A13" s="92" t="s">
        <v>842</v>
      </c>
      <c r="B13" s="250">
        <v>0</v>
      </c>
      <c r="C13" s="191">
        <v>0</v>
      </c>
      <c r="D13" s="254">
        <v>0</v>
      </c>
      <c r="E13" s="250">
        <v>0</v>
      </c>
      <c r="F13" s="191">
        <v>0</v>
      </c>
      <c r="G13" s="253" t="e">
        <v>#DIV/0!</v>
      </c>
    </row>
    <row r="14" spans="1:7">
      <c r="A14" s="92" t="s">
        <v>475</v>
      </c>
      <c r="B14" s="250">
        <v>0</v>
      </c>
      <c r="C14" s="191">
        <v>0</v>
      </c>
      <c r="D14" s="254">
        <v>0</v>
      </c>
      <c r="E14" s="250">
        <v>0</v>
      </c>
      <c r="F14" s="191">
        <v>0</v>
      </c>
      <c r="G14" s="253" t="e">
        <v>#DIV/0!</v>
      </c>
    </row>
    <row r="15" spans="1:7" s="261" customFormat="1">
      <c r="A15" s="92" t="s">
        <v>1021</v>
      </c>
      <c r="B15" s="250">
        <v>1210097.31</v>
      </c>
      <c r="C15" s="191">
        <v>11228934.199999999</v>
      </c>
      <c r="D15" s="254">
        <v>0.14871429148044912</v>
      </c>
      <c r="E15" s="250"/>
      <c r="F15" s="191"/>
      <c r="G15" s="253" t="e">
        <v>#DIV/0!</v>
      </c>
    </row>
    <row r="16" spans="1:7">
      <c r="A16" s="883" t="s">
        <v>1017</v>
      </c>
      <c r="B16" s="884">
        <v>3776512.75</v>
      </c>
      <c r="C16" s="885">
        <v>28358303.550000001</v>
      </c>
      <c r="D16" s="886">
        <v>-0.66012725606140266</v>
      </c>
      <c r="E16" s="250">
        <v>0</v>
      </c>
      <c r="F16" s="191">
        <v>0</v>
      </c>
      <c r="G16" s="253" t="e">
        <v>#DIV/0!</v>
      </c>
    </row>
    <row r="17" spans="1:10">
      <c r="A17" s="883" t="s">
        <v>1018</v>
      </c>
      <c r="B17" s="884">
        <v>0</v>
      </c>
      <c r="C17" s="885">
        <v>0</v>
      </c>
      <c r="D17" s="886">
        <v>0</v>
      </c>
      <c r="E17" s="250">
        <v>0</v>
      </c>
      <c r="F17" s="191">
        <v>0</v>
      </c>
      <c r="G17" s="253" t="e">
        <v>#DIV/0!</v>
      </c>
    </row>
    <row r="18" spans="1:10" ht="18.75" customHeight="1">
      <c r="A18" s="399" t="s">
        <v>476</v>
      </c>
      <c r="B18" s="400">
        <v>25626119.100000001</v>
      </c>
      <c r="C18" s="401">
        <v>285990881.24000001</v>
      </c>
      <c r="D18" s="402">
        <v>-0.47229340239758355</v>
      </c>
      <c r="E18" s="400">
        <v>31703.8</v>
      </c>
      <c r="F18" s="760">
        <v>964609.24000000011</v>
      </c>
      <c r="G18" s="402">
        <v>2.3534800084620264</v>
      </c>
      <c r="J18" s="76"/>
    </row>
    <row r="19" spans="1:10" ht="15" customHeight="1">
      <c r="A19" s="1210" t="s">
        <v>851</v>
      </c>
      <c r="B19" s="403" t="str">
        <f>B7</f>
        <v>Listopad 2023.</v>
      </c>
      <c r="C19" s="1206" t="s">
        <v>853</v>
      </c>
      <c r="D19" s="1207" t="s">
        <v>848</v>
      </c>
      <c r="E19" s="791" t="str">
        <f>E7</f>
        <v>Listopad 2023.</v>
      </c>
      <c r="F19" s="1206" t="s">
        <v>853</v>
      </c>
      <c r="G19" s="1207" t="s">
        <v>848</v>
      </c>
    </row>
    <row r="20" spans="1:10" s="261" customFormat="1">
      <c r="A20" s="1210"/>
      <c r="B20" s="790" t="str">
        <f>B8</f>
        <v>October 2023</v>
      </c>
      <c r="C20" s="1206"/>
      <c r="D20" s="1207"/>
      <c r="E20" s="793" t="str">
        <f>E8</f>
        <v>October 2023</v>
      </c>
      <c r="F20" s="1206"/>
      <c r="G20" s="1207"/>
    </row>
    <row r="21" spans="1:10" ht="25.5">
      <c r="A21" s="242" t="s">
        <v>477</v>
      </c>
      <c r="B21" s="249">
        <v>3699135.91</v>
      </c>
      <c r="C21" s="244">
        <v>63492521.909999996</v>
      </c>
      <c r="D21" s="255">
        <v>-0.52184861991373688</v>
      </c>
      <c r="E21" s="249">
        <v>298</v>
      </c>
      <c r="F21" s="244">
        <v>310532</v>
      </c>
      <c r="G21" s="255">
        <v>0.85093167701863348</v>
      </c>
    </row>
    <row r="22" spans="1:10">
      <c r="A22" s="92" t="s">
        <v>473</v>
      </c>
      <c r="B22" s="250">
        <v>859542</v>
      </c>
      <c r="C22" s="191">
        <v>11760811</v>
      </c>
      <c r="D22" s="253">
        <v>-0.3585201084230889</v>
      </c>
      <c r="E22" s="250">
        <v>298</v>
      </c>
      <c r="F22" s="191">
        <v>10532</v>
      </c>
      <c r="G22" s="253">
        <v>0.85093167701863348</v>
      </c>
    </row>
    <row r="23" spans="1:10">
      <c r="A23" s="92" t="s">
        <v>472</v>
      </c>
      <c r="B23" s="250">
        <v>2778320.91</v>
      </c>
      <c r="C23" s="191">
        <v>50895218.909999996</v>
      </c>
      <c r="D23" s="253">
        <v>-0.5599984178876567</v>
      </c>
      <c r="E23" s="250">
        <v>0</v>
      </c>
      <c r="F23" s="191">
        <v>300000</v>
      </c>
      <c r="G23" s="253" t="e">
        <v>#DIV/0!</v>
      </c>
    </row>
    <row r="24" spans="1:10">
      <c r="A24" s="92" t="s">
        <v>474</v>
      </c>
      <c r="B24" s="250">
        <v>0</v>
      </c>
      <c r="C24" s="191">
        <v>0</v>
      </c>
      <c r="D24" s="254">
        <v>0</v>
      </c>
      <c r="E24" s="250">
        <v>0</v>
      </c>
      <c r="F24" s="191">
        <v>0</v>
      </c>
      <c r="G24" s="253" t="e">
        <v>#DIV/0!</v>
      </c>
    </row>
    <row r="25" spans="1:10">
      <c r="A25" s="92" t="s">
        <v>842</v>
      </c>
      <c r="B25" s="250">
        <v>0</v>
      </c>
      <c r="C25" s="191">
        <v>0</v>
      </c>
      <c r="D25" s="254">
        <v>0</v>
      </c>
      <c r="E25" s="250">
        <v>0</v>
      </c>
      <c r="F25" s="191">
        <v>0</v>
      </c>
      <c r="G25" s="253" t="e">
        <v>#DIV/0!</v>
      </c>
    </row>
    <row r="26" spans="1:10">
      <c r="A26" s="92" t="s">
        <v>475</v>
      </c>
      <c r="B26" s="250">
        <v>0</v>
      </c>
      <c r="C26" s="191">
        <v>0</v>
      </c>
      <c r="D26" s="254">
        <v>0</v>
      </c>
      <c r="E26" s="250">
        <v>0</v>
      </c>
      <c r="F26" s="191">
        <v>0</v>
      </c>
      <c r="G26" s="253" t="e">
        <v>#DIV/0!</v>
      </c>
    </row>
    <row r="27" spans="1:10" s="261" customFormat="1">
      <c r="A27" s="92" t="s">
        <v>1021</v>
      </c>
      <c r="B27" s="250">
        <v>61273</v>
      </c>
      <c r="C27" s="191">
        <v>836492</v>
      </c>
      <c r="D27" s="254">
        <v>-0.25321454252946407</v>
      </c>
      <c r="E27" s="250"/>
      <c r="F27" s="191"/>
      <c r="G27" s="253" t="e">
        <v>#DIV/0!</v>
      </c>
    </row>
    <row r="28" spans="1:10">
      <c r="A28" s="883" t="s">
        <v>1019</v>
      </c>
      <c r="B28" s="884">
        <v>382519</v>
      </c>
      <c r="C28" s="885">
        <v>1740181</v>
      </c>
      <c r="D28" s="932">
        <v>-0.13824169486485149</v>
      </c>
      <c r="E28" s="250">
        <v>0</v>
      </c>
      <c r="F28" s="191">
        <v>0</v>
      </c>
      <c r="G28" s="253" t="e">
        <v>#DIV/0!</v>
      </c>
    </row>
    <row r="29" spans="1:10">
      <c r="A29" s="883" t="s">
        <v>1020</v>
      </c>
      <c r="B29" s="884">
        <v>0</v>
      </c>
      <c r="C29" s="885">
        <v>0</v>
      </c>
      <c r="D29" s="886">
        <v>0</v>
      </c>
      <c r="E29" s="250">
        <v>0</v>
      </c>
      <c r="F29" s="191">
        <v>0</v>
      </c>
      <c r="G29" s="253" t="e">
        <v>#DIV/0!</v>
      </c>
    </row>
    <row r="30" spans="1:10" ht="18.75" customHeight="1">
      <c r="A30" s="399" t="s">
        <v>478</v>
      </c>
      <c r="B30" s="400">
        <v>4081654.91</v>
      </c>
      <c r="C30" s="404">
        <v>65232702.909999996</v>
      </c>
      <c r="D30" s="402">
        <v>-0.50103299181805849</v>
      </c>
      <c r="E30" s="400">
        <v>298</v>
      </c>
      <c r="F30" s="404">
        <v>310532</v>
      </c>
      <c r="G30" s="402">
        <v>0.85093167701863348</v>
      </c>
    </row>
    <row r="31" spans="1:10" ht="18.75" customHeight="1">
      <c r="A31" s="407" t="s">
        <v>479</v>
      </c>
      <c r="B31" s="249">
        <v>5233</v>
      </c>
      <c r="C31" s="408">
        <v>63413</v>
      </c>
      <c r="D31" s="409">
        <v>-8.0962416578854945E-2</v>
      </c>
      <c r="E31" s="249">
        <v>22</v>
      </c>
      <c r="F31" s="408">
        <v>395</v>
      </c>
      <c r="G31" s="409">
        <v>2.1428571428571428</v>
      </c>
    </row>
    <row r="32" spans="1:10" ht="15" customHeight="1">
      <c r="A32" s="1210" t="s">
        <v>850</v>
      </c>
      <c r="B32" s="403" t="str">
        <f>B7</f>
        <v>Listopad 2023.</v>
      </c>
      <c r="C32" s="1206" t="s">
        <v>853</v>
      </c>
      <c r="D32" s="1207" t="s">
        <v>848</v>
      </c>
      <c r="E32" s="403" t="str">
        <f>E7</f>
        <v>Listopad 2023.</v>
      </c>
      <c r="F32" s="1206" t="s">
        <v>853</v>
      </c>
      <c r="G32" s="1207" t="s">
        <v>848</v>
      </c>
    </row>
    <row r="33" spans="1:7" s="261" customFormat="1">
      <c r="A33" s="1210"/>
      <c r="B33" s="790" t="str">
        <f>B8</f>
        <v>October 2023</v>
      </c>
      <c r="C33" s="1206"/>
      <c r="D33" s="1207"/>
      <c r="E33" s="790" t="str">
        <f>E8</f>
        <v>October 2023</v>
      </c>
      <c r="F33" s="1206"/>
      <c r="G33" s="1207"/>
    </row>
    <row r="34" spans="1:7" ht="17.25" customHeight="1">
      <c r="A34" s="243" t="s">
        <v>480</v>
      </c>
      <c r="B34" s="250">
        <v>27231709.940000001</v>
      </c>
      <c r="C34" s="191">
        <v>1073323495.1500001</v>
      </c>
      <c r="D34" s="253">
        <v>-0.62730681743777406</v>
      </c>
      <c r="E34" s="250">
        <v>0</v>
      </c>
      <c r="F34" s="191">
        <v>0</v>
      </c>
      <c r="G34" s="253" t="e">
        <v>#DIV/0!</v>
      </c>
    </row>
    <row r="35" spans="1:7" ht="17.25" customHeight="1">
      <c r="A35" s="243" t="s">
        <v>481</v>
      </c>
      <c r="B35" s="250">
        <v>29321519.210000001</v>
      </c>
      <c r="C35" s="259">
        <v>1366101633.8000002</v>
      </c>
      <c r="D35" s="253">
        <v>-0.71209970905851439</v>
      </c>
      <c r="E35" s="250">
        <v>0</v>
      </c>
      <c r="F35" s="191">
        <v>0</v>
      </c>
      <c r="G35" s="253" t="e">
        <v>#DIV/0!</v>
      </c>
    </row>
    <row r="36" spans="1:7">
      <c r="A36" s="1210" t="s">
        <v>846</v>
      </c>
      <c r="B36" s="792" t="str">
        <f>B7</f>
        <v>Listopad 2023.</v>
      </c>
      <c r="C36" s="1208" t="s">
        <v>847</v>
      </c>
      <c r="D36" s="1207" t="s">
        <v>848</v>
      </c>
      <c r="E36" s="405"/>
      <c r="F36" s="1208"/>
      <c r="G36" s="1207"/>
    </row>
    <row r="37" spans="1:7" s="261" customFormat="1" ht="21" customHeight="1">
      <c r="A37" s="1210"/>
      <c r="B37" s="790" t="str">
        <f>B8</f>
        <v>October 2023</v>
      </c>
      <c r="C37" s="1208"/>
      <c r="D37" s="1207"/>
      <c r="E37" s="405"/>
      <c r="F37" s="1208"/>
      <c r="G37" s="1207"/>
    </row>
    <row r="38" spans="1:7">
      <c r="A38" s="192" t="s">
        <v>62</v>
      </c>
      <c r="B38" s="251">
        <v>2365.44</v>
      </c>
      <c r="C38" s="93">
        <v>0.19473907509546029</v>
      </c>
      <c r="D38" s="253">
        <v>-2.701635460199403E-2</v>
      </c>
      <c r="E38" s="251"/>
      <c r="F38" s="93"/>
      <c r="G38" s="253"/>
    </row>
    <row r="39" spans="1:7">
      <c r="A39" s="94" t="s">
        <v>111</v>
      </c>
      <c r="B39" s="251">
        <v>1755.2</v>
      </c>
      <c r="C39" s="93">
        <v>0.23958303906890022</v>
      </c>
      <c r="D39" s="253">
        <v>-2.7018636983491717E-2</v>
      </c>
      <c r="E39" s="251"/>
      <c r="F39" s="93"/>
      <c r="G39" s="253"/>
    </row>
    <row r="40" spans="1:7">
      <c r="A40" s="94" t="s">
        <v>63</v>
      </c>
      <c r="B40" s="251">
        <v>1438.7</v>
      </c>
      <c r="C40" s="93">
        <v>0.24438870388790379</v>
      </c>
      <c r="D40" s="253">
        <v>-2.5587884698742958E-2</v>
      </c>
      <c r="E40" s="251"/>
      <c r="F40" s="93"/>
      <c r="G40" s="253"/>
    </row>
    <row r="41" spans="1:7" s="261" customFormat="1">
      <c r="A41" s="94" t="s">
        <v>1007</v>
      </c>
      <c r="B41" s="251">
        <v>1563.29</v>
      </c>
      <c r="C41" s="93">
        <v>0.27887989921383505</v>
      </c>
      <c r="D41" s="253">
        <v>-2.5580772035678434E-2</v>
      </c>
      <c r="E41" s="251"/>
      <c r="F41" s="93"/>
      <c r="G41" s="253"/>
    </row>
    <row r="42" spans="1:7">
      <c r="A42" s="94" t="s">
        <v>809</v>
      </c>
      <c r="B42" s="251">
        <v>1473.03</v>
      </c>
      <c r="C42" s="93">
        <v>0.2812967537663964</v>
      </c>
      <c r="D42" s="253">
        <v>-3.2829294235832474E-2</v>
      </c>
      <c r="E42" s="251"/>
      <c r="F42" s="93"/>
      <c r="G42" s="253"/>
    </row>
    <row r="43" spans="1:7" s="261" customFormat="1">
      <c r="A43" s="94" t="s">
        <v>91</v>
      </c>
      <c r="B43" s="251">
        <v>1678.35</v>
      </c>
      <c r="C43" s="93">
        <v>0.23330100083770566</v>
      </c>
      <c r="D43" s="253">
        <v>-3.5253609859284607E-2</v>
      </c>
      <c r="E43" s="251"/>
      <c r="F43" s="93"/>
      <c r="G43" s="253"/>
    </row>
    <row r="44" spans="1:7">
      <c r="A44" s="94" t="s">
        <v>92</v>
      </c>
      <c r="B44" s="251">
        <v>1560.79</v>
      </c>
      <c r="C44" s="93">
        <v>0.48856483424255148</v>
      </c>
      <c r="D44" s="253">
        <v>-1.8226701798368383E-3</v>
      </c>
      <c r="E44" s="251"/>
      <c r="F44" s="93"/>
      <c r="G44" s="253"/>
    </row>
    <row r="45" spans="1:7">
      <c r="A45" s="94" t="s">
        <v>93</v>
      </c>
      <c r="B45" s="251">
        <v>526.67999999999995</v>
      </c>
      <c r="C45" s="93">
        <v>-4.9674311181682196E-2</v>
      </c>
      <c r="D45" s="253">
        <v>-1.024240355070094E-3</v>
      </c>
      <c r="E45" s="251"/>
      <c r="F45" s="93"/>
      <c r="G45" s="253"/>
    </row>
    <row r="46" spans="1:7">
      <c r="A46" s="94" t="s">
        <v>94</v>
      </c>
      <c r="B46" s="251">
        <v>844.39</v>
      </c>
      <c r="C46" s="93">
        <v>0.16227116311080514</v>
      </c>
      <c r="D46" s="253">
        <v>-4.2663431668216178E-2</v>
      </c>
      <c r="E46" s="251"/>
      <c r="F46" s="93"/>
      <c r="G46" s="253"/>
    </row>
    <row r="47" spans="1:7">
      <c r="A47" s="94" t="s">
        <v>95</v>
      </c>
      <c r="B47" s="251">
        <v>1403.38</v>
      </c>
      <c r="C47" s="93">
        <v>0.1372240770153319</v>
      </c>
      <c r="D47" s="253">
        <v>-5.6449769386959114E-2</v>
      </c>
      <c r="E47" s="251"/>
      <c r="F47" s="93"/>
      <c r="G47" s="253"/>
    </row>
    <row r="48" spans="1:7">
      <c r="A48" s="94" t="s">
        <v>96</v>
      </c>
      <c r="B48" s="251">
        <v>3929.7</v>
      </c>
      <c r="C48" s="93">
        <v>0.11431220704537259</v>
      </c>
      <c r="D48" s="253">
        <v>-6.9534518642695331E-2</v>
      </c>
      <c r="E48" s="251"/>
      <c r="F48" s="93"/>
      <c r="G48" s="253"/>
    </row>
    <row r="49" spans="1:7">
      <c r="A49" s="192" t="s">
        <v>64</v>
      </c>
      <c r="B49" s="251">
        <v>93.670599999999993</v>
      </c>
      <c r="C49" s="93">
        <v>-3.0591990197316288E-2</v>
      </c>
      <c r="D49" s="253">
        <v>-2.0306580354821913E-3</v>
      </c>
      <c r="E49" s="251"/>
      <c r="F49" s="93"/>
      <c r="G49" s="253"/>
    </row>
    <row r="50" spans="1:7">
      <c r="A50" s="192" t="s">
        <v>82</v>
      </c>
      <c r="B50" s="251">
        <v>166.86259999999999</v>
      </c>
      <c r="C50" s="93">
        <v>-9.6622600904739953E-3</v>
      </c>
      <c r="D50" s="253">
        <v>8.0911434343855504E-5</v>
      </c>
      <c r="E50" s="251"/>
      <c r="F50" s="93"/>
      <c r="G50" s="253"/>
    </row>
    <row r="51" spans="1:7" ht="15" customHeight="1">
      <c r="A51" s="1210" t="s">
        <v>849</v>
      </c>
      <c r="B51" s="403" t="str">
        <f>B7</f>
        <v>Listopad 2023.</v>
      </c>
      <c r="C51" s="1209"/>
      <c r="D51" s="1207" t="s">
        <v>848</v>
      </c>
      <c r="E51" s="403" t="str">
        <f>E7</f>
        <v>Listopad 2023.</v>
      </c>
      <c r="F51" s="1209"/>
      <c r="G51" s="1207" t="s">
        <v>848</v>
      </c>
    </row>
    <row r="52" spans="1:7" s="261" customFormat="1">
      <c r="A52" s="1210"/>
      <c r="B52" s="790" t="str">
        <f>B8</f>
        <v>October 2023</v>
      </c>
      <c r="C52" s="1209"/>
      <c r="D52" s="1207"/>
      <c r="E52" s="790" t="str">
        <f>E8</f>
        <v>October 2023</v>
      </c>
      <c r="F52" s="1209"/>
      <c r="G52" s="1207"/>
    </row>
    <row r="53" spans="1:7">
      <c r="A53" s="92" t="s">
        <v>473</v>
      </c>
      <c r="B53" s="250">
        <v>21272.290201650001</v>
      </c>
      <c r="C53" s="191"/>
      <c r="D53" s="253">
        <v>2.0969604976841527E-3</v>
      </c>
      <c r="E53" s="250">
        <v>45.39096</v>
      </c>
      <c r="F53" s="191"/>
      <c r="G53" s="253">
        <v>-1.5172403019640179E-2</v>
      </c>
    </row>
    <row r="54" spans="1:7">
      <c r="A54" s="92" t="s">
        <v>472</v>
      </c>
      <c r="B54" s="250">
        <v>17794.68762303</v>
      </c>
      <c r="C54" s="191"/>
      <c r="D54" s="253">
        <v>-1.1363567469366842E-3</v>
      </c>
      <c r="E54" s="250">
        <v>1.32722808</v>
      </c>
      <c r="F54" s="191"/>
      <c r="G54" s="253">
        <v>0</v>
      </c>
    </row>
    <row r="55" spans="1:7">
      <c r="A55" s="92" t="s">
        <v>474</v>
      </c>
      <c r="B55" s="250">
        <v>0</v>
      </c>
      <c r="C55" s="191"/>
      <c r="D55" s="254">
        <v>0</v>
      </c>
      <c r="E55" s="250">
        <v>0</v>
      </c>
      <c r="F55" s="191"/>
      <c r="G55" s="253" t="e">
        <v>#DIV/0!</v>
      </c>
    </row>
    <row r="56" spans="1:7">
      <c r="A56" s="92" t="s">
        <v>482</v>
      </c>
      <c r="B56" s="250">
        <v>0</v>
      </c>
      <c r="C56" s="191"/>
      <c r="D56" s="254">
        <v>0</v>
      </c>
      <c r="E56" s="250">
        <v>0</v>
      </c>
      <c r="F56" s="191"/>
      <c r="G56" s="253" t="e">
        <v>#DIV/0!</v>
      </c>
    </row>
    <row r="57" spans="1:7" s="261" customFormat="1">
      <c r="A57" s="92" t="s">
        <v>1021</v>
      </c>
      <c r="B57" s="250">
        <v>16.201270709999999</v>
      </c>
      <c r="C57" s="191"/>
      <c r="D57" s="253">
        <v>2.0666368890239317E-2</v>
      </c>
      <c r="E57" s="250"/>
      <c r="F57" s="191"/>
      <c r="G57" s="253" t="e">
        <v>#DIV/0!</v>
      </c>
    </row>
    <row r="58" spans="1:7" ht="18.75" customHeight="1">
      <c r="A58" s="399" t="s">
        <v>483</v>
      </c>
      <c r="B58" s="400">
        <v>39083.179095389998</v>
      </c>
      <c r="C58" s="404"/>
      <c r="D58" s="402">
        <v>6.2976513257284594E-4</v>
      </c>
      <c r="E58" s="400">
        <v>46.718188079999997</v>
      </c>
      <c r="F58" s="404"/>
      <c r="G58" s="402">
        <v>-1.4747723431072113E-2</v>
      </c>
    </row>
    <row r="59" spans="1:7" s="197" customFormat="1">
      <c r="A59" s="19" t="s">
        <v>484</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1050</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663</v>
      </c>
      <c r="E1" s="137" t="str">
        <f>Naslovnica!A20</f>
        <v>Listopad 2023.</v>
      </c>
      <c r="G1" s="139" t="s">
        <v>889</v>
      </c>
      <c r="H1" s="261"/>
      <c r="I1" s="261"/>
      <c r="J1" s="261"/>
      <c r="K1" s="137" t="str">
        <f>E1</f>
        <v>Listopad 2023.</v>
      </c>
    </row>
    <row r="2" spans="1:18" ht="12.75" customHeight="1">
      <c r="A2" s="531" t="s">
        <v>664</v>
      </c>
      <c r="E2" s="541" t="str">
        <f>Naslovnica!A24</f>
        <v>October 2023</v>
      </c>
      <c r="G2" s="531" t="s">
        <v>890</v>
      </c>
      <c r="H2" s="261"/>
      <c r="I2" s="261"/>
      <c r="J2" s="261"/>
      <c r="K2" s="529" t="str">
        <f>E2</f>
        <v>October 2023</v>
      </c>
    </row>
    <row r="3" spans="1:18" ht="12.75" customHeight="1">
      <c r="A3" s="38" t="s">
        <v>1484</v>
      </c>
      <c r="G3" s="38" t="s">
        <v>1484</v>
      </c>
      <c r="H3" s="261"/>
      <c r="I3" s="261"/>
      <c r="J3" s="261"/>
      <c r="K3" s="261"/>
    </row>
    <row r="4" spans="1:18" ht="45" customHeight="1">
      <c r="A4" s="410" t="s">
        <v>455</v>
      </c>
      <c r="B4" s="410" t="s">
        <v>456</v>
      </c>
      <c r="C4" s="410" t="s">
        <v>457</v>
      </c>
      <c r="D4" s="410" t="s">
        <v>458</v>
      </c>
      <c r="E4" s="410" t="s">
        <v>459</v>
      </c>
      <c r="G4" s="410" t="s">
        <v>455</v>
      </c>
      <c r="H4" s="410" t="s">
        <v>456</v>
      </c>
      <c r="I4" s="410" t="s">
        <v>457</v>
      </c>
      <c r="J4" s="410" t="s">
        <v>458</v>
      </c>
      <c r="K4" s="410" t="s">
        <v>462</v>
      </c>
    </row>
    <row r="5" spans="1:18" ht="12.75" customHeight="1">
      <c r="A5" s="95" t="s">
        <v>1639</v>
      </c>
      <c r="B5" s="96">
        <v>2972441</v>
      </c>
      <c r="C5" s="97">
        <v>0.1657099023453194</v>
      </c>
      <c r="D5" s="98">
        <v>134</v>
      </c>
      <c r="E5" s="246">
        <v>-8.2199999999999989</v>
      </c>
      <c r="F5" s="52"/>
      <c r="G5" s="95" t="s">
        <v>1661</v>
      </c>
      <c r="H5" s="96">
        <v>24094</v>
      </c>
      <c r="I5" s="97">
        <v>0.75997199073928046</v>
      </c>
      <c r="J5" s="98">
        <v>140</v>
      </c>
      <c r="K5" s="246">
        <v>0</v>
      </c>
      <c r="P5" s="76"/>
      <c r="R5" s="789"/>
    </row>
    <row r="6" spans="1:18" ht="12.75" customHeight="1">
      <c r="A6" s="95" t="s">
        <v>1640</v>
      </c>
      <c r="B6" s="96">
        <v>1513015.5</v>
      </c>
      <c r="C6" s="97">
        <v>8.4348739218694194E-2</v>
      </c>
      <c r="D6" s="98">
        <v>26.5</v>
      </c>
      <c r="E6" s="246">
        <v>0.76</v>
      </c>
      <c r="F6" s="52"/>
      <c r="G6" s="95" t="s">
        <v>1662</v>
      </c>
      <c r="H6" s="96">
        <v>5309.8</v>
      </c>
      <c r="I6" s="97">
        <v>0.16748150064030182</v>
      </c>
      <c r="J6" s="98">
        <v>39.799999999999997</v>
      </c>
      <c r="K6" s="246">
        <v>-9.5500000000000007</v>
      </c>
      <c r="P6" s="76"/>
      <c r="R6" s="789"/>
    </row>
    <row r="7" spans="1:18" ht="12.75" customHeight="1">
      <c r="A7" s="95" t="s">
        <v>1641</v>
      </c>
      <c r="B7" s="96">
        <v>1503746.1</v>
      </c>
      <c r="C7" s="97">
        <v>8.3831981655196827E-2</v>
      </c>
      <c r="D7" s="98">
        <v>44</v>
      </c>
      <c r="E7" s="246">
        <v>-11.65</v>
      </c>
      <c r="F7" s="52"/>
      <c r="G7" s="95" t="s">
        <v>1663</v>
      </c>
      <c r="H7" s="96">
        <v>2300</v>
      </c>
      <c r="I7" s="97">
        <v>7.2546508620417741E-2</v>
      </c>
      <c r="J7" s="98">
        <v>2300</v>
      </c>
      <c r="K7" s="96">
        <v>0</v>
      </c>
      <c r="P7" s="76"/>
      <c r="R7" s="789"/>
    </row>
    <row r="8" spans="1:18" ht="12.75" customHeight="1">
      <c r="A8" s="95" t="s">
        <v>1642</v>
      </c>
      <c r="B8" s="96">
        <v>1338885.52</v>
      </c>
      <c r="C8" s="97">
        <v>7.4641208612975726E-2</v>
      </c>
      <c r="D8" s="98">
        <v>4.24</v>
      </c>
      <c r="E8" s="246">
        <v>0</v>
      </c>
      <c r="G8" s="95"/>
      <c r="H8" s="96"/>
      <c r="I8" s="97"/>
      <c r="J8" s="98"/>
      <c r="K8" s="246"/>
      <c r="P8" s="76"/>
      <c r="R8" s="789"/>
    </row>
    <row r="9" spans="1:18" ht="12.75" customHeight="1">
      <c r="A9" s="95" t="s">
        <v>1643</v>
      </c>
      <c r="B9" s="96">
        <v>1336700.7</v>
      </c>
      <c r="C9" s="97">
        <v>7.4519407605372179E-2</v>
      </c>
      <c r="D9" s="98">
        <v>12.7</v>
      </c>
      <c r="E9" s="246">
        <v>1.2</v>
      </c>
      <c r="G9" s="95"/>
      <c r="H9" s="96"/>
      <c r="I9" s="97"/>
      <c r="J9" s="98"/>
      <c r="K9" s="246"/>
      <c r="P9" s="76"/>
      <c r="R9" s="789"/>
    </row>
    <row r="10" spans="1:18" ht="12.75" customHeight="1">
      <c r="A10" s="95" t="s">
        <v>1644</v>
      </c>
      <c r="B10" s="96">
        <v>1147708</v>
      </c>
      <c r="C10" s="97">
        <v>6.3983298777315289E-2</v>
      </c>
      <c r="D10" s="98">
        <v>202</v>
      </c>
      <c r="E10" s="247">
        <v>1</v>
      </c>
      <c r="G10" s="95"/>
      <c r="H10" s="96"/>
      <c r="I10" s="97"/>
      <c r="J10" s="98"/>
      <c r="K10" s="247"/>
    </row>
    <row r="11" spans="1:18" ht="12.75" customHeight="1">
      <c r="A11" s="95" t="s">
        <v>1645</v>
      </c>
      <c r="B11" s="96">
        <v>847573.6</v>
      </c>
      <c r="C11" s="97">
        <v>4.7251177899400122E-2</v>
      </c>
      <c r="D11" s="98">
        <v>54.2</v>
      </c>
      <c r="E11" s="246">
        <v>-4.91</v>
      </c>
      <c r="G11" s="95"/>
      <c r="H11" s="96"/>
      <c r="I11" s="97"/>
      <c r="J11" s="98"/>
      <c r="K11" s="246"/>
    </row>
    <row r="12" spans="1:18" ht="12.75" customHeight="1">
      <c r="A12" s="95" t="s">
        <v>1646</v>
      </c>
      <c r="B12" s="96">
        <v>847137</v>
      </c>
      <c r="C12" s="97">
        <v>4.7226837990428351E-2</v>
      </c>
      <c r="D12" s="98">
        <v>186</v>
      </c>
      <c r="E12" s="246">
        <v>1.6400000000000001</v>
      </c>
      <c r="G12" s="95"/>
      <c r="H12" s="96"/>
      <c r="I12" s="97"/>
      <c r="J12" s="98"/>
      <c r="K12" s="246"/>
    </row>
    <row r="13" spans="1:18" ht="12.75" customHeight="1">
      <c r="A13" s="95" t="s">
        <v>1647</v>
      </c>
      <c r="B13" s="96">
        <v>836219</v>
      </c>
      <c r="C13" s="97">
        <v>4.6618173019851578E-2</v>
      </c>
      <c r="D13" s="98">
        <v>50.6</v>
      </c>
      <c r="E13" s="246">
        <v>-0.77999999999999992</v>
      </c>
      <c r="G13" s="95"/>
      <c r="H13" s="96"/>
      <c r="I13" s="97"/>
      <c r="J13" s="98"/>
      <c r="K13" s="246"/>
    </row>
    <row r="14" spans="1:18" ht="12.75" customHeight="1">
      <c r="A14" s="95" t="s">
        <v>1648</v>
      </c>
      <c r="B14" s="96">
        <v>629192</v>
      </c>
      <c r="C14" s="97">
        <v>3.5076674314631039E-2</v>
      </c>
      <c r="D14" s="98">
        <v>332</v>
      </c>
      <c r="E14" s="246">
        <v>-6.74</v>
      </c>
      <c r="G14" s="95"/>
      <c r="H14" s="96"/>
      <c r="I14" s="97"/>
      <c r="J14" s="98"/>
      <c r="K14" s="246"/>
    </row>
    <row r="15" spans="1:18" ht="12.75" customHeight="1">
      <c r="A15" s="95" t="s">
        <v>463</v>
      </c>
      <c r="B15" s="96">
        <v>4965000.0200000033</v>
      </c>
      <c r="C15" s="97">
        <v>0.27679259856081556</v>
      </c>
      <c r="D15" s="99"/>
      <c r="E15" s="248"/>
      <c r="G15" s="95" t="s">
        <v>463</v>
      </c>
      <c r="H15" s="96"/>
      <c r="I15" s="97"/>
      <c r="J15" s="99"/>
      <c r="K15" s="248"/>
    </row>
    <row r="16" spans="1:18" ht="15.75" customHeight="1">
      <c r="A16" s="412" t="s">
        <v>460</v>
      </c>
      <c r="B16" s="413">
        <f>SUM(B5:B15)</f>
        <v>17937618.440000001</v>
      </c>
      <c r="C16" s="981">
        <f>SUM(C5:C15)</f>
        <v>1.0000000000000002</v>
      </c>
      <c r="D16" s="414"/>
      <c r="E16" s="414"/>
      <c r="G16" s="412" t="s">
        <v>460</v>
      </c>
      <c r="H16" s="413">
        <f>SUM(H5:H15)</f>
        <v>31703.8</v>
      </c>
      <c r="I16" s="981">
        <f>SUM(I5:I15)</f>
        <v>1</v>
      </c>
      <c r="J16" s="414"/>
      <c r="K16" s="414"/>
    </row>
    <row r="17" spans="1:11" ht="12.75" customHeight="1">
      <c r="A17" s="37" t="s">
        <v>461</v>
      </c>
      <c r="G17" s="37" t="s">
        <v>461</v>
      </c>
      <c r="H17" s="261"/>
      <c r="I17" s="261"/>
      <c r="J17" s="261"/>
      <c r="K17" s="261"/>
    </row>
    <row r="18" spans="1:11" ht="12.75" customHeight="1"/>
    <row r="19" spans="1:11" ht="12.75" customHeight="1">
      <c r="A19" s="139" t="s">
        <v>891</v>
      </c>
      <c r="G19" s="139" t="s">
        <v>1563</v>
      </c>
    </row>
    <row r="20" spans="1:11" ht="12.75" customHeight="1">
      <c r="A20" s="531" t="s">
        <v>892</v>
      </c>
      <c r="G20" s="531" t="s">
        <v>1564</v>
      </c>
    </row>
    <row r="21" spans="1:11" ht="12.75" customHeight="1">
      <c r="A21" s="38" t="s">
        <v>1485</v>
      </c>
      <c r="G21" s="38" t="s">
        <v>1485</v>
      </c>
    </row>
    <row r="22" spans="1:11" ht="43.5">
      <c r="A22" s="410" t="s">
        <v>464</v>
      </c>
      <c r="B22" s="410" t="s">
        <v>456</v>
      </c>
      <c r="C22" s="410" t="s">
        <v>457</v>
      </c>
      <c r="D22" s="410" t="s">
        <v>465</v>
      </c>
      <c r="G22" s="410" t="s">
        <v>464</v>
      </c>
      <c r="H22" s="410" t="s">
        <v>456</v>
      </c>
      <c r="I22" s="410" t="s">
        <v>457</v>
      </c>
      <c r="J22" s="410" t="s">
        <v>465</v>
      </c>
    </row>
    <row r="23" spans="1:11" ht="15" customHeight="1">
      <c r="A23" s="101" t="s">
        <v>1649</v>
      </c>
      <c r="B23" s="96">
        <v>1271870</v>
      </c>
      <c r="C23" s="102">
        <v>0.47073334501404313</v>
      </c>
      <c r="D23" s="134">
        <v>96.5</v>
      </c>
      <c r="E23" s="52"/>
      <c r="F23" s="52"/>
      <c r="G23" s="101" t="s">
        <v>1664</v>
      </c>
      <c r="H23" s="96">
        <v>0</v>
      </c>
      <c r="I23" s="96"/>
      <c r="J23" s="134">
        <v>0</v>
      </c>
    </row>
    <row r="24" spans="1:11" ht="12.75" customHeight="1">
      <c r="A24" s="101" t="s">
        <v>1650</v>
      </c>
      <c r="B24" s="96">
        <v>738567.24</v>
      </c>
      <c r="C24" s="102">
        <v>0.27335201506678325</v>
      </c>
      <c r="D24" s="134">
        <v>100</v>
      </c>
      <c r="E24" s="52"/>
      <c r="F24" s="52"/>
      <c r="G24" s="101"/>
      <c r="H24" s="96"/>
      <c r="I24" s="96"/>
      <c r="J24" s="134"/>
    </row>
    <row r="25" spans="1:11" ht="12.75" customHeight="1">
      <c r="A25" s="101" t="s">
        <v>1651</v>
      </c>
      <c r="B25" s="96">
        <v>619353.36</v>
      </c>
      <c r="C25" s="102">
        <v>0.22922962165825661</v>
      </c>
      <c r="D25" s="134">
        <v>95</v>
      </c>
      <c r="E25" s="52"/>
      <c r="F25" s="52"/>
      <c r="G25" s="101"/>
      <c r="H25" s="96"/>
      <c r="I25" s="102"/>
      <c r="J25" s="134"/>
    </row>
    <row r="26" spans="1:11" ht="12.75" customHeight="1">
      <c r="A26" s="101" t="s">
        <v>1652</v>
      </c>
      <c r="B26" s="96">
        <v>72100</v>
      </c>
      <c r="C26" s="102">
        <v>2.6685018260917005E-2</v>
      </c>
      <c r="D26" s="134">
        <v>103</v>
      </c>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463</v>
      </c>
      <c r="B33" s="263">
        <v>0</v>
      </c>
      <c r="C33" s="102"/>
      <c r="D33" s="103"/>
      <c r="G33" s="95" t="s">
        <v>463</v>
      </c>
      <c r="H33" s="263">
        <v>0</v>
      </c>
      <c r="I33" s="102"/>
      <c r="J33" s="103"/>
    </row>
    <row r="34" spans="1:10" ht="15" customHeight="1">
      <c r="A34" s="419" t="s">
        <v>460</v>
      </c>
      <c r="B34" s="420">
        <f>SUM(B23:B33)</f>
        <v>2701890.6</v>
      </c>
      <c r="C34" s="421"/>
      <c r="D34" s="422"/>
      <c r="G34" s="419" t="s">
        <v>460</v>
      </c>
      <c r="H34" s="420">
        <f>SUM(H23:H33)</f>
        <v>0</v>
      </c>
      <c r="I34" s="421"/>
      <c r="J34" s="422"/>
    </row>
    <row r="35" spans="1:10" ht="15" customHeight="1">
      <c r="A35" s="100" t="s">
        <v>466</v>
      </c>
      <c r="B35" s="96"/>
      <c r="C35" s="102"/>
      <c r="D35" s="103"/>
    </row>
    <row r="36" spans="1:10" ht="12.75" customHeight="1">
      <c r="A36" s="187"/>
      <c r="B36" s="263"/>
      <c r="C36" s="102"/>
      <c r="D36" s="103"/>
    </row>
    <row r="37" spans="1:10" ht="12.75" customHeight="1">
      <c r="A37" s="95" t="s">
        <v>463</v>
      </c>
      <c r="B37" s="264">
        <v>0</v>
      </c>
      <c r="C37" s="102"/>
      <c r="D37" s="103"/>
    </row>
    <row r="38" spans="1:10" ht="15" customHeight="1">
      <c r="A38" s="104" t="s">
        <v>460</v>
      </c>
      <c r="B38" s="96"/>
      <c r="C38" s="102"/>
      <c r="D38" s="103"/>
    </row>
    <row r="39" spans="1:10" ht="26.25" customHeight="1">
      <c r="A39" s="415" t="s">
        <v>467</v>
      </c>
      <c r="B39" s="416">
        <f>B34+B38</f>
        <v>2701890.6</v>
      </c>
      <c r="C39" s="417"/>
      <c r="D39" s="418"/>
    </row>
    <row r="40" spans="1:10" ht="12.75" customHeight="1"/>
    <row r="41" spans="1:10" ht="12.75" customHeight="1">
      <c r="A41" s="139" t="s">
        <v>893</v>
      </c>
      <c r="G41" s="144"/>
      <c r="H41" s="197"/>
      <c r="I41" s="197"/>
      <c r="J41" s="197"/>
    </row>
    <row r="42" spans="1:10" ht="12.75" customHeight="1">
      <c r="A42" s="531" t="s">
        <v>894</v>
      </c>
      <c r="B42" s="44"/>
      <c r="G42" s="163"/>
      <c r="H42" s="197"/>
      <c r="I42" s="197"/>
      <c r="J42" s="197"/>
    </row>
    <row r="43" spans="1:10" ht="12.75" customHeight="1">
      <c r="A43" s="38" t="s">
        <v>1487</v>
      </c>
      <c r="G43" s="210"/>
      <c r="H43" s="197"/>
      <c r="I43" s="197"/>
      <c r="J43" s="197"/>
    </row>
    <row r="44" spans="1:10" ht="43.5">
      <c r="A44" s="410" t="s">
        <v>939</v>
      </c>
      <c r="B44" s="410" t="s">
        <v>456</v>
      </c>
      <c r="C44" s="410" t="s">
        <v>457</v>
      </c>
      <c r="D44" s="200"/>
      <c r="G44" s="200"/>
      <c r="H44" s="211"/>
      <c r="I44" s="200"/>
      <c r="J44" s="200"/>
    </row>
    <row r="45" spans="1:10" ht="12.75" customHeight="1">
      <c r="A45" s="101" t="s">
        <v>1653</v>
      </c>
      <c r="B45" s="96">
        <v>7067813.71</v>
      </c>
      <c r="C45" s="102">
        <v>0.25954351473236936</v>
      </c>
      <c r="D45" s="202"/>
      <c r="E45" s="52"/>
      <c r="F45" s="52"/>
      <c r="G45" s="199"/>
      <c r="H45" s="196"/>
      <c r="I45" s="201"/>
      <c r="J45" s="202"/>
    </row>
    <row r="46" spans="1:10" ht="12.75" customHeight="1">
      <c r="A46" s="101" t="s">
        <v>1654</v>
      </c>
      <c r="B46" s="96">
        <v>6032560</v>
      </c>
      <c r="C46" s="102">
        <v>0.2215270364325862</v>
      </c>
      <c r="D46" s="202"/>
      <c r="E46" s="52"/>
      <c r="F46" s="52"/>
      <c r="G46" s="207"/>
      <c r="H46" s="208"/>
      <c r="I46" s="201"/>
      <c r="J46" s="202"/>
    </row>
    <row r="47" spans="1:10" ht="12.75" customHeight="1">
      <c r="A47" s="101" t="s">
        <v>1649</v>
      </c>
      <c r="B47" s="96">
        <v>4417050</v>
      </c>
      <c r="C47" s="102">
        <v>0.1622024474310334</v>
      </c>
      <c r="D47" s="202"/>
      <c r="E47" s="52"/>
      <c r="G47" s="207"/>
      <c r="H47" s="208"/>
      <c r="I47" s="201"/>
      <c r="J47" s="202"/>
    </row>
    <row r="48" spans="1:10" ht="12.75" customHeight="1">
      <c r="A48" s="101" t="s">
        <v>1655</v>
      </c>
      <c r="B48" s="96">
        <v>3520122.97</v>
      </c>
      <c r="C48" s="102">
        <v>0.12926558698502352</v>
      </c>
      <c r="D48" s="202"/>
      <c r="G48" s="207"/>
      <c r="H48" s="208"/>
      <c r="I48" s="201"/>
      <c r="J48" s="202"/>
    </row>
    <row r="49" spans="1:10" ht="12.75" customHeight="1">
      <c r="A49" s="101" t="s">
        <v>1656</v>
      </c>
      <c r="B49" s="96">
        <v>1913000</v>
      </c>
      <c r="C49" s="102">
        <v>7.0248985620621665E-2</v>
      </c>
      <c r="D49" s="202"/>
      <c r="G49" s="207"/>
      <c r="H49" s="208"/>
      <c r="I49" s="201"/>
      <c r="J49" s="202"/>
    </row>
    <row r="50" spans="1:10" ht="12.75" customHeight="1">
      <c r="A50" s="101" t="s">
        <v>1657</v>
      </c>
      <c r="B50" s="96">
        <v>1468960</v>
      </c>
      <c r="C50" s="102">
        <v>5.394299525210057E-2</v>
      </c>
      <c r="D50" s="203"/>
      <c r="G50" s="207"/>
      <c r="H50" s="208"/>
      <c r="I50" s="201"/>
      <c r="J50" s="203"/>
    </row>
    <row r="51" spans="1:10" ht="12.75" customHeight="1">
      <c r="A51" s="101" t="s">
        <v>1658</v>
      </c>
      <c r="B51" s="96">
        <v>998330</v>
      </c>
      <c r="C51" s="102">
        <v>3.6660569688779517E-2</v>
      </c>
      <c r="D51" s="202"/>
      <c r="G51" s="207"/>
      <c r="H51" s="208"/>
      <c r="I51" s="201"/>
      <c r="J51" s="202"/>
    </row>
    <row r="52" spans="1:10" ht="12.75" customHeight="1">
      <c r="A52" s="101" t="s">
        <v>1651</v>
      </c>
      <c r="B52" s="96">
        <v>621711.17000000004</v>
      </c>
      <c r="C52" s="102">
        <v>2.2830412462890678E-2</v>
      </c>
      <c r="D52" s="202"/>
      <c r="G52" s="207"/>
      <c r="H52" s="208"/>
      <c r="I52" s="201"/>
      <c r="J52" s="202"/>
    </row>
    <row r="53" spans="1:10" ht="12.75" customHeight="1">
      <c r="A53" s="101" t="s">
        <v>1659</v>
      </c>
      <c r="B53" s="96">
        <v>357225.6</v>
      </c>
      <c r="C53" s="102">
        <v>1.3118001065194953E-2</v>
      </c>
      <c r="D53" s="202"/>
      <c r="G53" s="207"/>
      <c r="H53" s="208"/>
      <c r="I53" s="201"/>
      <c r="J53" s="202"/>
    </row>
    <row r="54" spans="1:10" ht="12.75" customHeight="1">
      <c r="A54" s="105" t="s">
        <v>1660</v>
      </c>
      <c r="B54" s="96">
        <v>333655</v>
      </c>
      <c r="C54" s="102">
        <v>1.2252443960924474E-2</v>
      </c>
      <c r="D54" s="202"/>
      <c r="G54" s="207"/>
      <c r="H54" s="208"/>
      <c r="I54" s="201"/>
      <c r="J54" s="202"/>
    </row>
    <row r="55" spans="1:10" ht="24">
      <c r="A55" s="106" t="s">
        <v>468</v>
      </c>
      <c r="B55" s="96">
        <v>501281.48999999836</v>
      </c>
      <c r="C55" s="102">
        <v>1.8408006368475529E-2</v>
      </c>
      <c r="D55" s="204"/>
      <c r="G55" s="209"/>
      <c r="H55" s="208"/>
      <c r="I55" s="201"/>
      <c r="J55" s="204"/>
    </row>
    <row r="56" spans="1:10">
      <c r="A56" s="412" t="s">
        <v>460</v>
      </c>
      <c r="B56" s="416">
        <f>SUM(B45:B55)</f>
        <v>27231709.940000001</v>
      </c>
      <c r="C56" s="980">
        <f>SUM(C45:C55)</f>
        <v>0.99999999999999989</v>
      </c>
      <c r="D56" s="206"/>
      <c r="G56" s="199"/>
      <c r="H56" s="196"/>
      <c r="I56" s="205"/>
      <c r="J56" s="206"/>
    </row>
    <row r="57" spans="1:10" ht="12.75" customHeight="1">
      <c r="G57" s="197"/>
      <c r="H57" s="197"/>
      <c r="I57" s="197"/>
      <c r="J57" s="197"/>
    </row>
    <row r="58" spans="1:10" ht="12.75" customHeight="1">
      <c r="A58" s="140" t="s">
        <v>895</v>
      </c>
      <c r="G58" s="212"/>
      <c r="H58" s="197"/>
      <c r="I58" s="197"/>
      <c r="J58" s="197"/>
    </row>
    <row r="59" spans="1:10" ht="12.75" customHeight="1">
      <c r="A59" s="542" t="s">
        <v>896</v>
      </c>
      <c r="G59" s="213"/>
      <c r="H59" s="197"/>
      <c r="I59" s="197"/>
      <c r="J59" s="197"/>
    </row>
    <row r="60" spans="1:10" ht="12.75" customHeight="1">
      <c r="A60" s="38" t="s">
        <v>1484</v>
      </c>
      <c r="G60" s="210"/>
      <c r="H60" s="197"/>
      <c r="I60" s="197"/>
      <c r="J60" s="197"/>
    </row>
    <row r="61" spans="1:10" ht="12.75" customHeight="1">
      <c r="A61" s="411"/>
      <c r="B61" s="887" t="s">
        <v>65</v>
      </c>
      <c r="C61" s="887" t="s">
        <v>66</v>
      </c>
      <c r="D61" s="887" t="s">
        <v>67</v>
      </c>
      <c r="E61" s="887" t="s">
        <v>68</v>
      </c>
      <c r="F61" s="887" t="s">
        <v>69</v>
      </c>
      <c r="G61" s="214"/>
      <c r="H61" s="194"/>
      <c r="I61" s="194"/>
      <c r="J61" s="194"/>
    </row>
    <row r="62" spans="1:10" ht="12.75" customHeight="1">
      <c r="A62" s="411"/>
      <c r="B62" s="888" t="s">
        <v>70</v>
      </c>
      <c r="C62" s="888" t="s">
        <v>71</v>
      </c>
      <c r="D62" s="888" t="s">
        <v>195</v>
      </c>
      <c r="E62" s="888" t="s">
        <v>72</v>
      </c>
      <c r="F62" s="888"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460</v>
      </c>
      <c r="B64" s="423"/>
      <c r="C64" s="423"/>
      <c r="D64" s="423"/>
      <c r="E64" s="424" t="str">
        <f>IF(SUM(E63:E63)=0,"",SUM(E63:E63))</f>
        <v/>
      </c>
      <c r="F64" s="424" t="str">
        <f>IF(SUM(F63:F63)=0,"",SUM(F63:F63))</f>
        <v/>
      </c>
      <c r="G64" s="199"/>
      <c r="H64" s="196"/>
      <c r="I64" s="196"/>
      <c r="J64" s="198"/>
    </row>
    <row r="65" spans="1:7" ht="12.75" customHeight="1"/>
    <row r="66" spans="1:7" ht="12.75" customHeight="1">
      <c r="A66" s="140" t="s">
        <v>897</v>
      </c>
    </row>
    <row r="67" spans="1:7" ht="12.75" customHeight="1">
      <c r="A67" s="542" t="s">
        <v>898</v>
      </c>
    </row>
    <row r="68" spans="1:7" ht="12.75" customHeight="1">
      <c r="A68" s="38" t="s">
        <v>1484</v>
      </c>
    </row>
    <row r="69" spans="1:7" ht="12.75" customHeight="1">
      <c r="A69" s="411"/>
      <c r="B69" s="887" t="s">
        <v>65</v>
      </c>
      <c r="C69" s="887" t="s">
        <v>66</v>
      </c>
      <c r="D69" s="887" t="s">
        <v>67</v>
      </c>
      <c r="E69" s="887" t="s">
        <v>68</v>
      </c>
      <c r="F69" s="887" t="s">
        <v>69</v>
      </c>
    </row>
    <row r="70" spans="1:7" ht="12.75" customHeight="1">
      <c r="A70" s="411"/>
      <c r="B70" s="888" t="s">
        <v>70</v>
      </c>
      <c r="C70" s="888" t="s">
        <v>71</v>
      </c>
      <c r="D70" s="888" t="s">
        <v>195</v>
      </c>
      <c r="E70" s="888" t="s">
        <v>72</v>
      </c>
      <c r="F70" s="888" t="s">
        <v>73</v>
      </c>
    </row>
    <row r="71" spans="1:7" ht="12.75" customHeight="1">
      <c r="A71" s="107" t="s">
        <v>139</v>
      </c>
      <c r="B71" s="110" t="s">
        <v>139</v>
      </c>
      <c r="C71" s="110" t="s">
        <v>139</v>
      </c>
      <c r="D71" s="110" t="s">
        <v>139</v>
      </c>
      <c r="E71" s="111" t="s">
        <v>139</v>
      </c>
      <c r="F71" s="111" t="s">
        <v>139</v>
      </c>
      <c r="G71" s="52"/>
    </row>
    <row r="72" spans="1:7" ht="15" customHeight="1">
      <c r="A72" s="412" t="s">
        <v>460</v>
      </c>
      <c r="B72" s="425"/>
      <c r="C72" s="425"/>
      <c r="D72" s="425"/>
      <c r="E72" s="424" t="str">
        <f>IF(SUM(E71)=0,"",SUM(E71))</f>
        <v/>
      </c>
      <c r="F72" s="424" t="str">
        <f>IF(SUM(F71)=0,"",SUM(F71))</f>
        <v/>
      </c>
    </row>
    <row r="73" spans="1:7" ht="12.75" customHeight="1">
      <c r="A73" s="16"/>
    </row>
    <row r="74" spans="1:7" s="261" customFormat="1" ht="12.75" customHeight="1">
      <c r="A74" s="140" t="s">
        <v>1023</v>
      </c>
    </row>
    <row r="75" spans="1:7" s="261" customFormat="1" ht="12.75" customHeight="1">
      <c r="A75" s="542" t="s">
        <v>1024</v>
      </c>
    </row>
    <row r="76" spans="1:7" ht="12.75" customHeight="1">
      <c r="A76" s="38" t="s">
        <v>1484</v>
      </c>
    </row>
    <row r="77" spans="1:7" ht="43.5">
      <c r="A77" s="410" t="s">
        <v>1022</v>
      </c>
      <c r="B77" s="410" t="s">
        <v>456</v>
      </c>
      <c r="C77" s="410" t="s">
        <v>457</v>
      </c>
      <c r="D77" s="410" t="s">
        <v>458</v>
      </c>
      <c r="E77" s="410" t="s">
        <v>459</v>
      </c>
    </row>
    <row r="78" spans="1:7" ht="12.75" customHeight="1">
      <c r="A78" s="95" t="s">
        <v>1555</v>
      </c>
      <c r="B78" s="96">
        <v>588165.65</v>
      </c>
      <c r="C78" s="97">
        <v>0.48604822532825892</v>
      </c>
      <c r="D78" s="98">
        <v>11.73</v>
      </c>
      <c r="E78" s="246">
        <v>0.43</v>
      </c>
    </row>
    <row r="79" spans="1:7" s="1077" customFormat="1" ht="12.75" customHeight="1">
      <c r="A79" s="95" t="s">
        <v>1638</v>
      </c>
      <c r="B79" s="96">
        <v>512304.84</v>
      </c>
      <c r="C79" s="97">
        <v>0.42335838264114478</v>
      </c>
      <c r="D79" s="98">
        <v>100.04</v>
      </c>
      <c r="E79" s="246">
        <v>0</v>
      </c>
    </row>
    <row r="80" spans="1:7" s="1077" customFormat="1" ht="12.75" customHeight="1">
      <c r="A80" s="95" t="s">
        <v>1106</v>
      </c>
      <c r="B80" s="96">
        <v>83391.960000000006</v>
      </c>
      <c r="C80" s="97">
        <v>6.8913433085806955E-2</v>
      </c>
      <c r="D80" s="98">
        <v>21.42</v>
      </c>
      <c r="E80" s="246">
        <v>-0.42</v>
      </c>
    </row>
    <row r="81" spans="1:11" ht="12.75" customHeight="1">
      <c r="A81" s="95" t="s">
        <v>1015</v>
      </c>
      <c r="B81" s="96">
        <v>26234.86</v>
      </c>
      <c r="C81" s="97">
        <v>2.1679958944789322E-2</v>
      </c>
      <c r="D81" s="98">
        <v>18.95</v>
      </c>
      <c r="E81" s="246">
        <v>-4.1000000000000005</v>
      </c>
    </row>
    <row r="82" spans="1:11" ht="12.75" customHeight="1">
      <c r="A82" s="412" t="s">
        <v>460</v>
      </c>
      <c r="B82" s="413">
        <f>SUM(B78:B81)</f>
        <v>1210097.31</v>
      </c>
      <c r="C82" s="981">
        <f>SUM(C78:C81)</f>
        <v>1</v>
      </c>
      <c r="D82" s="414"/>
      <c r="E82" s="414"/>
    </row>
    <row r="83" spans="1:11" ht="12.75" customHeight="1">
      <c r="A83" s="16" t="s">
        <v>470</v>
      </c>
      <c r="B83" s="261"/>
      <c r="C83" s="261"/>
      <c r="D83" s="261"/>
      <c r="E83" s="261"/>
    </row>
    <row r="84" spans="1:11" ht="12.75" customHeight="1">
      <c r="A84" s="261"/>
      <c r="B84" s="261"/>
      <c r="C84" s="261"/>
      <c r="D84" s="261"/>
      <c r="E84" s="261"/>
    </row>
    <row r="85" spans="1:11" ht="12.75" customHeight="1">
      <c r="A85" s="613" t="s">
        <v>81</v>
      </c>
      <c r="K85" s="34" t="s">
        <v>1051</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3" t="s">
        <v>665</v>
      </c>
      <c r="B1" s="712"/>
      <c r="C1" s="712"/>
      <c r="D1" s="712"/>
    </row>
    <row r="2" spans="1:7">
      <c r="A2" s="714" t="s">
        <v>666</v>
      </c>
      <c r="B2" s="712"/>
      <c r="C2" s="712"/>
      <c r="D2" s="712"/>
    </row>
    <row r="3" spans="1:7">
      <c r="A3" s="41" t="s">
        <v>843</v>
      </c>
    </row>
    <row r="4" spans="1:7">
      <c r="A4" s="1216"/>
      <c r="B4" s="1216"/>
      <c r="C4" s="1216"/>
      <c r="D4" s="1216"/>
      <c r="E4" s="1216"/>
      <c r="F4" s="1216"/>
      <c r="G4" s="1216"/>
    </row>
    <row r="5" spans="1:7">
      <c r="A5" s="148" t="s">
        <v>668</v>
      </c>
    </row>
    <row r="6" spans="1:7" s="716" customFormat="1">
      <c r="A6" s="715" t="s">
        <v>669</v>
      </c>
    </row>
    <row r="8" spans="1:7" ht="63.75">
      <c r="A8" s="735" t="s">
        <v>667</v>
      </c>
      <c r="B8" s="719" t="s">
        <v>622</v>
      </c>
      <c r="C8" s="719" t="s">
        <v>623</v>
      </c>
      <c r="D8" s="719" t="s">
        <v>624</v>
      </c>
      <c r="E8" s="711"/>
    </row>
    <row r="9" spans="1:7">
      <c r="A9" s="720" t="s">
        <v>1330</v>
      </c>
      <c r="B9" s="721">
        <v>7</v>
      </c>
      <c r="C9" s="721">
        <v>13</v>
      </c>
      <c r="D9" s="721">
        <v>6</v>
      </c>
    </row>
    <row r="10" spans="1:7">
      <c r="A10" s="720" t="s">
        <v>1387</v>
      </c>
      <c r="B10" s="721">
        <v>6</v>
      </c>
      <c r="C10" s="721">
        <v>13</v>
      </c>
      <c r="D10" s="721">
        <v>6</v>
      </c>
    </row>
    <row r="11" spans="1:7">
      <c r="A11" s="720" t="s">
        <v>1394</v>
      </c>
      <c r="B11" s="721">
        <v>6</v>
      </c>
      <c r="C11" s="721">
        <v>13</v>
      </c>
      <c r="D11" s="721">
        <v>6</v>
      </c>
    </row>
    <row r="12" spans="1:7">
      <c r="A12" s="720" t="s">
        <v>1427</v>
      </c>
      <c r="B12" s="721">
        <v>5</v>
      </c>
      <c r="C12" s="721">
        <v>12</v>
      </c>
      <c r="D12" s="721">
        <v>6</v>
      </c>
    </row>
    <row r="13" spans="1:7">
      <c r="A13" s="720" t="s">
        <v>1446</v>
      </c>
      <c r="B13" s="721">
        <v>5</v>
      </c>
      <c r="C13" s="721">
        <v>12</v>
      </c>
      <c r="D13" s="721">
        <v>6</v>
      </c>
    </row>
    <row r="14" spans="1:7">
      <c r="A14" s="720" t="s">
        <v>1498</v>
      </c>
      <c r="B14" s="721">
        <v>5</v>
      </c>
      <c r="C14" s="721">
        <v>12</v>
      </c>
      <c r="D14" s="721">
        <v>6</v>
      </c>
    </row>
    <row r="15" spans="1:7">
      <c r="A15" s="720" t="s">
        <v>1550</v>
      </c>
      <c r="B15" s="721">
        <v>5</v>
      </c>
      <c r="C15" s="721">
        <v>12</v>
      </c>
      <c r="D15" s="721">
        <v>6</v>
      </c>
    </row>
    <row r="16" spans="1:7">
      <c r="A16" s="314" t="s">
        <v>1582</v>
      </c>
      <c r="B16" s="314">
        <v>5</v>
      </c>
      <c r="C16" s="314">
        <v>12</v>
      </c>
      <c r="D16" s="314">
        <v>6</v>
      </c>
    </row>
    <row r="17" spans="1:9">
      <c r="A17" s="803" t="s">
        <v>1632</v>
      </c>
      <c r="B17" s="314">
        <v>5</v>
      </c>
      <c r="C17" s="314">
        <v>11</v>
      </c>
      <c r="D17" s="314">
        <v>6</v>
      </c>
    </row>
    <row r="18" spans="1:9">
      <c r="A18" s="33" t="s">
        <v>485</v>
      </c>
    </row>
    <row r="19" spans="1:9">
      <c r="A19" s="33"/>
    </row>
    <row r="20" spans="1:9">
      <c r="A20" s="148" t="s">
        <v>670</v>
      </c>
    </row>
    <row r="21" spans="1:9" s="716" customFormat="1">
      <c r="A21" s="715" t="s">
        <v>671</v>
      </c>
    </row>
    <row r="23" spans="1:9" s="717" customFormat="1">
      <c r="D23" s="137" t="s">
        <v>1502</v>
      </c>
    </row>
    <row r="24" spans="1:9" s="717" customFormat="1" ht="63.75">
      <c r="A24" s="735" t="s">
        <v>667</v>
      </c>
      <c r="B24" s="719" t="s">
        <v>622</v>
      </c>
      <c r="C24" s="719" t="s">
        <v>623</v>
      </c>
      <c r="D24" s="719" t="s">
        <v>624</v>
      </c>
      <c r="H24" s="614"/>
    </row>
    <row r="25" spans="1:9">
      <c r="A25" s="720" t="s">
        <v>1330</v>
      </c>
      <c r="B25" s="722">
        <v>4000581.7307054214</v>
      </c>
      <c r="C25" s="722">
        <v>68543719.106775492</v>
      </c>
      <c r="D25" s="722">
        <v>646288216.64742184</v>
      </c>
      <c r="H25" s="615"/>
    </row>
    <row r="26" spans="1:9">
      <c r="A26" s="720" t="s">
        <v>1387</v>
      </c>
      <c r="B26" s="722">
        <v>4387805.8889110088</v>
      </c>
      <c r="C26" s="722">
        <v>66403194.984405071</v>
      </c>
      <c r="D26" s="722">
        <v>633065761.44933295</v>
      </c>
    </row>
    <row r="27" spans="1:9">
      <c r="A27" s="720" t="s">
        <v>1394</v>
      </c>
      <c r="B27" s="722">
        <v>4408457.3707611645</v>
      </c>
      <c r="C27" s="722">
        <v>60338443.762691617</v>
      </c>
      <c r="D27" s="722">
        <v>602210908.87915587</v>
      </c>
      <c r="E27" s="1082"/>
      <c r="F27" s="1082"/>
      <c r="G27" s="1082"/>
      <c r="I27" s="1082"/>
    </row>
    <row r="28" spans="1:9">
      <c r="A28" s="720" t="s">
        <v>1427</v>
      </c>
      <c r="B28" s="722">
        <v>4117766.5405799984</v>
      </c>
      <c r="C28" s="722">
        <v>55102178.512177311</v>
      </c>
      <c r="D28" s="722">
        <v>558811708.93888116</v>
      </c>
    </row>
    <row r="29" spans="1:9">
      <c r="A29" s="720" t="s">
        <v>1446</v>
      </c>
      <c r="B29" s="722">
        <v>4085669.1220386219</v>
      </c>
      <c r="C29" s="722">
        <v>51583037.228747755</v>
      </c>
      <c r="D29" s="722">
        <v>552721271.08633614</v>
      </c>
      <c r="E29" s="940"/>
      <c r="F29" s="940"/>
      <c r="G29" s="940"/>
    </row>
    <row r="30" spans="1:9">
      <c r="A30" s="720" t="s">
        <v>1498</v>
      </c>
      <c r="B30" s="722">
        <v>3958593.9345676554</v>
      </c>
      <c r="C30" s="722">
        <v>50289952.219788969</v>
      </c>
      <c r="D30" s="722">
        <v>577498269.5600239</v>
      </c>
    </row>
    <row r="31" spans="1:9">
      <c r="A31" s="720" t="s">
        <v>1550</v>
      </c>
      <c r="B31" s="722">
        <v>4622276</v>
      </c>
      <c r="C31" s="722">
        <v>50920135</v>
      </c>
      <c r="D31" s="722">
        <v>591068571</v>
      </c>
    </row>
    <row r="32" spans="1:9">
      <c r="A32" s="314" t="s">
        <v>1582</v>
      </c>
      <c r="B32" s="722">
        <v>4990328.72</v>
      </c>
      <c r="C32" s="722">
        <v>48373007.909999996</v>
      </c>
      <c r="D32" s="722">
        <v>596464408.23999989</v>
      </c>
    </row>
    <row r="33" spans="1:11">
      <c r="A33" s="803" t="s">
        <v>1632</v>
      </c>
      <c r="B33" s="722">
        <v>5150111.82</v>
      </c>
      <c r="C33" s="722">
        <v>47781620.990000002</v>
      </c>
      <c r="D33" s="722">
        <v>619227317.36000001</v>
      </c>
      <c r="E33" s="722"/>
      <c r="F33" s="722"/>
      <c r="G33" s="722"/>
      <c r="I33" s="794"/>
      <c r="J33" s="794"/>
      <c r="K33" s="794"/>
    </row>
    <row r="34" spans="1:11">
      <c r="A34" s="33" t="s">
        <v>485</v>
      </c>
      <c r="E34" s="940"/>
      <c r="F34" s="940"/>
      <c r="G34" s="940"/>
      <c r="I34" s="940"/>
      <c r="J34" s="940"/>
      <c r="K34" s="940"/>
    </row>
    <row r="35" spans="1:11">
      <c r="A35" s="555"/>
    </row>
    <row r="36" spans="1:11" s="716" customFormat="1">
      <c r="A36" s="148" t="s">
        <v>672</v>
      </c>
      <c r="B36" s="314"/>
      <c r="C36" s="314"/>
      <c r="D36" s="314"/>
      <c r="E36" s="314"/>
      <c r="F36" s="314"/>
      <c r="G36" s="314"/>
      <c r="H36" s="314"/>
      <c r="I36" s="314"/>
      <c r="J36" s="314"/>
    </row>
    <row r="37" spans="1:11">
      <c r="A37" s="715" t="s">
        <v>673</v>
      </c>
      <c r="B37" s="716"/>
      <c r="C37" s="716"/>
      <c r="D37" s="716"/>
      <c r="E37" s="716"/>
      <c r="F37" s="716"/>
      <c r="G37" s="716"/>
      <c r="H37" s="716"/>
      <c r="I37" s="716"/>
      <c r="J37" s="716"/>
    </row>
    <row r="38" spans="1:11" s="717" customFormat="1">
      <c r="A38" s="314"/>
      <c r="B38" s="314"/>
      <c r="C38" s="314"/>
      <c r="D38" s="314"/>
      <c r="E38" s="314"/>
      <c r="F38" s="314"/>
      <c r="G38" s="314"/>
      <c r="H38" s="314"/>
      <c r="I38" s="314"/>
      <c r="J38" s="314"/>
    </row>
    <row r="39" spans="1:11" s="717" customFormat="1">
      <c r="C39" s="137" t="s">
        <v>1502</v>
      </c>
    </row>
    <row r="40" spans="1:11" ht="51">
      <c r="A40" s="735" t="s">
        <v>667</v>
      </c>
      <c r="B40" s="719" t="s">
        <v>622</v>
      </c>
      <c r="C40" s="719" t="s">
        <v>623</v>
      </c>
      <c r="D40" s="717"/>
      <c r="E40" s="717"/>
      <c r="F40" s="717"/>
      <c r="G40" s="717"/>
      <c r="H40" s="717"/>
      <c r="I40" s="717"/>
      <c r="J40" s="717"/>
    </row>
    <row r="41" spans="1:11">
      <c r="A41" s="720" t="s">
        <v>1330</v>
      </c>
      <c r="B41" s="722">
        <v>442620905.20538855</v>
      </c>
      <c r="C41" s="722">
        <v>10944975711.955669</v>
      </c>
      <c r="D41" s="1082"/>
      <c r="E41" s="1082"/>
      <c r="F41" s="1082"/>
      <c r="G41" s="1082"/>
      <c r="I41" s="1082"/>
    </row>
    <row r="42" spans="1:11">
      <c r="A42" s="720" t="s">
        <v>1387</v>
      </c>
      <c r="B42" s="722">
        <v>581119452.9696728</v>
      </c>
      <c r="C42" s="722">
        <v>10943368654.43095</v>
      </c>
    </row>
    <row r="43" spans="1:11">
      <c r="A43" s="720" t="s">
        <v>1394</v>
      </c>
      <c r="B43" s="722">
        <v>602349878.31972933</v>
      </c>
      <c r="C43" s="722">
        <v>10927899032.193243</v>
      </c>
    </row>
    <row r="44" spans="1:11">
      <c r="A44" s="720" t="s">
        <v>1427</v>
      </c>
      <c r="B44" s="722">
        <v>659002849.42597377</v>
      </c>
      <c r="C44" s="722">
        <v>10459325564.80191</v>
      </c>
      <c r="D44" s="709"/>
      <c r="E44" s="709"/>
      <c r="F44" s="709"/>
      <c r="G44" s="709"/>
      <c r="H44" s="709"/>
      <c r="I44" s="709"/>
      <c r="J44" s="709"/>
    </row>
    <row r="45" spans="1:11">
      <c r="A45" s="720" t="s">
        <v>1446</v>
      </c>
      <c r="B45" s="722">
        <v>575836870.92706883</v>
      </c>
      <c r="C45" s="722">
        <v>9797711106.6427765</v>
      </c>
      <c r="H45" s="615"/>
    </row>
    <row r="46" spans="1:11">
      <c r="A46" s="720" t="s">
        <v>1498</v>
      </c>
      <c r="B46" s="722">
        <v>659669627.4470768</v>
      </c>
      <c r="C46" s="722">
        <v>10772312419.669519</v>
      </c>
    </row>
    <row r="47" spans="1:11">
      <c r="A47" s="720" t="s">
        <v>1550</v>
      </c>
      <c r="B47" s="722">
        <v>748991921</v>
      </c>
      <c r="C47" s="722">
        <v>12434586514</v>
      </c>
    </row>
    <row r="48" spans="1:11">
      <c r="A48" s="314" t="s">
        <v>1582</v>
      </c>
      <c r="B48" s="722">
        <v>843540092.06000006</v>
      </c>
      <c r="C48" s="722">
        <v>12545109063.289999</v>
      </c>
    </row>
    <row r="49" spans="1:10">
      <c r="A49" s="803" t="s">
        <v>1632</v>
      </c>
      <c r="B49" s="722">
        <v>1399133793.3699999</v>
      </c>
      <c r="C49" s="722">
        <v>14837057660.85</v>
      </c>
    </row>
    <row r="50" spans="1:10">
      <c r="A50" s="275" t="s">
        <v>823</v>
      </c>
    </row>
    <row r="51" spans="1:10">
      <c r="A51" s="764" t="s">
        <v>824</v>
      </c>
    </row>
    <row r="52" spans="1:10">
      <c r="A52" s="33" t="s">
        <v>485</v>
      </c>
    </row>
    <row r="53" spans="1:10">
      <c r="A53" s="33"/>
    </row>
    <row r="54" spans="1:10">
      <c r="A54" s="148" t="s">
        <v>864</v>
      </c>
    </row>
    <row r="55" spans="1:10" ht="15" customHeight="1">
      <c r="A55" s="715" t="s">
        <v>865</v>
      </c>
    </row>
    <row r="56" spans="1:10" ht="15" customHeight="1">
      <c r="J56" s="137" t="s">
        <v>1502</v>
      </c>
    </row>
    <row r="57" spans="1:10" ht="15">
      <c r="A57" s="712"/>
      <c r="B57" s="1217" t="s">
        <v>879</v>
      </c>
      <c r="C57" s="1217"/>
      <c r="D57" s="1217"/>
      <c r="E57" s="1217"/>
      <c r="F57" s="1217"/>
      <c r="G57" s="1217"/>
      <c r="H57" s="1217"/>
      <c r="I57" s="1217"/>
      <c r="J57" s="1217"/>
    </row>
    <row r="58" spans="1:10" ht="84">
      <c r="A58" s="735" t="s">
        <v>667</v>
      </c>
      <c r="B58" s="796" t="s">
        <v>880</v>
      </c>
      <c r="C58" s="796" t="s">
        <v>881</v>
      </c>
      <c r="D58" s="796" t="s">
        <v>882</v>
      </c>
      <c r="E58" s="796" t="s">
        <v>883</v>
      </c>
      <c r="F58" s="796" t="s">
        <v>884</v>
      </c>
      <c r="G58" s="796" t="s">
        <v>885</v>
      </c>
      <c r="H58" s="802" t="s">
        <v>886</v>
      </c>
      <c r="I58" s="802" t="s">
        <v>887</v>
      </c>
      <c r="J58" s="796" t="s">
        <v>866</v>
      </c>
    </row>
    <row r="59" spans="1:10">
      <c r="A59" s="803" t="s">
        <v>1330</v>
      </c>
      <c r="B59" s="1081">
        <v>256391169.86185077</v>
      </c>
      <c r="C59" s="1081">
        <v>3691898.7907890375</v>
      </c>
      <c r="D59" s="1081">
        <v>0</v>
      </c>
      <c r="E59" s="1081">
        <v>0</v>
      </c>
      <c r="F59" s="1081">
        <v>0</v>
      </c>
      <c r="G59" s="1081">
        <v>5402938.6772844912</v>
      </c>
      <c r="H59" s="1081">
        <v>0</v>
      </c>
      <c r="I59" s="1081">
        <v>284870.38954144268</v>
      </c>
      <c r="J59" s="1081">
        <v>265770877.71946573</v>
      </c>
    </row>
    <row r="60" spans="1:10">
      <c r="A60" s="803" t="s">
        <v>1387</v>
      </c>
      <c r="B60" s="1081">
        <v>232220164.178114</v>
      </c>
      <c r="C60" s="1081">
        <v>5508367.1112880744</v>
      </c>
      <c r="D60" s="1081">
        <v>0</v>
      </c>
      <c r="E60" s="1081">
        <v>0</v>
      </c>
      <c r="F60" s="1081">
        <v>0</v>
      </c>
      <c r="G60" s="1081">
        <v>25228932.775897536</v>
      </c>
      <c r="H60" s="1081">
        <v>0</v>
      </c>
      <c r="I60" s="1081">
        <v>3902455.5046784789</v>
      </c>
      <c r="J60" s="1081">
        <v>266859919.56997809</v>
      </c>
    </row>
    <row r="61" spans="1:10">
      <c r="A61" s="803" t="s">
        <v>1394</v>
      </c>
      <c r="B61" s="1081">
        <v>250811442.98564461</v>
      </c>
      <c r="C61" s="1081">
        <v>8520307.3952886723</v>
      </c>
      <c r="D61" s="1081">
        <v>0</v>
      </c>
      <c r="E61" s="1081">
        <v>0</v>
      </c>
      <c r="F61" s="1081">
        <v>0</v>
      </c>
      <c r="G61" s="1081">
        <v>19573234.120445944</v>
      </c>
      <c r="H61" s="1081">
        <v>0</v>
      </c>
      <c r="I61" s="1081">
        <v>8085611.7486230005</v>
      </c>
      <c r="J61" s="1081">
        <v>286990596.25000226</v>
      </c>
    </row>
    <row r="62" spans="1:10">
      <c r="A62" s="803" t="s">
        <v>1427</v>
      </c>
      <c r="B62" s="1081">
        <v>143497241.62187272</v>
      </c>
      <c r="C62" s="1081">
        <v>1445306.1251576082</v>
      </c>
      <c r="D62" s="1081">
        <v>181830247.5280377</v>
      </c>
      <c r="E62" s="1081">
        <v>0</v>
      </c>
      <c r="F62" s="1081">
        <v>0</v>
      </c>
      <c r="G62" s="1081">
        <v>25294880.094233193</v>
      </c>
      <c r="H62" s="1081">
        <v>0</v>
      </c>
      <c r="I62" s="1081">
        <v>8127766.6733028069</v>
      </c>
      <c r="J62" s="1081">
        <v>360195442.04260409</v>
      </c>
    </row>
    <row r="63" spans="1:10">
      <c r="A63" s="803" t="s">
        <v>1446</v>
      </c>
      <c r="B63" s="1081">
        <v>173256581.45862365</v>
      </c>
      <c r="C63" s="1081">
        <v>1979222.9079567322</v>
      </c>
      <c r="D63" s="1081">
        <v>0</v>
      </c>
      <c r="E63" s="1081">
        <v>0</v>
      </c>
      <c r="F63" s="1081">
        <v>0</v>
      </c>
      <c r="G63" s="1081">
        <v>8319975.4462804431</v>
      </c>
      <c r="H63" s="1081">
        <v>0</v>
      </c>
      <c r="I63" s="1081">
        <v>3787286.216736346</v>
      </c>
      <c r="J63" s="1081">
        <v>187343066.02959716</v>
      </c>
    </row>
    <row r="64" spans="1:10">
      <c r="A64" s="803" t="s">
        <v>1498</v>
      </c>
      <c r="B64" s="1081">
        <v>148711049.57196894</v>
      </c>
      <c r="C64" s="1081">
        <v>26924559.161191851</v>
      </c>
      <c r="D64" s="1081">
        <v>0</v>
      </c>
      <c r="E64" s="1081">
        <v>0</v>
      </c>
      <c r="F64" s="1081">
        <v>0</v>
      </c>
      <c r="G64" s="1081">
        <v>18415374.875572365</v>
      </c>
      <c r="H64" s="1081">
        <v>0</v>
      </c>
      <c r="I64" s="1081">
        <v>2139229.1459287279</v>
      </c>
      <c r="J64" s="1081">
        <v>196190212.75466189</v>
      </c>
    </row>
    <row r="65" spans="1:10">
      <c r="A65" s="803" t="s">
        <v>1550</v>
      </c>
      <c r="B65" s="1081">
        <v>248972818</v>
      </c>
      <c r="C65" s="1081">
        <v>33219541</v>
      </c>
      <c r="D65" s="1081">
        <v>0</v>
      </c>
      <c r="E65" s="1081">
        <v>0</v>
      </c>
      <c r="F65" s="1081">
        <v>0</v>
      </c>
      <c r="G65" s="1081">
        <v>9737234</v>
      </c>
      <c r="H65" s="1081">
        <v>0</v>
      </c>
      <c r="I65" s="1081">
        <v>12861896</v>
      </c>
      <c r="J65" s="1081">
        <v>304791489</v>
      </c>
    </row>
    <row r="66" spans="1:10">
      <c r="A66" s="803" t="s">
        <v>1582</v>
      </c>
      <c r="B66" s="1081">
        <v>192578298.73612595</v>
      </c>
      <c r="C66" s="1081">
        <v>19248480.18</v>
      </c>
      <c r="D66" s="1081">
        <v>0</v>
      </c>
      <c r="E66" s="1081">
        <v>0</v>
      </c>
      <c r="F66" s="1081">
        <v>0</v>
      </c>
      <c r="G66" s="1081">
        <v>20068584.364</v>
      </c>
      <c r="H66" s="1081">
        <v>13157</v>
      </c>
      <c r="I66" s="1081">
        <v>8798086.5</v>
      </c>
      <c r="J66" s="1081">
        <v>240706606.78012595</v>
      </c>
    </row>
    <row r="67" spans="1:10">
      <c r="A67" s="803" t="s">
        <v>1632</v>
      </c>
      <c r="B67" s="1081">
        <v>155571450.64124143</v>
      </c>
      <c r="C67" s="1081">
        <v>17924453.780000001</v>
      </c>
      <c r="D67" s="1081">
        <v>0</v>
      </c>
      <c r="E67" s="1081">
        <v>0</v>
      </c>
      <c r="F67" s="1081">
        <v>0</v>
      </c>
      <c r="G67" s="1081">
        <v>2362062.5</v>
      </c>
      <c r="H67" s="1081">
        <v>0</v>
      </c>
      <c r="I67" s="1081">
        <v>3884281.2800000003</v>
      </c>
      <c r="J67" s="1081">
        <v>179742248.20124143</v>
      </c>
    </row>
    <row r="68" spans="1:10">
      <c r="A68" s="33" t="s">
        <v>485</v>
      </c>
    </row>
    <row r="70" spans="1:10">
      <c r="A70" s="613" t="s">
        <v>81</v>
      </c>
    </row>
    <row r="75" spans="1:10">
      <c r="J75" s="34" t="s">
        <v>1052</v>
      </c>
    </row>
    <row r="106" spans="2:2">
      <c r="B106" s="718"/>
    </row>
    <row r="107" spans="2:2">
      <c r="B107" s="72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4"/>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674</v>
      </c>
      <c r="B1" s="537"/>
      <c r="C1" s="537"/>
      <c r="D1" s="537"/>
      <c r="E1" s="538"/>
      <c r="F1" s="538"/>
      <c r="G1" s="538"/>
      <c r="H1" s="538"/>
      <c r="I1" s="538"/>
      <c r="J1" s="538"/>
      <c r="K1" s="538"/>
      <c r="L1" s="538"/>
    </row>
    <row r="2" spans="1:19" ht="15" customHeight="1">
      <c r="A2" s="601" t="s">
        <v>675</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676</v>
      </c>
    </row>
    <row r="5" spans="1:19" ht="12.75" customHeight="1">
      <c r="A5" s="531" t="s">
        <v>677</v>
      </c>
      <c r="H5" s="261"/>
      <c r="I5" s="261"/>
    </row>
    <row r="6" spans="1:19" ht="12.75" customHeight="1">
      <c r="F6" s="137"/>
      <c r="G6" s="137"/>
      <c r="H6" s="1219" t="str">
        <f>Naslovnica!A20</f>
        <v>Listopad 2023.</v>
      </c>
      <c r="I6" s="1219"/>
    </row>
    <row r="7" spans="1:19" ht="12.75" customHeight="1">
      <c r="F7" s="281"/>
      <c r="G7" s="281"/>
      <c r="H7" s="1220" t="str">
        <f>Naslovnica!A24</f>
        <v>October 2023</v>
      </c>
      <c r="I7" s="1220"/>
    </row>
    <row r="8" spans="1:19" ht="15" customHeight="1">
      <c r="A8" s="559"/>
      <c r="B8" s="560"/>
      <c r="C8" s="560"/>
      <c r="D8" s="560"/>
      <c r="E8" s="560"/>
      <c r="F8" s="560"/>
      <c r="G8" s="560"/>
      <c r="H8" s="739"/>
      <c r="I8" s="739"/>
      <c r="J8" s="561"/>
      <c r="K8" s="1218" t="s">
        <v>1102</v>
      </c>
      <c r="L8" s="1218"/>
    </row>
    <row r="9" spans="1:19" ht="33.75">
      <c r="A9" s="562" t="s">
        <v>74</v>
      </c>
      <c r="B9" s="563" t="s">
        <v>162</v>
      </c>
      <c r="C9" s="563" t="s">
        <v>163</v>
      </c>
      <c r="D9" s="564" t="s">
        <v>75</v>
      </c>
      <c r="E9" s="563" t="s">
        <v>104</v>
      </c>
      <c r="F9" s="563" t="s">
        <v>141</v>
      </c>
      <c r="G9" s="563" t="s">
        <v>631</v>
      </c>
      <c r="H9" s="563" t="s">
        <v>1488</v>
      </c>
      <c r="I9" s="563" t="s">
        <v>1490</v>
      </c>
      <c r="J9" s="563" t="s">
        <v>627</v>
      </c>
      <c r="K9" s="563" t="s">
        <v>629</v>
      </c>
      <c r="L9" s="563" t="s">
        <v>59</v>
      </c>
    </row>
    <row r="10" spans="1:19" ht="31.5">
      <c r="A10" s="565" t="s">
        <v>196</v>
      </c>
      <c r="B10" s="566" t="s">
        <v>165</v>
      </c>
      <c r="C10" s="566" t="s">
        <v>164</v>
      </c>
      <c r="D10" s="567" t="s">
        <v>76</v>
      </c>
      <c r="E10" s="566" t="s">
        <v>452</v>
      </c>
      <c r="F10" s="566" t="s">
        <v>142</v>
      </c>
      <c r="G10" s="568" t="s">
        <v>632</v>
      </c>
      <c r="H10" s="568" t="s">
        <v>1489</v>
      </c>
      <c r="I10" s="568" t="s">
        <v>1491</v>
      </c>
      <c r="J10" s="568" t="s">
        <v>769</v>
      </c>
      <c r="K10" s="568" t="s">
        <v>240</v>
      </c>
      <c r="L10" s="568" t="s">
        <v>241</v>
      </c>
    </row>
    <row r="11" spans="1:19" ht="12.75" customHeight="1">
      <c r="A11" s="133" t="s">
        <v>1139</v>
      </c>
      <c r="B11" s="189">
        <v>28508707379</v>
      </c>
      <c r="C11" s="426" t="s">
        <v>1140</v>
      </c>
      <c r="D11" s="426" t="s">
        <v>1141</v>
      </c>
      <c r="E11" s="427" t="s">
        <v>1142</v>
      </c>
      <c r="F11" s="427" t="s">
        <v>1138</v>
      </c>
      <c r="G11" s="427" t="s">
        <v>1143</v>
      </c>
      <c r="H11" s="428">
        <v>3949421.19</v>
      </c>
      <c r="I11" s="429">
        <v>238.93563981761758</v>
      </c>
      <c r="J11" s="430">
        <v>-6.7406512798051987E-2</v>
      </c>
      <c r="K11" s="430">
        <v>-2.6471352784149804E-2</v>
      </c>
      <c r="L11" s="430">
        <v>0.19911337023173914</v>
      </c>
      <c r="M11" s="288"/>
      <c r="N11" s="288"/>
      <c r="O11" s="288"/>
      <c r="P11" s="164"/>
      <c r="Q11" s="193"/>
      <c r="R11" s="76"/>
      <c r="S11" s="76"/>
    </row>
    <row r="12" spans="1:19" ht="12.75" customHeight="1">
      <c r="A12" s="133" t="s">
        <v>1144</v>
      </c>
      <c r="B12" s="189">
        <v>26655747081</v>
      </c>
      <c r="C12" s="426" t="s">
        <v>1145</v>
      </c>
      <c r="D12" s="426" t="s">
        <v>1141</v>
      </c>
      <c r="E12" s="427" t="s">
        <v>1146</v>
      </c>
      <c r="F12" s="427" t="s">
        <v>1138</v>
      </c>
      <c r="G12" s="427" t="s">
        <v>1143</v>
      </c>
      <c r="H12" s="428">
        <v>14223014.060000001</v>
      </c>
      <c r="I12" s="429">
        <v>26.343674203378256</v>
      </c>
      <c r="J12" s="430">
        <v>-1.5203938606493494E-2</v>
      </c>
      <c r="K12" s="430">
        <v>-1.1414783544300477E-2</v>
      </c>
      <c r="L12" s="430">
        <v>0.11560613527605934</v>
      </c>
      <c r="M12" s="288"/>
      <c r="N12" s="288"/>
      <c r="O12" s="288"/>
      <c r="P12" s="164"/>
      <c r="Q12" s="193"/>
      <c r="R12" s="76"/>
      <c r="S12" s="76"/>
    </row>
    <row r="13" spans="1:19" ht="12.75" customHeight="1">
      <c r="A13" s="133" t="s">
        <v>1147</v>
      </c>
      <c r="B13" s="189">
        <v>12916294683</v>
      </c>
      <c r="C13" s="426" t="s">
        <v>1148</v>
      </c>
      <c r="D13" s="426" t="s">
        <v>1141</v>
      </c>
      <c r="E13" s="113" t="s">
        <v>1149</v>
      </c>
      <c r="F13" s="113" t="s">
        <v>1138</v>
      </c>
      <c r="G13" s="113" t="s">
        <v>1143</v>
      </c>
      <c r="H13" s="428">
        <v>17593090</v>
      </c>
      <c r="I13" s="429">
        <v>16.011311237392551</v>
      </c>
      <c r="J13" s="430">
        <v>-7.1556334065340232E-2</v>
      </c>
      <c r="K13" s="430">
        <v>1.6042442399264445E-3</v>
      </c>
      <c r="L13" s="430">
        <v>1.0174601503057268E-2</v>
      </c>
      <c r="M13" s="288"/>
      <c r="N13" s="288"/>
      <c r="O13" s="288"/>
      <c r="P13" s="164"/>
      <c r="Q13" s="193"/>
      <c r="R13" s="76"/>
      <c r="S13" s="76"/>
    </row>
    <row r="14" spans="1:19" s="261" customFormat="1" ht="12.75" customHeight="1">
      <c r="A14" s="133" t="s">
        <v>1150</v>
      </c>
      <c r="B14" s="189">
        <v>37695515978</v>
      </c>
      <c r="C14" s="426" t="s">
        <v>1151</v>
      </c>
      <c r="D14" s="426" t="s">
        <v>77</v>
      </c>
      <c r="E14" s="113" t="s">
        <v>1142</v>
      </c>
      <c r="F14" s="113" t="s">
        <v>1138</v>
      </c>
      <c r="G14" s="113" t="s">
        <v>1143</v>
      </c>
      <c r="H14" s="428">
        <v>877449.38</v>
      </c>
      <c r="I14" s="429">
        <v>11.681142433976788</v>
      </c>
      <c r="J14" s="430">
        <v>-2.7039354453544884E-2</v>
      </c>
      <c r="K14" s="430">
        <v>-2.7054185234103634E-2</v>
      </c>
      <c r="L14" s="430">
        <v>0.13503355398967987</v>
      </c>
      <c r="M14" s="288"/>
      <c r="N14" s="288"/>
      <c r="O14" s="288"/>
      <c r="P14" s="164"/>
      <c r="Q14" s="193"/>
      <c r="R14" s="76"/>
      <c r="S14" s="76"/>
    </row>
    <row r="15" spans="1:19" s="261" customFormat="1" ht="12.75" customHeight="1">
      <c r="A15" s="133" t="s">
        <v>1152</v>
      </c>
      <c r="B15" s="189">
        <v>56499633647</v>
      </c>
      <c r="C15" s="426" t="s">
        <v>1153</v>
      </c>
      <c r="D15" s="426" t="s">
        <v>103</v>
      </c>
      <c r="E15" s="113" t="s">
        <v>1149</v>
      </c>
      <c r="F15" s="113" t="s">
        <v>1138</v>
      </c>
      <c r="G15" s="113" t="s">
        <v>1143</v>
      </c>
      <c r="H15" s="428">
        <v>81425891.299999997</v>
      </c>
      <c r="I15" s="429">
        <v>106.3661937729708</v>
      </c>
      <c r="J15" s="430">
        <v>-2.3936674929261992E-2</v>
      </c>
      <c r="K15" s="430">
        <v>3.2381321037988631E-3</v>
      </c>
      <c r="L15" s="430">
        <v>7.5644228428126681E-3</v>
      </c>
      <c r="M15" s="288"/>
      <c r="N15" s="288"/>
      <c r="O15" s="288"/>
      <c r="P15" s="164"/>
      <c r="Q15" s="193"/>
      <c r="R15" s="76"/>
      <c r="S15" s="76"/>
    </row>
    <row r="16" spans="1:19" s="261" customFormat="1" ht="12.75" customHeight="1">
      <c r="A16" s="133" t="s">
        <v>1154</v>
      </c>
      <c r="B16" s="189">
        <v>29300390100</v>
      </c>
      <c r="C16" s="426" t="s">
        <v>1155</v>
      </c>
      <c r="D16" s="426" t="s">
        <v>103</v>
      </c>
      <c r="E16" s="113" t="s">
        <v>1142</v>
      </c>
      <c r="F16" s="113" t="s">
        <v>1138</v>
      </c>
      <c r="G16" s="113" t="s">
        <v>1143</v>
      </c>
      <c r="H16" s="428">
        <v>17372653.620000001</v>
      </c>
      <c r="I16" s="429">
        <v>100.64044207154735</v>
      </c>
      <c r="J16" s="430">
        <v>-2.4129762202964367E-2</v>
      </c>
      <c r="K16" s="430">
        <v>-1.8834053391198702E-2</v>
      </c>
      <c r="L16" s="430">
        <v>0.14389645146205909</v>
      </c>
      <c r="M16" s="288"/>
      <c r="N16" s="288"/>
      <c r="O16" s="288"/>
      <c r="P16" s="164"/>
      <c r="Q16" s="193"/>
      <c r="R16" s="76"/>
      <c r="S16" s="76"/>
    </row>
    <row r="17" spans="1:19" s="261" customFormat="1" ht="12.75" customHeight="1">
      <c r="A17" s="133" t="s">
        <v>1156</v>
      </c>
      <c r="B17" s="189" t="s">
        <v>1157</v>
      </c>
      <c r="C17" s="426" t="s">
        <v>1158</v>
      </c>
      <c r="D17" s="426" t="s">
        <v>103</v>
      </c>
      <c r="E17" s="113" t="s">
        <v>1159</v>
      </c>
      <c r="F17" s="113" t="s">
        <v>1138</v>
      </c>
      <c r="G17" s="113" t="s">
        <v>1143</v>
      </c>
      <c r="H17" s="428">
        <v>19905752.649999999</v>
      </c>
      <c r="I17" s="429">
        <v>88.791583163804688</v>
      </c>
      <c r="J17" s="430">
        <v>-9.4565106615879246E-3</v>
      </c>
      <c r="K17" s="430">
        <v>-3.9125689839466515E-3</v>
      </c>
      <c r="L17" s="430">
        <v>1.7004718201663049E-2</v>
      </c>
      <c r="M17" s="288"/>
      <c r="N17" s="288"/>
      <c r="O17" s="288"/>
      <c r="P17" s="164"/>
      <c r="Q17" s="193"/>
      <c r="R17" s="76"/>
      <c r="S17" s="76"/>
    </row>
    <row r="18" spans="1:19" s="261" customFormat="1" ht="12.75" customHeight="1">
      <c r="A18" s="133" t="s">
        <v>1160</v>
      </c>
      <c r="B18" s="189">
        <v>15448763136</v>
      </c>
      <c r="C18" s="426" t="s">
        <v>1161</v>
      </c>
      <c r="D18" s="426" t="s">
        <v>103</v>
      </c>
      <c r="E18" s="113" t="s">
        <v>1149</v>
      </c>
      <c r="F18" s="113" t="s">
        <v>1138</v>
      </c>
      <c r="G18" s="113" t="s">
        <v>1143</v>
      </c>
      <c r="H18" s="428">
        <v>46006448.450000003</v>
      </c>
      <c r="I18" s="429">
        <v>112.19488317794227</v>
      </c>
      <c r="J18" s="430">
        <v>6.2612014583540709E-3</v>
      </c>
      <c r="K18" s="430">
        <v>3.0901240860294887E-3</v>
      </c>
      <c r="L18" s="430">
        <v>1.5838763111691856E-2</v>
      </c>
      <c r="M18" s="288"/>
      <c r="N18" s="288"/>
      <c r="O18" s="288"/>
      <c r="P18" s="164"/>
      <c r="Q18" s="193"/>
      <c r="R18" s="76"/>
      <c r="S18" s="76"/>
    </row>
    <row r="19" spans="1:19" s="261" customFormat="1" ht="12.75" customHeight="1">
      <c r="A19" s="133" t="s">
        <v>1380</v>
      </c>
      <c r="B19" s="189" t="s">
        <v>1381</v>
      </c>
      <c r="C19" s="426" t="s">
        <v>1382</v>
      </c>
      <c r="D19" s="426" t="s">
        <v>103</v>
      </c>
      <c r="E19" s="113" t="s">
        <v>1163</v>
      </c>
      <c r="F19" s="113" t="s">
        <v>1138</v>
      </c>
      <c r="G19" s="113" t="s">
        <v>1143</v>
      </c>
      <c r="H19" s="428">
        <v>1696020.02</v>
      </c>
      <c r="I19" s="429">
        <v>83.399798073572967</v>
      </c>
      <c r="J19" s="430">
        <v>-4.5788319706964953E-2</v>
      </c>
      <c r="K19" s="430">
        <v>-5.6378988749781533E-2</v>
      </c>
      <c r="L19" s="430">
        <v>-3.3298597840680788E-4</v>
      </c>
      <c r="M19" s="288"/>
      <c r="N19" s="288"/>
      <c r="O19" s="288"/>
      <c r="P19" s="164"/>
      <c r="Q19" s="193"/>
      <c r="R19" s="76"/>
      <c r="S19" s="76"/>
    </row>
    <row r="20" spans="1:19" s="261" customFormat="1" ht="12.75" customHeight="1">
      <c r="A20" s="133" t="s">
        <v>1162</v>
      </c>
      <c r="B20" s="189" t="s">
        <v>1306</v>
      </c>
      <c r="C20" s="426" t="s">
        <v>1307</v>
      </c>
      <c r="D20" s="426" t="s">
        <v>103</v>
      </c>
      <c r="E20" s="113" t="s">
        <v>1163</v>
      </c>
      <c r="F20" s="113" t="s">
        <v>1138</v>
      </c>
      <c r="G20" s="113" t="s">
        <v>1143</v>
      </c>
      <c r="H20" s="428">
        <v>5448631.2400000002</v>
      </c>
      <c r="I20" s="429">
        <v>73.236214885828161</v>
      </c>
      <c r="J20" s="430">
        <v>-0.12155622482486272</v>
      </c>
      <c r="K20" s="430">
        <v>-0.11456981571993863</v>
      </c>
      <c r="L20" s="430">
        <v>-0.1681391696888398</v>
      </c>
      <c r="M20" s="288"/>
      <c r="N20" s="288"/>
      <c r="O20" s="288"/>
      <c r="P20" s="164"/>
      <c r="Q20" s="193"/>
      <c r="R20" s="76"/>
      <c r="S20" s="76"/>
    </row>
    <row r="21" spans="1:19" s="261" customFormat="1" ht="12.75" customHeight="1">
      <c r="A21" s="133" t="s">
        <v>1383</v>
      </c>
      <c r="B21" s="189" t="s">
        <v>1384</v>
      </c>
      <c r="C21" s="426" t="s">
        <v>1385</v>
      </c>
      <c r="D21" s="426" t="s">
        <v>103</v>
      </c>
      <c r="E21" s="113" t="s">
        <v>1163</v>
      </c>
      <c r="F21" s="113" t="s">
        <v>1138</v>
      </c>
      <c r="G21" s="113" t="s">
        <v>1143</v>
      </c>
      <c r="H21" s="428">
        <v>3103596.38</v>
      </c>
      <c r="I21" s="429">
        <v>85.388081027143542</v>
      </c>
      <c r="J21" s="430">
        <v>-4.8983562766673927E-2</v>
      </c>
      <c r="K21" s="430">
        <v>-5.3169320221131744E-2</v>
      </c>
      <c r="L21" s="430">
        <v>-7.5736680947171675E-2</v>
      </c>
      <c r="M21" s="288"/>
      <c r="N21" s="288"/>
      <c r="O21" s="288"/>
      <c r="P21" s="164"/>
      <c r="Q21" s="193"/>
      <c r="R21" s="76"/>
      <c r="S21" s="76"/>
    </row>
    <row r="22" spans="1:19" s="261" customFormat="1" ht="12.75" customHeight="1">
      <c r="A22" s="133" t="s">
        <v>1567</v>
      </c>
      <c r="B22" s="189" t="s">
        <v>1568</v>
      </c>
      <c r="C22" s="426" t="s">
        <v>1614</v>
      </c>
      <c r="D22" s="426" t="s">
        <v>103</v>
      </c>
      <c r="E22" s="113" t="s">
        <v>1159</v>
      </c>
      <c r="F22" s="113" t="s">
        <v>1138</v>
      </c>
      <c r="G22" s="113" t="s">
        <v>1143</v>
      </c>
      <c r="H22" s="428">
        <v>9693414.5700000003</v>
      </c>
      <c r="I22" s="429">
        <v>100.74162578076239</v>
      </c>
      <c r="J22" s="430">
        <v>4.7619221116226296E-3</v>
      </c>
      <c r="K22" s="430">
        <v>4.7619221116226296E-3</v>
      </c>
      <c r="L22" s="430" t="s">
        <v>1138</v>
      </c>
      <c r="M22" s="288"/>
      <c r="N22" s="288"/>
      <c r="O22" s="288"/>
      <c r="P22" s="164"/>
      <c r="Q22" s="193"/>
      <c r="R22" s="76"/>
      <c r="S22" s="76"/>
    </row>
    <row r="23" spans="1:19" s="1077" customFormat="1" ht="12.75" customHeight="1">
      <c r="A23" s="133" t="s">
        <v>1633</v>
      </c>
      <c r="B23" s="189" t="s">
        <v>1138</v>
      </c>
      <c r="C23" s="426" t="s">
        <v>1138</v>
      </c>
      <c r="D23" s="426" t="s">
        <v>103</v>
      </c>
      <c r="E23" s="113" t="s">
        <v>1159</v>
      </c>
      <c r="F23" s="113" t="s">
        <v>1138</v>
      </c>
      <c r="G23" s="113" t="s">
        <v>1184</v>
      </c>
      <c r="H23" s="428">
        <v>9448548.0199999996</v>
      </c>
      <c r="I23" s="429">
        <v>94.672222579120643</v>
      </c>
      <c r="J23" s="430" t="s">
        <v>1138</v>
      </c>
      <c r="K23" s="430" t="s">
        <v>1138</v>
      </c>
      <c r="L23" s="430" t="s">
        <v>1138</v>
      </c>
      <c r="M23" s="288"/>
      <c r="N23" s="288"/>
      <c r="O23" s="288"/>
      <c r="P23" s="164"/>
      <c r="Q23" s="193"/>
      <c r="R23" s="76"/>
      <c r="S23" s="76"/>
    </row>
    <row r="24" spans="1:19" s="1077" customFormat="1" ht="12.75" customHeight="1">
      <c r="A24" s="133" t="s">
        <v>1528</v>
      </c>
      <c r="B24" s="189" t="s">
        <v>1531</v>
      </c>
      <c r="C24" s="426" t="s">
        <v>1532</v>
      </c>
      <c r="D24" s="426" t="s">
        <v>103</v>
      </c>
      <c r="E24" s="113" t="s">
        <v>1159</v>
      </c>
      <c r="F24" s="113" t="s">
        <v>1138</v>
      </c>
      <c r="G24" s="113" t="s">
        <v>1143</v>
      </c>
      <c r="H24" s="428">
        <v>14692458.039999999</v>
      </c>
      <c r="I24" s="429">
        <v>100.27102730395548</v>
      </c>
      <c r="J24" s="430">
        <v>6.1105319289080917E-3</v>
      </c>
      <c r="K24" s="430">
        <v>6.1173982909792368E-3</v>
      </c>
      <c r="L24" s="430" t="s">
        <v>1138</v>
      </c>
      <c r="M24" s="288"/>
      <c r="N24" s="288"/>
      <c r="O24" s="288"/>
      <c r="P24" s="164"/>
      <c r="Q24" s="193"/>
      <c r="R24" s="76"/>
      <c r="S24" s="76"/>
    </row>
    <row r="25" spans="1:19" s="1077" customFormat="1" ht="12.75" customHeight="1">
      <c r="A25" s="133" t="s">
        <v>1533</v>
      </c>
      <c r="B25" s="189" t="s">
        <v>1534</v>
      </c>
      <c r="C25" s="426" t="s">
        <v>1535</v>
      </c>
      <c r="D25" s="426" t="s">
        <v>103</v>
      </c>
      <c r="E25" s="113" t="s">
        <v>1159</v>
      </c>
      <c r="F25" s="113" t="s">
        <v>1138</v>
      </c>
      <c r="G25" s="113" t="s">
        <v>1143</v>
      </c>
      <c r="H25" s="428">
        <v>2726074.06</v>
      </c>
      <c r="I25" s="429">
        <v>100.89369772018266</v>
      </c>
      <c r="J25" s="430">
        <v>6.0988787856695037E-3</v>
      </c>
      <c r="K25" s="430">
        <v>6.0988787856692817E-3</v>
      </c>
      <c r="L25" s="430" t="s">
        <v>1138</v>
      </c>
      <c r="M25" s="288"/>
      <c r="N25" s="288"/>
      <c r="O25" s="288"/>
      <c r="P25" s="164"/>
      <c r="Q25" s="193"/>
      <c r="R25" s="76"/>
      <c r="S25" s="76"/>
    </row>
    <row r="26" spans="1:19" s="1077" customFormat="1" ht="12.75" customHeight="1">
      <c r="A26" s="133" t="s">
        <v>1634</v>
      </c>
      <c r="B26" s="189" t="s">
        <v>1138</v>
      </c>
      <c r="C26" s="426" t="s">
        <v>1138</v>
      </c>
      <c r="D26" s="426" t="s">
        <v>103</v>
      </c>
      <c r="E26" s="113" t="s">
        <v>1159</v>
      </c>
      <c r="F26" s="113" t="s">
        <v>1138</v>
      </c>
      <c r="G26" s="113" t="s">
        <v>1143</v>
      </c>
      <c r="H26" s="428">
        <v>13774492.17</v>
      </c>
      <c r="I26" s="429">
        <v>100.61992449550205</v>
      </c>
      <c r="J26" s="430" t="s">
        <v>1138</v>
      </c>
      <c r="K26" s="430" t="s">
        <v>1138</v>
      </c>
      <c r="L26" s="430" t="s">
        <v>1138</v>
      </c>
      <c r="M26" s="288"/>
      <c r="N26" s="288"/>
      <c r="O26" s="288"/>
      <c r="P26" s="164"/>
      <c r="Q26" s="193"/>
      <c r="R26" s="76"/>
      <c r="S26" s="76"/>
    </row>
    <row r="27" spans="1:19" s="1077" customFormat="1" ht="12.75" customHeight="1">
      <c r="A27" s="133" t="s">
        <v>1164</v>
      </c>
      <c r="B27" s="189" t="s">
        <v>1308</v>
      </c>
      <c r="C27" s="426" t="s">
        <v>1309</v>
      </c>
      <c r="D27" s="426" t="s">
        <v>103</v>
      </c>
      <c r="E27" s="113" t="s">
        <v>1163</v>
      </c>
      <c r="F27" s="113" t="s">
        <v>1138</v>
      </c>
      <c r="G27" s="113" t="s">
        <v>1143</v>
      </c>
      <c r="H27" s="428">
        <v>9662510.0500000007</v>
      </c>
      <c r="I27" s="429">
        <v>115.77898411758308</v>
      </c>
      <c r="J27" s="430">
        <v>-1.7857467212507916E-2</v>
      </c>
      <c r="K27" s="430">
        <v>-2.3201876958239609E-2</v>
      </c>
      <c r="L27" s="430">
        <v>0.11466398661888699</v>
      </c>
      <c r="M27" s="288"/>
      <c r="N27" s="288"/>
      <c r="O27" s="288"/>
      <c r="P27" s="164"/>
      <c r="Q27" s="193"/>
      <c r="R27" s="76"/>
      <c r="S27" s="76"/>
    </row>
    <row r="28" spans="1:19" s="261" customFormat="1" ht="12.75" customHeight="1">
      <c r="A28" s="133" t="s">
        <v>1432</v>
      </c>
      <c r="B28" s="189" t="s">
        <v>1475</v>
      </c>
      <c r="C28" s="426" t="s">
        <v>1476</v>
      </c>
      <c r="D28" s="426" t="s">
        <v>1368</v>
      </c>
      <c r="E28" s="113" t="s">
        <v>1159</v>
      </c>
      <c r="F28" s="113" t="s">
        <v>1138</v>
      </c>
      <c r="G28" s="113" t="s">
        <v>1143</v>
      </c>
      <c r="H28" s="428">
        <v>12444240.91</v>
      </c>
      <c r="I28" s="429">
        <v>94.189768284833875</v>
      </c>
      <c r="J28" s="430">
        <v>-3.1755988531749768E-3</v>
      </c>
      <c r="K28" s="430">
        <v>1.3624765126054594E-3</v>
      </c>
      <c r="L28" s="430">
        <v>7.6446155350686773E-3</v>
      </c>
      <c r="M28" s="288"/>
      <c r="N28" s="288"/>
      <c r="O28" s="288"/>
      <c r="P28" s="164"/>
      <c r="Q28" s="193"/>
      <c r="R28" s="76"/>
      <c r="S28" s="76"/>
    </row>
    <row r="29" spans="1:19" s="261" customFormat="1" ht="12.75" customHeight="1">
      <c r="A29" s="133" t="s">
        <v>1403</v>
      </c>
      <c r="B29" s="189" t="s">
        <v>1404</v>
      </c>
      <c r="C29" s="426" t="s">
        <v>1405</v>
      </c>
      <c r="D29" s="426" t="s">
        <v>1368</v>
      </c>
      <c r="E29" s="113" t="s">
        <v>1159</v>
      </c>
      <c r="F29" s="113" t="s">
        <v>1138</v>
      </c>
      <c r="G29" s="113" t="s">
        <v>1143</v>
      </c>
      <c r="H29" s="428">
        <v>8491661.4800000004</v>
      </c>
      <c r="I29" s="429">
        <v>95.257901244173539</v>
      </c>
      <c r="J29" s="430">
        <v>-7.2368549292519679E-3</v>
      </c>
      <c r="K29" s="430">
        <v>-4.4526962032260808E-3</v>
      </c>
      <c r="L29" s="430">
        <v>-5.9647236013434801E-3</v>
      </c>
      <c r="M29" s="288"/>
      <c r="N29" s="288"/>
      <c r="O29" s="288"/>
      <c r="P29" s="164"/>
      <c r="Q29" s="193"/>
      <c r="R29" s="76"/>
      <c r="S29" s="76"/>
    </row>
    <row r="30" spans="1:19" s="261" customFormat="1" ht="12.75" customHeight="1">
      <c r="A30" s="133" t="s">
        <v>1367</v>
      </c>
      <c r="B30" s="189" t="s">
        <v>1237</v>
      </c>
      <c r="C30" s="426" t="s">
        <v>1238</v>
      </c>
      <c r="D30" s="426" t="s">
        <v>1368</v>
      </c>
      <c r="E30" s="113" t="s">
        <v>1149</v>
      </c>
      <c r="F30" s="113" t="s">
        <v>1138</v>
      </c>
      <c r="G30" s="113" t="s">
        <v>1143</v>
      </c>
      <c r="H30" s="428">
        <v>56491417.640000001</v>
      </c>
      <c r="I30" s="429">
        <v>123.26990690907047</v>
      </c>
      <c r="J30" s="430">
        <v>8.7550673043159666E-3</v>
      </c>
      <c r="K30" s="430">
        <v>1.8144447595160873E-3</v>
      </c>
      <c r="L30" s="430">
        <v>3.4452080947648955E-3</v>
      </c>
      <c r="M30" s="288"/>
      <c r="N30" s="288"/>
      <c r="O30" s="288"/>
      <c r="P30" s="164"/>
      <c r="Q30" s="193"/>
      <c r="R30" s="76"/>
      <c r="S30" s="76"/>
    </row>
    <row r="31" spans="1:19" s="1077" customFormat="1" ht="12.75" customHeight="1">
      <c r="A31" s="133" t="s">
        <v>1369</v>
      </c>
      <c r="B31" s="189">
        <v>97407922886</v>
      </c>
      <c r="C31" s="426" t="s">
        <v>1239</v>
      </c>
      <c r="D31" s="426" t="s">
        <v>1368</v>
      </c>
      <c r="E31" s="113" t="s">
        <v>1149</v>
      </c>
      <c r="F31" s="113" t="s">
        <v>1138</v>
      </c>
      <c r="G31" s="113" t="s">
        <v>1143</v>
      </c>
      <c r="H31" s="428">
        <v>51373425.399999999</v>
      </c>
      <c r="I31" s="429">
        <v>109.24414264425695</v>
      </c>
      <c r="J31" s="430">
        <v>-6.1467460470979729E-3</v>
      </c>
      <c r="K31" s="430">
        <v>-9.3228422565161395E-4</v>
      </c>
      <c r="L31" s="430">
        <v>2.398455823423129E-3</v>
      </c>
      <c r="M31" s="288"/>
      <c r="N31" s="288"/>
      <c r="O31" s="288"/>
      <c r="P31" s="164"/>
      <c r="Q31" s="193"/>
      <c r="R31" s="76"/>
      <c r="S31" s="76"/>
    </row>
    <row r="32" spans="1:19" s="261" customFormat="1" ht="12.75" customHeight="1">
      <c r="A32" s="133" t="s">
        <v>1529</v>
      </c>
      <c r="B32" s="189" t="s">
        <v>1477</v>
      </c>
      <c r="C32" s="426" t="s">
        <v>1478</v>
      </c>
      <c r="D32" s="426" t="s">
        <v>1368</v>
      </c>
      <c r="E32" s="113" t="s">
        <v>1159</v>
      </c>
      <c r="F32" s="113" t="s">
        <v>1138</v>
      </c>
      <c r="G32" s="113" t="s">
        <v>1184</v>
      </c>
      <c r="H32" s="428">
        <v>10722674.15</v>
      </c>
      <c r="I32" s="429">
        <v>96.745664056753597</v>
      </c>
      <c r="J32" s="430">
        <v>1.8808303051314201E-3</v>
      </c>
      <c r="K32" s="430">
        <v>3.0754111335473677E-3</v>
      </c>
      <c r="L32" s="430">
        <v>1.5201880776296139E-2</v>
      </c>
      <c r="M32" s="288"/>
      <c r="N32" s="288"/>
      <c r="O32" s="288"/>
      <c r="P32" s="164"/>
      <c r="Q32" s="193"/>
      <c r="R32" s="76"/>
      <c r="S32" s="76"/>
    </row>
    <row r="33" spans="1:19" s="261" customFormat="1" ht="12.75" customHeight="1">
      <c r="A33" s="133" t="s">
        <v>1370</v>
      </c>
      <c r="B33" s="189" t="s">
        <v>1240</v>
      </c>
      <c r="C33" s="426" t="s">
        <v>1241</v>
      </c>
      <c r="D33" s="426" t="s">
        <v>1368</v>
      </c>
      <c r="E33" s="113" t="s">
        <v>1159</v>
      </c>
      <c r="F33" s="113" t="s">
        <v>1138</v>
      </c>
      <c r="G33" s="113" t="s">
        <v>1184</v>
      </c>
      <c r="H33" s="428">
        <v>5949942.3600000003</v>
      </c>
      <c r="I33" s="429">
        <v>88.340205018222122</v>
      </c>
      <c r="J33" s="430">
        <v>-1.3630974490298597E-2</v>
      </c>
      <c r="K33" s="430">
        <v>-1.374854594203101E-2</v>
      </c>
      <c r="L33" s="430">
        <v>2.6165620234947173E-2</v>
      </c>
      <c r="M33" s="288"/>
      <c r="N33" s="288"/>
      <c r="O33" s="288"/>
      <c r="P33" s="164"/>
      <c r="Q33" s="193"/>
      <c r="R33" s="76"/>
      <c r="S33" s="76"/>
    </row>
    <row r="34" spans="1:19" ht="12.75" customHeight="1">
      <c r="A34" s="133" t="s">
        <v>1371</v>
      </c>
      <c r="B34" s="189">
        <v>30096106301</v>
      </c>
      <c r="C34" s="426" t="s">
        <v>1242</v>
      </c>
      <c r="D34" s="426" t="s">
        <v>1368</v>
      </c>
      <c r="E34" s="427" t="s">
        <v>1149</v>
      </c>
      <c r="F34" s="427" t="s">
        <v>1138</v>
      </c>
      <c r="G34" s="427" t="s">
        <v>1184</v>
      </c>
      <c r="H34" s="428">
        <v>39558144.770000003</v>
      </c>
      <c r="I34" s="429">
        <v>133.69513247194115</v>
      </c>
      <c r="J34" s="430">
        <v>1.7409833134528929E-2</v>
      </c>
      <c r="K34" s="430">
        <v>1.3550035154359374E-3</v>
      </c>
      <c r="L34" s="430">
        <v>2.4130190113769157E-2</v>
      </c>
      <c r="M34" s="288"/>
      <c r="N34" s="288"/>
      <c r="O34" s="288"/>
      <c r="P34" s="164"/>
      <c r="Q34" s="193"/>
      <c r="R34" s="76"/>
      <c r="S34" s="76"/>
    </row>
    <row r="35" spans="1:19" s="261" customFormat="1" ht="12.75" customHeight="1">
      <c r="A35" s="133" t="s">
        <v>1372</v>
      </c>
      <c r="B35" s="189">
        <v>18911840764</v>
      </c>
      <c r="C35" s="426" t="s">
        <v>1243</v>
      </c>
      <c r="D35" s="426" t="s">
        <v>1368</v>
      </c>
      <c r="E35" s="427" t="s">
        <v>1142</v>
      </c>
      <c r="F35" s="427" t="s">
        <v>1138</v>
      </c>
      <c r="G35" s="427" t="s">
        <v>1143</v>
      </c>
      <c r="H35" s="428">
        <v>65460568.939999998</v>
      </c>
      <c r="I35" s="429">
        <v>16.658281201444961</v>
      </c>
      <c r="J35" s="430">
        <v>-4.1992217723177738E-2</v>
      </c>
      <c r="K35" s="430">
        <v>-1.3869956945729123E-2</v>
      </c>
      <c r="L35" s="430">
        <v>0.17360837401381435</v>
      </c>
      <c r="M35" s="288"/>
      <c r="N35" s="288"/>
      <c r="O35" s="288"/>
      <c r="P35" s="164"/>
      <c r="Q35" s="193"/>
      <c r="R35" s="76"/>
      <c r="S35" s="76"/>
    </row>
    <row r="36" spans="1:19" s="261" customFormat="1" ht="12.75" customHeight="1">
      <c r="A36" s="133" t="s">
        <v>1373</v>
      </c>
      <c r="B36" s="189" t="s">
        <v>1317</v>
      </c>
      <c r="C36" s="426" t="s">
        <v>1318</v>
      </c>
      <c r="D36" s="426" t="s">
        <v>1368</v>
      </c>
      <c r="E36" s="427" t="s">
        <v>1159</v>
      </c>
      <c r="F36" s="427" t="s">
        <v>1138</v>
      </c>
      <c r="G36" s="427" t="s">
        <v>1143</v>
      </c>
      <c r="H36" s="428">
        <v>10612233.76</v>
      </c>
      <c r="I36" s="429">
        <v>97.204708438133238</v>
      </c>
      <c r="J36" s="430">
        <v>-1.9234420716981449E-2</v>
      </c>
      <c r="K36" s="430">
        <v>-3.0438671518081439E-2</v>
      </c>
      <c r="L36" s="430">
        <v>5.3796627554345555E-2</v>
      </c>
      <c r="M36" s="288"/>
      <c r="N36" s="288"/>
      <c r="O36" s="288"/>
      <c r="P36" s="164"/>
      <c r="Q36" s="193"/>
      <c r="R36" s="76"/>
      <c r="S36" s="76"/>
    </row>
    <row r="37" spans="1:19" s="261" customFormat="1" ht="12.75" customHeight="1">
      <c r="A37" s="133" t="s">
        <v>1374</v>
      </c>
      <c r="B37" s="189" t="s">
        <v>1244</v>
      </c>
      <c r="C37" s="426" t="s">
        <v>1245</v>
      </c>
      <c r="D37" s="426" t="s">
        <v>1368</v>
      </c>
      <c r="E37" s="427" t="s">
        <v>1149</v>
      </c>
      <c r="F37" s="427" t="s">
        <v>1138</v>
      </c>
      <c r="G37" s="427" t="s">
        <v>1143</v>
      </c>
      <c r="H37" s="428">
        <v>42102237.719999999</v>
      </c>
      <c r="I37" s="429">
        <v>99.06304239081507</v>
      </c>
      <c r="J37" s="430">
        <v>1.7776950703501715E-2</v>
      </c>
      <c r="K37" s="430">
        <v>3.2341955523138566E-3</v>
      </c>
      <c r="L37" s="430">
        <v>2.1747834329869375E-2</v>
      </c>
      <c r="M37" s="288"/>
      <c r="N37" s="288"/>
      <c r="O37" s="288"/>
      <c r="P37" s="164"/>
      <c r="Q37" s="193"/>
      <c r="R37" s="76"/>
      <c r="S37" s="76"/>
    </row>
    <row r="38" spans="1:19" s="261" customFormat="1" ht="12.75" customHeight="1">
      <c r="A38" s="133" t="s">
        <v>1375</v>
      </c>
      <c r="B38" s="189">
        <v>62937824927</v>
      </c>
      <c r="C38" s="426" t="s">
        <v>1246</v>
      </c>
      <c r="D38" s="426" t="s">
        <v>1368</v>
      </c>
      <c r="E38" s="427" t="s">
        <v>1159</v>
      </c>
      <c r="F38" s="427" t="s">
        <v>1138</v>
      </c>
      <c r="G38" s="427" t="s">
        <v>1143</v>
      </c>
      <c r="H38" s="428">
        <v>21056766.510000002</v>
      </c>
      <c r="I38" s="429">
        <v>100.88122864701297</v>
      </c>
      <c r="J38" s="430">
        <v>-1.3077939369039782E-2</v>
      </c>
      <c r="K38" s="430">
        <v>-5.0137763772561961E-3</v>
      </c>
      <c r="L38" s="430">
        <v>-6.9425811097839629E-3</v>
      </c>
      <c r="M38" s="288"/>
      <c r="N38" s="288"/>
      <c r="O38" s="288"/>
      <c r="P38" s="164"/>
      <c r="Q38" s="193"/>
      <c r="R38" s="76"/>
      <c r="S38" s="76"/>
    </row>
    <row r="39" spans="1:19" s="261" customFormat="1" ht="12.75" customHeight="1">
      <c r="A39" s="133" t="s">
        <v>1376</v>
      </c>
      <c r="B39" s="189">
        <v>52772437018</v>
      </c>
      <c r="C39" s="426" t="s">
        <v>1247</v>
      </c>
      <c r="D39" s="426" t="s">
        <v>1368</v>
      </c>
      <c r="E39" s="427" t="s">
        <v>1146</v>
      </c>
      <c r="F39" s="427" t="s">
        <v>1138</v>
      </c>
      <c r="G39" s="427" t="s">
        <v>1143</v>
      </c>
      <c r="H39" s="428">
        <v>54958657.490000002</v>
      </c>
      <c r="I39" s="429">
        <v>17.748193480468636</v>
      </c>
      <c r="J39" s="430">
        <v>-1.2290695439789112E-2</v>
      </c>
      <c r="K39" s="430">
        <v>-1.6850708557892058E-2</v>
      </c>
      <c r="L39" s="430">
        <v>2.8720551680939455E-2</v>
      </c>
      <c r="M39" s="288"/>
      <c r="N39" s="288"/>
      <c r="O39" s="288"/>
      <c r="P39" s="164"/>
      <c r="Q39" s="193"/>
      <c r="R39" s="76"/>
      <c r="S39" s="76"/>
    </row>
    <row r="40" spans="1:19" s="261" customFormat="1" ht="12.75" customHeight="1">
      <c r="A40" s="112" t="s">
        <v>1377</v>
      </c>
      <c r="B40" s="431" t="s">
        <v>1248</v>
      </c>
      <c r="C40" s="432" t="s">
        <v>1249</v>
      </c>
      <c r="D40" s="432" t="s">
        <v>1368</v>
      </c>
      <c r="E40" s="113" t="s">
        <v>1159</v>
      </c>
      <c r="F40" s="113" t="s">
        <v>1138</v>
      </c>
      <c r="G40" s="113" t="s">
        <v>1143</v>
      </c>
      <c r="H40" s="428">
        <v>3328112.75</v>
      </c>
      <c r="I40" s="429">
        <v>92.210435226655122</v>
      </c>
      <c r="J40" s="430">
        <v>-2.4998867639587363E-2</v>
      </c>
      <c r="K40" s="430">
        <v>-5.1822624912861714E-3</v>
      </c>
      <c r="L40" s="430">
        <v>-2.0599370755676194E-3</v>
      </c>
      <c r="M40" s="288"/>
      <c r="N40" s="288"/>
      <c r="O40" s="288"/>
      <c r="P40" s="164"/>
      <c r="Q40" s="193"/>
      <c r="R40" s="76"/>
      <c r="S40" s="76"/>
    </row>
    <row r="41" spans="1:19" s="261" customFormat="1" ht="12.75" customHeight="1">
      <c r="A41" s="112" t="s">
        <v>1378</v>
      </c>
      <c r="B41" s="431" t="s">
        <v>1250</v>
      </c>
      <c r="C41" s="432" t="s">
        <v>1251</v>
      </c>
      <c r="D41" s="432" t="s">
        <v>1368</v>
      </c>
      <c r="E41" s="113" t="s">
        <v>1159</v>
      </c>
      <c r="F41" s="113" t="s">
        <v>1138</v>
      </c>
      <c r="G41" s="113" t="s">
        <v>1143</v>
      </c>
      <c r="H41" s="428">
        <v>3431693.54</v>
      </c>
      <c r="I41" s="429">
        <v>90.88948224174105</v>
      </c>
      <c r="J41" s="430">
        <v>-1.7225469320755304E-2</v>
      </c>
      <c r="K41" s="430">
        <v>-5.6602177781291951E-3</v>
      </c>
      <c r="L41" s="430">
        <v>4.4973432307562344E-3</v>
      </c>
      <c r="M41" s="288"/>
      <c r="N41" s="288"/>
      <c r="O41" s="288"/>
      <c r="P41" s="164"/>
      <c r="Q41" s="193"/>
      <c r="R41" s="76"/>
      <c r="S41" s="76"/>
    </row>
    <row r="42" spans="1:19" s="261" customFormat="1" ht="12.75" customHeight="1">
      <c r="A42" s="439" t="s">
        <v>1379</v>
      </c>
      <c r="B42" s="431">
        <v>66324185184</v>
      </c>
      <c r="C42" s="432" t="s">
        <v>1252</v>
      </c>
      <c r="D42" s="432" t="s">
        <v>1368</v>
      </c>
      <c r="E42" s="113" t="s">
        <v>1149</v>
      </c>
      <c r="F42" s="113" t="s">
        <v>1138</v>
      </c>
      <c r="G42" s="113" t="s">
        <v>1143</v>
      </c>
      <c r="H42" s="428">
        <v>68632092.590000004</v>
      </c>
      <c r="I42" s="429">
        <v>18.836918879886476</v>
      </c>
      <c r="J42" s="430">
        <v>0.17356487145828203</v>
      </c>
      <c r="K42" s="430">
        <v>2.6302405213820546E-3</v>
      </c>
      <c r="L42" s="430">
        <v>1.2690424486962115E-2</v>
      </c>
      <c r="M42" s="288"/>
      <c r="N42" s="288"/>
      <c r="O42" s="288"/>
      <c r="P42" s="164"/>
      <c r="Q42" s="193"/>
      <c r="R42" s="76"/>
      <c r="S42" s="76"/>
    </row>
    <row r="43" spans="1:19" s="261" customFormat="1" ht="12.75" customHeight="1">
      <c r="A43" s="439" t="s">
        <v>1448</v>
      </c>
      <c r="B43" s="431" t="s">
        <v>1471</v>
      </c>
      <c r="C43" s="432" t="s">
        <v>1472</v>
      </c>
      <c r="D43" s="432" t="s">
        <v>1368</v>
      </c>
      <c r="E43" s="113" t="s">
        <v>1159</v>
      </c>
      <c r="F43" s="113" t="s">
        <v>1138</v>
      </c>
      <c r="G43" s="113" t="s">
        <v>1143</v>
      </c>
      <c r="H43" s="428">
        <v>17898066.859999999</v>
      </c>
      <c r="I43" s="429">
        <v>99.927007217357186</v>
      </c>
      <c r="J43" s="430">
        <v>1.5931062859251277E-3</v>
      </c>
      <c r="K43" s="430">
        <v>5.3567617547531921E-3</v>
      </c>
      <c r="L43" s="430">
        <v>1.4524963937660562E-2</v>
      </c>
      <c r="M43" s="288"/>
      <c r="N43" s="288"/>
      <c r="O43" s="288"/>
      <c r="P43" s="164"/>
      <c r="Q43" s="193"/>
      <c r="R43" s="76"/>
      <c r="S43" s="76"/>
    </row>
    <row r="44" spans="1:19" s="261" customFormat="1" ht="12.75" customHeight="1">
      <c r="A44" s="439" t="s">
        <v>1460</v>
      </c>
      <c r="B44" s="431" t="s">
        <v>1469</v>
      </c>
      <c r="C44" s="432" t="s">
        <v>1470</v>
      </c>
      <c r="D44" s="432" t="s">
        <v>1368</v>
      </c>
      <c r="E44" s="113" t="s">
        <v>1159</v>
      </c>
      <c r="F44" s="113" t="s">
        <v>1138</v>
      </c>
      <c r="G44" s="113" t="s">
        <v>1143</v>
      </c>
      <c r="H44" s="428">
        <v>4150095.81</v>
      </c>
      <c r="I44" s="429">
        <v>101.00391017753917</v>
      </c>
      <c r="J44" s="430">
        <v>8.9899981872365586E-5</v>
      </c>
      <c r="K44" s="430">
        <v>5.1706655146228631E-3</v>
      </c>
      <c r="L44" s="430">
        <v>1.0462518532420528E-2</v>
      </c>
      <c r="M44" s="288"/>
      <c r="N44" s="288"/>
      <c r="O44" s="288"/>
      <c r="P44" s="164"/>
      <c r="Q44" s="193"/>
      <c r="R44" s="76"/>
      <c r="S44" s="76"/>
    </row>
    <row r="45" spans="1:19" s="261" customFormat="1" ht="12.75" customHeight="1">
      <c r="A45" s="439" t="s">
        <v>1494</v>
      </c>
      <c r="B45" s="431" t="s">
        <v>1467</v>
      </c>
      <c r="C45" s="432" t="s">
        <v>1468</v>
      </c>
      <c r="D45" s="432" t="s">
        <v>1368</v>
      </c>
      <c r="E45" s="113" t="s">
        <v>1159</v>
      </c>
      <c r="F45" s="113" t="s">
        <v>1138</v>
      </c>
      <c r="G45" s="113" t="s">
        <v>1143</v>
      </c>
      <c r="H45" s="428">
        <v>25529493.890000001</v>
      </c>
      <c r="I45" s="429">
        <v>100.85440210161701</v>
      </c>
      <c r="J45" s="430">
        <v>2.3323538784247866E-3</v>
      </c>
      <c r="K45" s="430">
        <v>3.6552616546137173E-3</v>
      </c>
      <c r="L45" s="430" t="s">
        <v>1138</v>
      </c>
      <c r="M45" s="288"/>
      <c r="N45" s="288"/>
      <c r="O45" s="288"/>
      <c r="P45" s="164"/>
      <c r="Q45" s="193"/>
      <c r="R45" s="76"/>
      <c r="S45" s="76"/>
    </row>
    <row r="46" spans="1:19" s="261" customFormat="1" ht="12.75" customHeight="1">
      <c r="A46" s="439" t="s">
        <v>1536</v>
      </c>
      <c r="B46" s="431" t="s">
        <v>1537</v>
      </c>
      <c r="C46" s="432" t="s">
        <v>1538</v>
      </c>
      <c r="D46" s="432" t="s">
        <v>1368</v>
      </c>
      <c r="E46" s="113" t="s">
        <v>1159</v>
      </c>
      <c r="F46" s="113" t="s">
        <v>1138</v>
      </c>
      <c r="G46" s="113" t="s">
        <v>1143</v>
      </c>
      <c r="H46" s="428">
        <v>31145348</v>
      </c>
      <c r="I46" s="429">
        <v>100.43976118812694</v>
      </c>
      <c r="J46" s="430">
        <v>3.7723858613964989E-3</v>
      </c>
      <c r="K46" s="430">
        <v>4.1932007334606336E-3</v>
      </c>
      <c r="L46" s="430" t="s">
        <v>1138</v>
      </c>
      <c r="M46" s="288"/>
      <c r="N46" s="288"/>
      <c r="O46" s="288"/>
      <c r="P46" s="164"/>
      <c r="Q46" s="193"/>
      <c r="R46" s="76"/>
      <c r="S46" s="76"/>
    </row>
    <row r="47" spans="1:19" s="261" customFormat="1" ht="12.75" customHeight="1">
      <c r="A47" s="439" t="s">
        <v>1573</v>
      </c>
      <c r="B47" s="431" t="s">
        <v>1574</v>
      </c>
      <c r="C47" s="432" t="s">
        <v>1575</v>
      </c>
      <c r="D47" s="432" t="s">
        <v>1368</v>
      </c>
      <c r="E47" s="113" t="s">
        <v>1159</v>
      </c>
      <c r="F47" s="113" t="s">
        <v>1138</v>
      </c>
      <c r="G47" s="113" t="s">
        <v>1143</v>
      </c>
      <c r="H47" s="428">
        <v>25160855.440000001</v>
      </c>
      <c r="I47" s="429">
        <v>100.36967791671577</v>
      </c>
      <c r="J47" s="430">
        <v>4.9333580711610203E-3</v>
      </c>
      <c r="K47" s="430">
        <v>6.2362180736086348E-3</v>
      </c>
      <c r="L47" s="430" t="s">
        <v>1138</v>
      </c>
      <c r="M47" s="288"/>
      <c r="N47" s="288"/>
      <c r="O47" s="288"/>
      <c r="P47" s="164"/>
      <c r="Q47" s="193"/>
      <c r="R47" s="76"/>
      <c r="S47" s="76"/>
    </row>
    <row r="48" spans="1:19" s="261" customFormat="1" ht="12.75" customHeight="1">
      <c r="A48" s="439" t="s">
        <v>1443</v>
      </c>
      <c r="B48" s="431" t="s">
        <v>1473</v>
      </c>
      <c r="C48" s="432" t="s">
        <v>1474</v>
      </c>
      <c r="D48" s="432" t="s">
        <v>1368</v>
      </c>
      <c r="E48" s="113" t="s">
        <v>1159</v>
      </c>
      <c r="F48" s="113" t="s">
        <v>1138</v>
      </c>
      <c r="G48" s="113" t="s">
        <v>1143</v>
      </c>
      <c r="H48" s="428">
        <v>17789389.390000001</v>
      </c>
      <c r="I48" s="429">
        <v>100.26444575937846</v>
      </c>
      <c r="J48" s="430">
        <v>4.9001119716891584E-3</v>
      </c>
      <c r="K48" s="430">
        <v>6.4212775771814723E-3</v>
      </c>
      <c r="L48" s="430">
        <v>1.9317008278701087E-2</v>
      </c>
      <c r="M48" s="288"/>
      <c r="N48" s="288"/>
      <c r="O48" s="288"/>
      <c r="P48" s="164"/>
      <c r="Q48" s="193"/>
      <c r="R48" s="76"/>
      <c r="S48" s="76"/>
    </row>
    <row r="49" spans="1:19" s="261" customFormat="1" ht="12.75" customHeight="1">
      <c r="A49" s="439" t="s">
        <v>1445</v>
      </c>
      <c r="B49" s="431" t="s">
        <v>1467</v>
      </c>
      <c r="C49" s="432" t="s">
        <v>1468</v>
      </c>
      <c r="D49" s="432" t="s">
        <v>1368</v>
      </c>
      <c r="E49" s="113" t="s">
        <v>1159</v>
      </c>
      <c r="F49" s="113" t="s">
        <v>1138</v>
      </c>
      <c r="G49" s="113" t="s">
        <v>1143</v>
      </c>
      <c r="H49" s="428">
        <v>6723961.4199999999</v>
      </c>
      <c r="I49" s="429">
        <v>102.67175221727784</v>
      </c>
      <c r="J49" s="430">
        <v>-1.505937014926495E-2</v>
      </c>
      <c r="K49" s="430">
        <v>7.6504011760012425E-3</v>
      </c>
      <c r="L49" s="430">
        <v>1.7109324598422404E-2</v>
      </c>
      <c r="M49" s="288"/>
      <c r="N49" s="288"/>
      <c r="O49" s="288"/>
      <c r="P49" s="164"/>
      <c r="Q49" s="193"/>
      <c r="R49" s="76"/>
      <c r="S49" s="76"/>
    </row>
    <row r="50" spans="1:19" s="261" customFormat="1" ht="12.75" customHeight="1">
      <c r="A50" s="439" t="s">
        <v>1424</v>
      </c>
      <c r="B50" s="431" t="s">
        <v>1425</v>
      </c>
      <c r="C50" s="432" t="s">
        <v>1426</v>
      </c>
      <c r="D50" s="432" t="s">
        <v>1368</v>
      </c>
      <c r="E50" s="113" t="s">
        <v>1159</v>
      </c>
      <c r="F50" s="113" t="s">
        <v>1138</v>
      </c>
      <c r="G50" s="113" t="s">
        <v>1143</v>
      </c>
      <c r="H50" s="428">
        <v>21418789.16</v>
      </c>
      <c r="I50" s="429">
        <v>97.746194445441859</v>
      </c>
      <c r="J50" s="430">
        <v>6.6106329854658252E-3</v>
      </c>
      <c r="K50" s="430">
        <v>7.0018262773539064E-3</v>
      </c>
      <c r="L50" s="430">
        <v>1.9395283863684831E-2</v>
      </c>
      <c r="M50" s="288"/>
      <c r="N50" s="288"/>
      <c r="O50" s="288"/>
      <c r="P50" s="164"/>
      <c r="Q50" s="193"/>
      <c r="R50" s="76"/>
      <c r="S50" s="76"/>
    </row>
    <row r="51" spans="1:19" s="261" customFormat="1" ht="12.75" customHeight="1">
      <c r="A51" s="439" t="s">
        <v>1179</v>
      </c>
      <c r="B51" s="431">
        <v>84300431782</v>
      </c>
      <c r="C51" s="432" t="s">
        <v>1180</v>
      </c>
      <c r="D51" s="432" t="s">
        <v>140</v>
      </c>
      <c r="E51" s="113" t="s">
        <v>1142</v>
      </c>
      <c r="F51" s="113" t="s">
        <v>1138</v>
      </c>
      <c r="G51" s="113" t="s">
        <v>1143</v>
      </c>
      <c r="H51" s="428">
        <v>9051695.0088999998</v>
      </c>
      <c r="I51" s="429">
        <v>24.746411303278073</v>
      </c>
      <c r="J51" s="430">
        <v>-9.9412450728191271E-3</v>
      </c>
      <c r="K51" s="430">
        <v>-2.0131647382250484E-2</v>
      </c>
      <c r="L51" s="430">
        <v>0.18761593332989279</v>
      </c>
      <c r="M51" s="288"/>
      <c r="N51" s="288"/>
      <c r="O51" s="288"/>
      <c r="P51" s="164"/>
      <c r="Q51" s="193"/>
      <c r="R51" s="76"/>
      <c r="S51" s="76"/>
    </row>
    <row r="52" spans="1:19" s="261" customFormat="1" ht="12.75" customHeight="1">
      <c r="A52" s="439" t="s">
        <v>1181</v>
      </c>
      <c r="B52" s="431" t="s">
        <v>1182</v>
      </c>
      <c r="C52" s="432" t="s">
        <v>1183</v>
      </c>
      <c r="D52" s="432" t="s">
        <v>140</v>
      </c>
      <c r="E52" s="113" t="s">
        <v>1142</v>
      </c>
      <c r="F52" s="113" t="s">
        <v>1138</v>
      </c>
      <c r="G52" s="113" t="s">
        <v>1184</v>
      </c>
      <c r="H52" s="428">
        <v>641162.16119999997</v>
      </c>
      <c r="I52" s="429">
        <v>22.417877848375728</v>
      </c>
      <c r="J52" s="430">
        <v>-7.8884414476197096E-2</v>
      </c>
      <c r="K52" s="430">
        <v>-5.3376319095909008E-2</v>
      </c>
      <c r="L52" s="430">
        <v>-1.7084001707559637E-2</v>
      </c>
      <c r="M52" s="288"/>
      <c r="N52" s="288"/>
      <c r="O52" s="288"/>
      <c r="P52" s="164"/>
      <c r="Q52" s="193"/>
      <c r="R52" s="76"/>
      <c r="S52" s="76"/>
    </row>
    <row r="53" spans="1:19" s="261" customFormat="1" ht="12.75" customHeight="1">
      <c r="A53" s="439" t="s">
        <v>1185</v>
      </c>
      <c r="B53" s="431" t="s">
        <v>1186</v>
      </c>
      <c r="C53" s="432" t="s">
        <v>1187</v>
      </c>
      <c r="D53" s="432" t="s">
        <v>1188</v>
      </c>
      <c r="E53" s="113" t="s">
        <v>1146</v>
      </c>
      <c r="F53" s="113" t="s">
        <v>1138</v>
      </c>
      <c r="G53" s="113" t="s">
        <v>1143</v>
      </c>
      <c r="H53" s="428">
        <v>5771120.6699999999</v>
      </c>
      <c r="I53" s="429">
        <v>96.655617412647658</v>
      </c>
      <c r="J53" s="430">
        <v>-3.5935733903058487E-2</v>
      </c>
      <c r="K53" s="430">
        <v>-4.1385249516654454E-3</v>
      </c>
      <c r="L53" s="430">
        <v>6.3448896611497663E-3</v>
      </c>
      <c r="M53" s="288"/>
      <c r="N53" s="288"/>
      <c r="O53" s="288"/>
      <c r="P53" s="164"/>
      <c r="Q53" s="193"/>
      <c r="R53" s="76"/>
      <c r="S53" s="76"/>
    </row>
    <row r="54" spans="1:19" s="261" customFormat="1" ht="12.75" customHeight="1">
      <c r="A54" s="439" t="s">
        <v>1189</v>
      </c>
      <c r="B54" s="431">
        <v>80921653541</v>
      </c>
      <c r="C54" s="432" t="s">
        <v>1190</v>
      </c>
      <c r="D54" s="432" t="s">
        <v>1188</v>
      </c>
      <c r="E54" s="113" t="s">
        <v>1142</v>
      </c>
      <c r="F54" s="113" t="s">
        <v>1138</v>
      </c>
      <c r="G54" s="113" t="s">
        <v>1143</v>
      </c>
      <c r="H54" s="428">
        <v>4151645</v>
      </c>
      <c r="I54" s="429">
        <v>18.497149920875618</v>
      </c>
      <c r="J54" s="430">
        <v>-2.8441109399361841E-2</v>
      </c>
      <c r="K54" s="430">
        <v>-1.58232570273108E-2</v>
      </c>
      <c r="L54" s="430">
        <v>0.12933499727901721</v>
      </c>
      <c r="M54" s="288"/>
      <c r="N54" s="288"/>
      <c r="O54" s="288"/>
      <c r="P54" s="164"/>
      <c r="Q54" s="193"/>
      <c r="R54" s="76"/>
      <c r="S54" s="76"/>
    </row>
    <row r="55" spans="1:19" s="261" customFormat="1" ht="12.75" customHeight="1">
      <c r="A55" s="439" t="s">
        <v>1191</v>
      </c>
      <c r="B55" s="431">
        <v>43449016606</v>
      </c>
      <c r="C55" s="432" t="s">
        <v>1192</v>
      </c>
      <c r="D55" s="432" t="s">
        <v>1188</v>
      </c>
      <c r="E55" s="113" t="s">
        <v>1146</v>
      </c>
      <c r="F55" s="113" t="s">
        <v>1138</v>
      </c>
      <c r="G55" s="113" t="s">
        <v>1143</v>
      </c>
      <c r="H55" s="428">
        <v>11875581.09</v>
      </c>
      <c r="I55" s="429">
        <v>16.775261715345682</v>
      </c>
      <c r="J55" s="430">
        <v>-1.1016246907160854E-2</v>
      </c>
      <c r="K55" s="430">
        <v>-1.0847096745383533E-2</v>
      </c>
      <c r="L55" s="430">
        <v>0.12943593323940461</v>
      </c>
      <c r="M55" s="288"/>
      <c r="N55" s="288"/>
      <c r="O55" s="288"/>
      <c r="P55" s="164"/>
      <c r="Q55" s="193"/>
      <c r="R55" s="76"/>
      <c r="S55" s="76"/>
    </row>
    <row r="56" spans="1:19" s="261" customFormat="1" ht="12.75" customHeight="1">
      <c r="A56" s="439" t="s">
        <v>1193</v>
      </c>
      <c r="B56" s="431">
        <v>70498146370</v>
      </c>
      <c r="C56" s="432" t="s">
        <v>1194</v>
      </c>
      <c r="D56" s="432" t="s">
        <v>1188</v>
      </c>
      <c r="E56" s="113" t="s">
        <v>1149</v>
      </c>
      <c r="F56" s="113" t="s">
        <v>1138</v>
      </c>
      <c r="G56" s="113" t="s">
        <v>1143</v>
      </c>
      <c r="H56" s="428">
        <v>2703301.41</v>
      </c>
      <c r="I56" s="429">
        <v>106.58890865328195</v>
      </c>
      <c r="J56" s="430">
        <v>-9.3626393376441186E-2</v>
      </c>
      <c r="K56" s="430">
        <v>3.0997058192809845E-3</v>
      </c>
      <c r="L56" s="430">
        <v>-7.1034769645068607E-3</v>
      </c>
      <c r="M56" s="288"/>
      <c r="N56" s="288"/>
      <c r="O56" s="288"/>
      <c r="P56" s="164"/>
      <c r="Q56" s="193"/>
      <c r="R56" s="76"/>
      <c r="S56" s="76"/>
    </row>
    <row r="57" spans="1:19" s="261" customFormat="1" ht="12.75" customHeight="1">
      <c r="A57" s="439" t="s">
        <v>1495</v>
      </c>
      <c r="B57" s="431" t="s">
        <v>1195</v>
      </c>
      <c r="C57" s="432" t="s">
        <v>1196</v>
      </c>
      <c r="D57" s="432" t="s">
        <v>1188</v>
      </c>
      <c r="E57" s="113" t="s">
        <v>1149</v>
      </c>
      <c r="F57" s="113" t="s">
        <v>1138</v>
      </c>
      <c r="G57" s="113" t="s">
        <v>1143</v>
      </c>
      <c r="H57" s="428">
        <v>6078234.5899999999</v>
      </c>
      <c r="I57" s="429">
        <v>18.425948780048117</v>
      </c>
      <c r="J57" s="430">
        <v>-3.8581598029153841E-2</v>
      </c>
      <c r="K57" s="430">
        <v>1.9830925247603659E-3</v>
      </c>
      <c r="L57" s="430">
        <v>-2.2468966034288274E-2</v>
      </c>
      <c r="M57" s="288"/>
      <c r="N57" s="288"/>
      <c r="O57" s="288"/>
      <c r="P57" s="164"/>
      <c r="Q57" s="193"/>
      <c r="R57" s="76"/>
      <c r="S57" s="76"/>
    </row>
    <row r="58" spans="1:19" s="261" customFormat="1" ht="12.75" customHeight="1">
      <c r="A58" s="439" t="s">
        <v>1197</v>
      </c>
      <c r="B58" s="431" t="s">
        <v>1198</v>
      </c>
      <c r="C58" s="432" t="s">
        <v>1199</v>
      </c>
      <c r="D58" s="432" t="s">
        <v>1188</v>
      </c>
      <c r="E58" s="113" t="s">
        <v>1149</v>
      </c>
      <c r="F58" s="113" t="s">
        <v>1138</v>
      </c>
      <c r="G58" s="113" t="s">
        <v>1143</v>
      </c>
      <c r="H58" s="428">
        <v>13760735.67</v>
      </c>
      <c r="I58" s="429">
        <v>152.50693940406646</v>
      </c>
      <c r="J58" s="430">
        <v>-6.254470485120478E-2</v>
      </c>
      <c r="K58" s="430">
        <v>2.839517924543733E-3</v>
      </c>
      <c r="L58" s="430">
        <v>1.7251138324032578E-3</v>
      </c>
      <c r="M58" s="288"/>
      <c r="N58" s="288"/>
      <c r="O58" s="288"/>
      <c r="P58" s="164"/>
      <c r="Q58" s="193"/>
      <c r="R58" s="76"/>
      <c r="S58" s="76"/>
    </row>
    <row r="59" spans="1:19" ht="12.75" customHeight="1">
      <c r="A59" s="112" t="s">
        <v>1165</v>
      </c>
      <c r="B59" s="431">
        <v>66973781540</v>
      </c>
      <c r="C59" s="432" t="s">
        <v>1166</v>
      </c>
      <c r="D59" s="432" t="s">
        <v>112</v>
      </c>
      <c r="E59" s="113" t="s">
        <v>1146</v>
      </c>
      <c r="F59" s="113" t="s">
        <v>1138</v>
      </c>
      <c r="G59" s="113" t="s">
        <v>1143</v>
      </c>
      <c r="H59" s="428">
        <v>1125547.8026000001</v>
      </c>
      <c r="I59" s="429">
        <v>19.770038506552691</v>
      </c>
      <c r="J59" s="430">
        <v>2.0985237378408073E-2</v>
      </c>
      <c r="K59" s="430">
        <v>-1.4175004530470492E-2</v>
      </c>
      <c r="L59" s="430">
        <v>0.10397228872001696</v>
      </c>
      <c r="M59" s="288"/>
      <c r="N59" s="288"/>
      <c r="O59" s="288"/>
      <c r="P59" s="164"/>
      <c r="Q59" s="193"/>
      <c r="R59" s="76"/>
      <c r="S59" s="76"/>
    </row>
    <row r="60" spans="1:19" ht="12.75" customHeight="1">
      <c r="A60" s="439" t="s">
        <v>1167</v>
      </c>
      <c r="B60" s="431">
        <v>30082084002</v>
      </c>
      <c r="C60" s="432" t="s">
        <v>1168</v>
      </c>
      <c r="D60" s="432" t="s">
        <v>112</v>
      </c>
      <c r="E60" s="113" t="s">
        <v>1159</v>
      </c>
      <c r="F60" s="113" t="s">
        <v>1138</v>
      </c>
      <c r="G60" s="113" t="s">
        <v>1143</v>
      </c>
      <c r="H60" s="428">
        <v>2016022.71</v>
      </c>
      <c r="I60" s="429">
        <v>1.5389462381181114</v>
      </c>
      <c r="J60" s="430">
        <v>-4.0181140345084687E-2</v>
      </c>
      <c r="K60" s="430">
        <v>-4.2028344620281599E-2</v>
      </c>
      <c r="L60" s="430">
        <v>-1.312960955676501E-2</v>
      </c>
      <c r="M60" s="288"/>
      <c r="N60" s="288"/>
      <c r="O60" s="288"/>
      <c r="P60" s="164"/>
      <c r="Q60" s="193"/>
      <c r="R60" s="76"/>
      <c r="S60" s="76"/>
    </row>
    <row r="61" spans="1:19" ht="12.75" customHeight="1">
      <c r="A61" s="112" t="s">
        <v>1169</v>
      </c>
      <c r="B61" s="189">
        <v>44832307529</v>
      </c>
      <c r="C61" s="426" t="s">
        <v>1170</v>
      </c>
      <c r="D61" s="432" t="s">
        <v>112</v>
      </c>
      <c r="E61" s="113" t="s">
        <v>1142</v>
      </c>
      <c r="F61" s="113" t="s">
        <v>1138</v>
      </c>
      <c r="G61" s="113" t="s">
        <v>1143</v>
      </c>
      <c r="H61" s="433">
        <v>2297636.71</v>
      </c>
      <c r="I61" s="434">
        <v>138.20669381901189</v>
      </c>
      <c r="J61" s="430">
        <v>-2.9299359252333179E-2</v>
      </c>
      <c r="K61" s="430">
        <v>-2.7403757496895054E-2</v>
      </c>
      <c r="L61" s="430">
        <v>5.7304279865067365E-2</v>
      </c>
      <c r="M61" s="288"/>
      <c r="N61" s="288"/>
      <c r="O61" s="288"/>
      <c r="P61" s="164"/>
      <c r="Q61" s="193"/>
      <c r="R61" s="76"/>
      <c r="S61" s="76"/>
    </row>
    <row r="62" spans="1:19" ht="12.75" customHeight="1">
      <c r="A62" s="435" t="s">
        <v>1171</v>
      </c>
      <c r="B62" s="436">
        <v>30290598804</v>
      </c>
      <c r="C62" s="872" t="s">
        <v>1172</v>
      </c>
      <c r="D62" s="432" t="s">
        <v>112</v>
      </c>
      <c r="E62" s="427" t="s">
        <v>1142</v>
      </c>
      <c r="F62" s="427" t="s">
        <v>1138</v>
      </c>
      <c r="G62" s="427" t="s">
        <v>1143</v>
      </c>
      <c r="H62" s="114">
        <v>3046530.62</v>
      </c>
      <c r="I62" s="115">
        <v>0.44805143507454398</v>
      </c>
      <c r="J62" s="430">
        <v>-1.2760590322561383E-3</v>
      </c>
      <c r="K62" s="430">
        <v>-4.1805029455531661E-3</v>
      </c>
      <c r="L62" s="430">
        <v>7.5841896038420176E-2</v>
      </c>
      <c r="M62" s="288"/>
      <c r="N62" s="288"/>
      <c r="O62" s="288"/>
      <c r="P62" s="164"/>
      <c r="Q62" s="193"/>
      <c r="R62" s="76"/>
      <c r="S62" s="76"/>
    </row>
    <row r="63" spans="1:19" ht="12.75" customHeight="1">
      <c r="A63" s="112" t="s">
        <v>1173</v>
      </c>
      <c r="B63" s="189">
        <v>10423796399</v>
      </c>
      <c r="C63" s="426" t="s">
        <v>1174</v>
      </c>
      <c r="D63" s="432" t="s">
        <v>112</v>
      </c>
      <c r="E63" s="113" t="s">
        <v>1149</v>
      </c>
      <c r="F63" s="113" t="s">
        <v>1138</v>
      </c>
      <c r="G63" s="113" t="s">
        <v>1143</v>
      </c>
      <c r="H63" s="428">
        <v>57463.13</v>
      </c>
      <c r="I63" s="429">
        <v>170.72509349853885</v>
      </c>
      <c r="J63" s="430">
        <v>-9.1977853173041968E-3</v>
      </c>
      <c r="K63" s="430">
        <v>-9.1977853173039748E-3</v>
      </c>
      <c r="L63" s="430">
        <v>-5.355925082254287E-2</v>
      </c>
      <c r="M63" s="288"/>
      <c r="N63" s="288"/>
      <c r="O63" s="288"/>
      <c r="P63" s="164"/>
      <c r="Q63" s="193"/>
      <c r="R63" s="76"/>
      <c r="S63" s="76"/>
    </row>
    <row r="64" spans="1:19" ht="12.75" customHeight="1">
      <c r="A64" s="133" t="s">
        <v>1175</v>
      </c>
      <c r="B64" s="189">
        <v>86292133603</v>
      </c>
      <c r="C64" s="426" t="s">
        <v>1176</v>
      </c>
      <c r="D64" s="432" t="s">
        <v>112</v>
      </c>
      <c r="E64" s="113" t="s">
        <v>1159</v>
      </c>
      <c r="F64" s="113" t="s">
        <v>1138</v>
      </c>
      <c r="G64" s="113" t="s">
        <v>1143</v>
      </c>
      <c r="H64" s="428">
        <v>2303588.54</v>
      </c>
      <c r="I64" s="429">
        <v>2.7738924709802122</v>
      </c>
      <c r="J64" s="430">
        <v>-1.3981572021759869E-2</v>
      </c>
      <c r="K64" s="430">
        <v>-2.5307475640447219E-2</v>
      </c>
      <c r="L64" s="430">
        <v>6.5203016063936747E-2</v>
      </c>
      <c r="M64" s="288"/>
      <c r="N64" s="288"/>
      <c r="O64" s="288"/>
      <c r="P64" s="164"/>
      <c r="Q64" s="193"/>
      <c r="R64" s="76"/>
      <c r="S64" s="76"/>
    </row>
    <row r="65" spans="1:19" ht="12.75" customHeight="1">
      <c r="A65" s="112" t="s">
        <v>1530</v>
      </c>
      <c r="B65" s="189" t="s">
        <v>1177</v>
      </c>
      <c r="C65" s="426" t="s">
        <v>1178</v>
      </c>
      <c r="D65" s="432" t="s">
        <v>112</v>
      </c>
      <c r="E65" s="113" t="s">
        <v>1142</v>
      </c>
      <c r="F65" s="113" t="s">
        <v>1138</v>
      </c>
      <c r="G65" s="113" t="s">
        <v>1143</v>
      </c>
      <c r="H65" s="428">
        <v>10260995</v>
      </c>
      <c r="I65" s="429">
        <v>3.4076775626152864</v>
      </c>
      <c r="J65" s="430">
        <v>-2.7759169183013355E-2</v>
      </c>
      <c r="K65" s="430">
        <v>-1.8116219731851513E-2</v>
      </c>
      <c r="L65" s="430">
        <v>0.19707520252553157</v>
      </c>
      <c r="M65" s="288"/>
      <c r="N65" s="288"/>
      <c r="O65" s="288"/>
      <c r="P65" s="164"/>
      <c r="Q65" s="193"/>
      <c r="R65" s="76"/>
      <c r="S65" s="76"/>
    </row>
    <row r="66" spans="1:19" s="261" customFormat="1" ht="12.75" customHeight="1">
      <c r="A66" s="112" t="s">
        <v>1200</v>
      </c>
      <c r="B66" s="189">
        <v>99792542550</v>
      </c>
      <c r="C66" s="426" t="s">
        <v>1201</v>
      </c>
      <c r="D66" s="432" t="s">
        <v>112</v>
      </c>
      <c r="E66" s="113" t="s">
        <v>1146</v>
      </c>
      <c r="F66" s="113" t="s">
        <v>114</v>
      </c>
      <c r="G66" s="113" t="s">
        <v>1143</v>
      </c>
      <c r="H66" s="428">
        <v>8597242.0419999994</v>
      </c>
      <c r="I66" s="429">
        <v>15.8439</v>
      </c>
      <c r="J66" s="430">
        <v>-5.8986216641270461E-2</v>
      </c>
      <c r="K66" s="430">
        <v>-1.2841121495327124E-2</v>
      </c>
      <c r="L66" s="430">
        <v>4.6508605635457334E-2</v>
      </c>
      <c r="M66" s="288"/>
      <c r="N66" s="288"/>
      <c r="O66" s="288"/>
      <c r="P66" s="164"/>
      <c r="Q66" s="193"/>
      <c r="R66" s="76"/>
      <c r="S66" s="76"/>
    </row>
    <row r="67" spans="1:19" ht="12.75" customHeight="1">
      <c r="A67" s="112" t="s">
        <v>1138</v>
      </c>
      <c r="B67" s="189" t="s">
        <v>1138</v>
      </c>
      <c r="C67" s="426" t="s">
        <v>1138</v>
      </c>
      <c r="D67" s="432" t="s">
        <v>1138</v>
      </c>
      <c r="E67" s="113" t="s">
        <v>1138</v>
      </c>
      <c r="F67" s="113" t="s">
        <v>115</v>
      </c>
      <c r="G67" s="113" t="s">
        <v>1143</v>
      </c>
      <c r="H67" s="428">
        <v>4420083.4349999996</v>
      </c>
      <c r="I67" s="429">
        <v>15.2866</v>
      </c>
      <c r="J67" s="430">
        <v>-2.7035395862705203E-2</v>
      </c>
      <c r="K67" s="430">
        <v>-1.3258455977278705E-2</v>
      </c>
      <c r="L67" s="430">
        <v>4.2262522781444822E-2</v>
      </c>
      <c r="M67" s="288"/>
      <c r="N67" s="288"/>
      <c r="O67" s="288"/>
      <c r="P67" s="164"/>
      <c r="Q67" s="193"/>
      <c r="R67" s="76"/>
      <c r="S67" s="76"/>
    </row>
    <row r="68" spans="1:19" ht="12.75" customHeight="1">
      <c r="A68" s="112" t="s">
        <v>1138</v>
      </c>
      <c r="B68" s="189" t="s">
        <v>1138</v>
      </c>
      <c r="C68" s="426" t="s">
        <v>1138</v>
      </c>
      <c r="D68" s="426" t="s">
        <v>1138</v>
      </c>
      <c r="E68" s="113" t="s">
        <v>1138</v>
      </c>
      <c r="F68" s="113" t="s">
        <v>116</v>
      </c>
      <c r="G68" s="113" t="s">
        <v>1143</v>
      </c>
      <c r="H68" s="428">
        <v>504033.93310000002</v>
      </c>
      <c r="I68" s="429">
        <v>15.7258</v>
      </c>
      <c r="J68" s="430">
        <v>8.9126110991259111E-2</v>
      </c>
      <c r="K68" s="430">
        <v>-1.2651234044690596E-2</v>
      </c>
      <c r="L68" s="430">
        <v>4.857315389557626E-2</v>
      </c>
      <c r="M68" s="288"/>
      <c r="N68" s="288"/>
      <c r="O68" s="288"/>
      <c r="P68" s="164"/>
      <c r="Q68" s="193"/>
      <c r="R68" s="76"/>
      <c r="S68" s="76"/>
    </row>
    <row r="69" spans="1:19" ht="12.75" customHeight="1">
      <c r="A69" s="439" t="s">
        <v>1553</v>
      </c>
      <c r="B69" s="189" t="s">
        <v>1554</v>
      </c>
      <c r="C69" s="426" t="s">
        <v>1555</v>
      </c>
      <c r="D69" s="426" t="s">
        <v>112</v>
      </c>
      <c r="E69" s="113" t="s">
        <v>1142</v>
      </c>
      <c r="F69" s="113" t="s">
        <v>1138</v>
      </c>
      <c r="G69" s="113" t="s">
        <v>1143</v>
      </c>
      <c r="H69" s="428">
        <v>5504022.3099999996</v>
      </c>
      <c r="I69" s="429">
        <v>11.687062979084828</v>
      </c>
      <c r="J69" s="430">
        <v>-9.6862832526036891E-2</v>
      </c>
      <c r="K69" s="430">
        <v>9.3947247698289438E-4</v>
      </c>
      <c r="L69" s="430" t="s">
        <v>1138</v>
      </c>
      <c r="M69" s="288"/>
      <c r="N69" s="288"/>
      <c r="O69" s="288"/>
      <c r="P69" s="164"/>
      <c r="Q69" s="193"/>
      <c r="R69" s="76"/>
      <c r="S69" s="76"/>
    </row>
    <row r="70" spans="1:19" ht="12.75" customHeight="1">
      <c r="A70" s="439" t="s">
        <v>1202</v>
      </c>
      <c r="B70" s="189">
        <v>48827873221</v>
      </c>
      <c r="C70" s="426" t="s">
        <v>1203</v>
      </c>
      <c r="D70" s="426" t="s">
        <v>112</v>
      </c>
      <c r="E70" s="113" t="s">
        <v>1149</v>
      </c>
      <c r="F70" s="113" t="s">
        <v>114</v>
      </c>
      <c r="G70" s="113" t="s">
        <v>1143</v>
      </c>
      <c r="H70" s="428">
        <v>2636901.3391999998</v>
      </c>
      <c r="I70" s="429">
        <v>214.90790000000001</v>
      </c>
      <c r="J70" s="430">
        <v>-1.6223688226498223E-2</v>
      </c>
      <c r="K70" s="430">
        <v>1.6321949759900978E-3</v>
      </c>
      <c r="L70" s="430">
        <v>5.0640865204072405E-3</v>
      </c>
      <c r="M70" s="288"/>
      <c r="N70" s="288"/>
      <c r="O70" s="288"/>
      <c r="P70" s="164"/>
      <c r="Q70" s="193"/>
      <c r="R70" s="76"/>
      <c r="S70" s="76"/>
    </row>
    <row r="71" spans="1:19" ht="12.75" customHeight="1">
      <c r="A71" s="112" t="s">
        <v>1138</v>
      </c>
      <c r="B71" s="189" t="s">
        <v>1138</v>
      </c>
      <c r="C71" s="426" t="s">
        <v>1138</v>
      </c>
      <c r="D71" s="426" t="s">
        <v>1138</v>
      </c>
      <c r="E71" s="113" t="s">
        <v>1138</v>
      </c>
      <c r="F71" s="113" t="s">
        <v>115</v>
      </c>
      <c r="G71" s="113" t="s">
        <v>1143</v>
      </c>
      <c r="H71" s="428">
        <v>6711072.6220000004</v>
      </c>
      <c r="I71" s="429">
        <v>205.76050000000001</v>
      </c>
      <c r="J71" s="430">
        <v>-3.7878681152001215E-2</v>
      </c>
      <c r="K71" s="430">
        <v>1.2086879555996966E-3</v>
      </c>
      <c r="L71" s="430">
        <v>9.0993190556543091E-4</v>
      </c>
      <c r="M71" s="288"/>
      <c r="N71" s="288"/>
      <c r="O71" s="288"/>
      <c r="P71" s="164"/>
      <c r="Q71" s="193"/>
      <c r="R71" s="76"/>
      <c r="S71" s="76"/>
    </row>
    <row r="72" spans="1:19" ht="12.75" customHeight="1">
      <c r="A72" s="133" t="s">
        <v>1138</v>
      </c>
      <c r="B72" s="189" t="s">
        <v>1138</v>
      </c>
      <c r="C72" s="426" t="s">
        <v>1138</v>
      </c>
      <c r="D72" s="426" t="s">
        <v>1138</v>
      </c>
      <c r="E72" s="437" t="s">
        <v>1138</v>
      </c>
      <c r="F72" s="437" t="s">
        <v>116</v>
      </c>
      <c r="G72" s="437" t="s">
        <v>1143</v>
      </c>
      <c r="H72" s="428">
        <v>281126.98879999999</v>
      </c>
      <c r="I72" s="429">
        <v>209.66489999999999</v>
      </c>
      <c r="J72" s="430">
        <v>0.15051144534337468</v>
      </c>
      <c r="K72" s="430">
        <v>1.8405989687484414E-3</v>
      </c>
      <c r="L72" s="430">
        <v>7.1138349546593371E-3</v>
      </c>
      <c r="M72" s="288"/>
      <c r="N72" s="288"/>
      <c r="O72" s="288"/>
      <c r="P72" s="164"/>
      <c r="Q72" s="193"/>
      <c r="R72" s="76"/>
      <c r="S72" s="76"/>
    </row>
    <row r="73" spans="1:19" ht="12.75" customHeight="1">
      <c r="A73" s="112" t="s">
        <v>1204</v>
      </c>
      <c r="B73" s="189" t="s">
        <v>1205</v>
      </c>
      <c r="C73" s="426" t="s">
        <v>1206</v>
      </c>
      <c r="D73" s="426" t="s">
        <v>112</v>
      </c>
      <c r="E73" s="113" t="s">
        <v>1159</v>
      </c>
      <c r="F73" s="113" t="s">
        <v>114</v>
      </c>
      <c r="G73" s="113" t="s">
        <v>1143</v>
      </c>
      <c r="H73" s="114">
        <v>1275180.5673</v>
      </c>
      <c r="I73" s="115">
        <v>90.692899999999995</v>
      </c>
      <c r="J73" s="430">
        <v>-0.10077302829038604</v>
      </c>
      <c r="K73" s="430">
        <v>-8.9994700409216088E-3</v>
      </c>
      <c r="L73" s="430">
        <v>3.5721509216787295E-2</v>
      </c>
      <c r="M73" s="288"/>
      <c r="N73" s="288"/>
      <c r="O73" s="288"/>
      <c r="P73" s="164"/>
      <c r="Q73" s="193"/>
      <c r="R73" s="76"/>
      <c r="S73" s="76"/>
    </row>
    <row r="74" spans="1:19" ht="12.75" customHeight="1">
      <c r="A74" s="112" t="s">
        <v>1138</v>
      </c>
      <c r="B74" s="189" t="s">
        <v>1138</v>
      </c>
      <c r="C74" s="426" t="s">
        <v>1138</v>
      </c>
      <c r="D74" s="426" t="s">
        <v>1138</v>
      </c>
      <c r="E74" s="113" t="s">
        <v>1138</v>
      </c>
      <c r="F74" s="113" t="s">
        <v>115</v>
      </c>
      <c r="G74" s="113" t="s">
        <v>1143</v>
      </c>
      <c r="H74" s="114">
        <v>1202005.5726999999</v>
      </c>
      <c r="I74" s="115">
        <v>89.607699999999994</v>
      </c>
      <c r="J74" s="430">
        <v>-2.5139245465817694E-2</v>
      </c>
      <c r="K74" s="430">
        <v>-9.4065130346921988E-3</v>
      </c>
      <c r="L74" s="430">
        <v>3.1524229350507804E-2</v>
      </c>
      <c r="M74" s="288"/>
      <c r="N74" s="288"/>
      <c r="O74" s="288"/>
      <c r="P74" s="164"/>
      <c r="Q74" s="193"/>
      <c r="R74" s="76"/>
      <c r="S74" s="76"/>
    </row>
    <row r="75" spans="1:19" ht="12.75" customHeight="1">
      <c r="A75" s="112" t="s">
        <v>1138</v>
      </c>
      <c r="B75" s="189" t="s">
        <v>1138</v>
      </c>
      <c r="C75" s="426" t="s">
        <v>1138</v>
      </c>
      <c r="D75" s="426" t="s">
        <v>1138</v>
      </c>
      <c r="E75" s="113" t="s">
        <v>1138</v>
      </c>
      <c r="F75" s="113" t="s">
        <v>116</v>
      </c>
      <c r="G75" s="113" t="s">
        <v>1143</v>
      </c>
      <c r="H75" s="114">
        <v>0</v>
      </c>
      <c r="I75" s="115">
        <v>0</v>
      </c>
      <c r="J75" s="430" t="s">
        <v>1138</v>
      </c>
      <c r="K75" s="430" t="s">
        <v>1138</v>
      </c>
      <c r="L75" s="430" t="s">
        <v>1138</v>
      </c>
      <c r="M75" s="288"/>
      <c r="N75" s="288"/>
      <c r="O75" s="288"/>
      <c r="P75" s="164"/>
      <c r="Q75" s="193"/>
      <c r="R75" s="76"/>
      <c r="S75" s="76"/>
    </row>
    <row r="76" spans="1:19" ht="12.75" customHeight="1">
      <c r="A76" s="112" t="s">
        <v>1207</v>
      </c>
      <c r="B76" s="431" t="s">
        <v>1208</v>
      </c>
      <c r="C76" s="432" t="s">
        <v>1015</v>
      </c>
      <c r="D76" s="432" t="s">
        <v>112</v>
      </c>
      <c r="E76" s="113" t="s">
        <v>1142</v>
      </c>
      <c r="F76" s="113" t="s">
        <v>114</v>
      </c>
      <c r="G76" s="113" t="s">
        <v>1143</v>
      </c>
      <c r="H76" s="428">
        <v>3780526.5943999998</v>
      </c>
      <c r="I76" s="438">
        <v>19.259399999999999</v>
      </c>
      <c r="J76" s="430">
        <v>-2.6413511398101108E-2</v>
      </c>
      <c r="K76" s="430">
        <v>-2.6413034137266922E-2</v>
      </c>
      <c r="L76" s="430">
        <v>0.26861882410332893</v>
      </c>
      <c r="M76" s="288"/>
      <c r="N76" s="288"/>
      <c r="O76" s="288"/>
      <c r="P76" s="164"/>
      <c r="Q76" s="193"/>
      <c r="R76" s="76"/>
      <c r="S76" s="76"/>
    </row>
    <row r="77" spans="1:19" ht="12.75" customHeight="1">
      <c r="A77" s="133" t="s">
        <v>1138</v>
      </c>
      <c r="B77" s="431" t="s">
        <v>1138</v>
      </c>
      <c r="C77" s="432" t="s">
        <v>1138</v>
      </c>
      <c r="D77" s="432" t="s">
        <v>1138</v>
      </c>
      <c r="E77" s="113" t="s">
        <v>1138</v>
      </c>
      <c r="F77" s="113" t="s">
        <v>115</v>
      </c>
      <c r="G77" s="113" t="s">
        <v>1143</v>
      </c>
      <c r="H77" s="428">
        <v>52588.965600000003</v>
      </c>
      <c r="I77" s="438">
        <v>19.2563</v>
      </c>
      <c r="J77" s="430">
        <v>-2.6578979507114964E-2</v>
      </c>
      <c r="K77" s="430">
        <v>-2.6579584573933057E-2</v>
      </c>
      <c r="L77" s="430">
        <v>0.26838468697027373</v>
      </c>
      <c r="M77" s="288"/>
      <c r="N77" s="288"/>
      <c r="O77" s="288"/>
      <c r="P77" s="164"/>
      <c r="Q77" s="193"/>
      <c r="R77" s="76"/>
      <c r="S77" s="76"/>
    </row>
    <row r="78" spans="1:19" s="261" customFormat="1" ht="13.5" customHeight="1">
      <c r="A78" s="112" t="s">
        <v>1449</v>
      </c>
      <c r="B78" s="431" t="s">
        <v>1479</v>
      </c>
      <c r="C78" s="432" t="s">
        <v>1480</v>
      </c>
      <c r="D78" s="432" t="s">
        <v>112</v>
      </c>
      <c r="E78" s="113" t="s">
        <v>1146</v>
      </c>
      <c r="F78" s="113" t="s">
        <v>114</v>
      </c>
      <c r="G78" s="113" t="s">
        <v>1184</v>
      </c>
      <c r="H78" s="428">
        <v>1383285.48</v>
      </c>
      <c r="I78" s="438">
        <v>95.522900000000007</v>
      </c>
      <c r="J78" s="430">
        <v>-6.6092389486540615E-2</v>
      </c>
      <c r="K78" s="430">
        <v>-1.7753561573026766E-2</v>
      </c>
      <c r="L78" s="430">
        <v>2.7979388715287268E-2</v>
      </c>
      <c r="M78" s="288"/>
      <c r="N78" s="288"/>
      <c r="O78" s="288"/>
      <c r="P78" s="164"/>
      <c r="Q78" s="193"/>
      <c r="R78" s="76"/>
      <c r="S78" s="76"/>
    </row>
    <row r="79" spans="1:19" s="261" customFormat="1" ht="13.5" customHeight="1">
      <c r="A79" s="112" t="s">
        <v>1138</v>
      </c>
      <c r="B79" s="431" t="s">
        <v>1138</v>
      </c>
      <c r="C79" s="432" t="s">
        <v>1138</v>
      </c>
      <c r="D79" s="432" t="s">
        <v>1138</v>
      </c>
      <c r="E79" s="113" t="s">
        <v>1138</v>
      </c>
      <c r="F79" s="113" t="s">
        <v>115</v>
      </c>
      <c r="G79" s="113" t="s">
        <v>1184</v>
      </c>
      <c r="H79" s="428">
        <v>0</v>
      </c>
      <c r="I79" s="438">
        <v>0</v>
      </c>
      <c r="J79" s="430" t="s">
        <v>1138</v>
      </c>
      <c r="K79" s="430" t="s">
        <v>1138</v>
      </c>
      <c r="L79" s="430" t="s">
        <v>1138</v>
      </c>
      <c r="M79" s="288"/>
      <c r="N79" s="288"/>
      <c r="O79" s="288"/>
      <c r="P79" s="164"/>
      <c r="Q79" s="193"/>
      <c r="R79" s="76"/>
      <c r="S79" s="76"/>
    </row>
    <row r="80" spans="1:19" s="261" customFormat="1" ht="13.5" customHeight="1">
      <c r="A80" s="112" t="s">
        <v>1138</v>
      </c>
      <c r="B80" s="431" t="s">
        <v>1138</v>
      </c>
      <c r="C80" s="432" t="s">
        <v>1138</v>
      </c>
      <c r="D80" s="432" t="s">
        <v>1138</v>
      </c>
      <c r="E80" s="113" t="s">
        <v>1138</v>
      </c>
      <c r="F80" s="113" t="s">
        <v>116</v>
      </c>
      <c r="G80" s="113" t="s">
        <v>1184</v>
      </c>
      <c r="H80" s="428">
        <v>0</v>
      </c>
      <c r="I80" s="438">
        <v>0</v>
      </c>
      <c r="J80" s="430" t="s">
        <v>1138</v>
      </c>
      <c r="K80" s="430" t="s">
        <v>1138</v>
      </c>
      <c r="L80" s="430" t="s">
        <v>1138</v>
      </c>
      <c r="M80" s="288"/>
      <c r="N80" s="288"/>
      <c r="O80" s="288"/>
      <c r="P80" s="164"/>
      <c r="Q80" s="193"/>
      <c r="R80" s="76"/>
      <c r="S80" s="76"/>
    </row>
    <row r="81" spans="1:19" s="261" customFormat="1" ht="13.5" customHeight="1">
      <c r="A81" s="112" t="s">
        <v>1209</v>
      </c>
      <c r="B81" s="431" t="s">
        <v>1210</v>
      </c>
      <c r="C81" s="432" t="s">
        <v>1211</v>
      </c>
      <c r="D81" s="432" t="s">
        <v>112</v>
      </c>
      <c r="E81" s="113" t="s">
        <v>1149</v>
      </c>
      <c r="F81" s="113" t="s">
        <v>114</v>
      </c>
      <c r="G81" s="113" t="s">
        <v>1184</v>
      </c>
      <c r="H81" s="428">
        <v>1550889.0157999999</v>
      </c>
      <c r="I81" s="438">
        <v>97.780500000000004</v>
      </c>
      <c r="J81" s="430">
        <v>-8.6752844229557646E-2</v>
      </c>
      <c r="K81" s="430">
        <v>-2.1802358839254632E-3</v>
      </c>
      <c r="L81" s="430">
        <v>-2.7672143943169303E-5</v>
      </c>
      <c r="M81" s="288"/>
      <c r="N81" s="288"/>
      <c r="O81" s="288"/>
      <c r="P81" s="164"/>
      <c r="Q81" s="193"/>
      <c r="R81" s="76"/>
      <c r="S81" s="76"/>
    </row>
    <row r="82" spans="1:19" ht="13.5" customHeight="1">
      <c r="A82" s="439" t="s">
        <v>1138</v>
      </c>
      <c r="B82" s="431" t="s">
        <v>1138</v>
      </c>
      <c r="C82" s="432" t="s">
        <v>1138</v>
      </c>
      <c r="D82" s="432" t="s">
        <v>1138</v>
      </c>
      <c r="E82" s="113" t="s">
        <v>1138</v>
      </c>
      <c r="F82" s="113" t="s">
        <v>115</v>
      </c>
      <c r="G82" s="113" t="s">
        <v>1184</v>
      </c>
      <c r="H82" s="428">
        <v>455450.1385</v>
      </c>
      <c r="I82" s="438">
        <v>94.743099999999998</v>
      </c>
      <c r="J82" s="430">
        <v>-3.6302319477102829E-3</v>
      </c>
      <c r="K82" s="430">
        <v>-2.5957557899973782E-3</v>
      </c>
      <c r="L82" s="430">
        <v>-4.1868874844679382E-3</v>
      </c>
      <c r="M82" s="288"/>
      <c r="N82" s="288"/>
      <c r="O82" s="288"/>
      <c r="P82" s="164"/>
      <c r="Q82" s="193"/>
      <c r="R82" s="76"/>
      <c r="S82" s="76"/>
    </row>
    <row r="83" spans="1:19" s="261" customFormat="1" ht="12.75" customHeight="1">
      <c r="A83" s="439" t="s">
        <v>1138</v>
      </c>
      <c r="B83" s="431" t="s">
        <v>1138</v>
      </c>
      <c r="C83" s="432" t="s">
        <v>1138</v>
      </c>
      <c r="D83" s="432" t="s">
        <v>1138</v>
      </c>
      <c r="E83" s="113" t="s">
        <v>1138</v>
      </c>
      <c r="F83" s="113" t="s">
        <v>116</v>
      </c>
      <c r="G83" s="113" t="s">
        <v>1184</v>
      </c>
      <c r="H83" s="428">
        <v>55302.895700000001</v>
      </c>
      <c r="I83" s="438">
        <v>97.547499999999999</v>
      </c>
      <c r="J83" s="430">
        <v>0.12318546119903195</v>
      </c>
      <c r="K83" s="430">
        <v>-1.9635360124444778E-3</v>
      </c>
      <c r="L83" s="430">
        <v>2.0856174432613006E-3</v>
      </c>
      <c r="M83" s="288"/>
      <c r="N83" s="288"/>
      <c r="O83" s="288"/>
      <c r="P83" s="164"/>
      <c r="Q83" s="193"/>
      <c r="R83" s="76"/>
      <c r="S83" s="76"/>
    </row>
    <row r="84" spans="1:19" ht="12.75" customHeight="1">
      <c r="A84" s="133" t="s">
        <v>1635</v>
      </c>
      <c r="B84" s="431" t="s">
        <v>1138</v>
      </c>
      <c r="C84" s="432" t="s">
        <v>1138</v>
      </c>
      <c r="D84" s="432" t="s">
        <v>112</v>
      </c>
      <c r="E84" s="113" t="s">
        <v>1636</v>
      </c>
      <c r="F84" s="113" t="s">
        <v>1138</v>
      </c>
      <c r="G84" s="113" t="s">
        <v>1143</v>
      </c>
      <c r="H84" s="428">
        <v>1240423.44</v>
      </c>
      <c r="I84" s="429">
        <v>100.03414838709676</v>
      </c>
      <c r="J84" s="430" t="s">
        <v>1138</v>
      </c>
      <c r="K84" s="430" t="s">
        <v>1138</v>
      </c>
      <c r="L84" s="430" t="s">
        <v>1138</v>
      </c>
      <c r="M84" s="288"/>
      <c r="N84" s="288"/>
      <c r="O84" s="288"/>
      <c r="P84" s="164"/>
      <c r="Q84" s="193"/>
      <c r="R84" s="76"/>
      <c r="S84" s="76"/>
    </row>
    <row r="85" spans="1:19" ht="12.75" customHeight="1">
      <c r="A85" s="133" t="s">
        <v>1212</v>
      </c>
      <c r="B85" s="431">
        <v>61691616181</v>
      </c>
      <c r="C85" s="432" t="s">
        <v>1213</v>
      </c>
      <c r="D85" s="432" t="s">
        <v>112</v>
      </c>
      <c r="E85" s="113" t="s">
        <v>1142</v>
      </c>
      <c r="F85" s="113" t="s">
        <v>114</v>
      </c>
      <c r="G85" s="113" t="s">
        <v>1143</v>
      </c>
      <c r="H85" s="428">
        <v>15418253.149</v>
      </c>
      <c r="I85" s="429">
        <v>17.1464</v>
      </c>
      <c r="J85" s="430">
        <v>-4.6980926950125568E-2</v>
      </c>
      <c r="K85" s="430">
        <v>-3.6459269915482873E-2</v>
      </c>
      <c r="L85" s="430">
        <v>8.0915864141648308E-2</v>
      </c>
      <c r="M85" s="288"/>
      <c r="N85" s="288"/>
      <c r="O85" s="288"/>
      <c r="P85" s="164"/>
      <c r="Q85" s="193"/>
      <c r="R85" s="76"/>
      <c r="S85" s="76"/>
    </row>
    <row r="86" spans="1:19" s="261" customFormat="1" ht="12.75" customHeight="1">
      <c r="A86" s="133" t="s">
        <v>1138</v>
      </c>
      <c r="B86" s="431" t="s">
        <v>1138</v>
      </c>
      <c r="C86" s="432" t="s">
        <v>1138</v>
      </c>
      <c r="D86" s="432" t="s">
        <v>1138</v>
      </c>
      <c r="E86" s="113" t="s">
        <v>1138</v>
      </c>
      <c r="F86" s="113" t="s">
        <v>115</v>
      </c>
      <c r="G86" s="113" t="s">
        <v>1143</v>
      </c>
      <c r="H86" s="428">
        <v>1113423.7875000001</v>
      </c>
      <c r="I86" s="429">
        <v>16.337199999999999</v>
      </c>
      <c r="J86" s="430">
        <v>-0.1084637976981403</v>
      </c>
      <c r="K86" s="430">
        <v>-3.7306352863532344E-2</v>
      </c>
      <c r="L86" s="430">
        <v>7.4475220559930166E-2</v>
      </c>
      <c r="M86" s="288"/>
      <c r="N86" s="288"/>
      <c r="O86" s="288"/>
      <c r="P86" s="235"/>
      <c r="Q86" s="236"/>
      <c r="R86" s="76"/>
      <c r="S86" s="76"/>
    </row>
    <row r="87" spans="1:19" s="261" customFormat="1" ht="12.75" customHeight="1">
      <c r="A87" s="133" t="s">
        <v>1138</v>
      </c>
      <c r="B87" s="431" t="s">
        <v>1138</v>
      </c>
      <c r="C87" s="432" t="s">
        <v>1138</v>
      </c>
      <c r="D87" s="432" t="s">
        <v>1138</v>
      </c>
      <c r="E87" s="113" t="s">
        <v>1138</v>
      </c>
      <c r="F87" s="113" t="s">
        <v>116</v>
      </c>
      <c r="G87" s="113" t="s">
        <v>1143</v>
      </c>
      <c r="H87" s="428">
        <v>94176.188099999999</v>
      </c>
      <c r="I87" s="429">
        <v>17.169499999999999</v>
      </c>
      <c r="J87" s="430">
        <v>4.0626929241345255E-3</v>
      </c>
      <c r="K87" s="430">
        <v>-3.6044128793195407E-2</v>
      </c>
      <c r="L87" s="430">
        <v>8.5356135162345748E-2</v>
      </c>
      <c r="M87" s="288"/>
      <c r="N87" s="288"/>
      <c r="O87" s="288"/>
      <c r="P87" s="235"/>
      <c r="Q87" s="236"/>
      <c r="R87" s="76"/>
      <c r="S87" s="76"/>
    </row>
    <row r="88" spans="1:19" s="261" customFormat="1" ht="12.75" customHeight="1">
      <c r="A88" s="133" t="s">
        <v>1138</v>
      </c>
      <c r="B88" s="431" t="s">
        <v>1138</v>
      </c>
      <c r="C88" s="432" t="s">
        <v>1138</v>
      </c>
      <c r="D88" s="432" t="s">
        <v>1138</v>
      </c>
      <c r="E88" s="113" t="s">
        <v>1138</v>
      </c>
      <c r="F88" s="113" t="s">
        <v>1142</v>
      </c>
      <c r="G88" s="113" t="s">
        <v>1143</v>
      </c>
      <c r="H88" s="428">
        <v>33932.455399999999</v>
      </c>
      <c r="I88" s="429">
        <v>17.818000000000001</v>
      </c>
      <c r="J88" s="430">
        <v>-2.4136452444945777E-2</v>
      </c>
      <c r="K88" s="430">
        <v>-3.5624208441129568E-2</v>
      </c>
      <c r="L88" s="430">
        <v>8.9849409694119142E-2</v>
      </c>
      <c r="M88" s="288"/>
      <c r="N88" s="288"/>
      <c r="O88" s="288"/>
      <c r="P88" s="235"/>
      <c r="Q88" s="236"/>
      <c r="R88" s="76"/>
      <c r="S88" s="76"/>
    </row>
    <row r="89" spans="1:19" s="261" customFormat="1" ht="12.75" customHeight="1">
      <c r="A89" s="133" t="s">
        <v>1214</v>
      </c>
      <c r="B89" s="431" t="s">
        <v>1215</v>
      </c>
      <c r="C89" s="432" t="s">
        <v>1216</v>
      </c>
      <c r="D89" s="432" t="s">
        <v>112</v>
      </c>
      <c r="E89" s="113" t="s">
        <v>1142</v>
      </c>
      <c r="F89" s="113" t="s">
        <v>114</v>
      </c>
      <c r="G89" s="113" t="s">
        <v>1184</v>
      </c>
      <c r="H89" s="428">
        <v>7261051.2083000001</v>
      </c>
      <c r="I89" s="429">
        <v>80.697599999999994</v>
      </c>
      <c r="J89" s="430">
        <v>-3.0958857166476283E-2</v>
      </c>
      <c r="K89" s="430">
        <v>-2.1630931567667933E-2</v>
      </c>
      <c r="L89" s="430">
        <v>0.26673255153745279</v>
      </c>
      <c r="M89" s="288"/>
      <c r="N89" s="288"/>
      <c r="O89" s="288"/>
      <c r="P89" s="235"/>
      <c r="Q89" s="236"/>
      <c r="R89" s="76"/>
      <c r="S89" s="76"/>
    </row>
    <row r="90" spans="1:19" s="261" customFormat="1" ht="12.75" customHeight="1">
      <c r="A90" s="133" t="s">
        <v>1138</v>
      </c>
      <c r="B90" s="431" t="s">
        <v>1138</v>
      </c>
      <c r="C90" s="432" t="s">
        <v>1138</v>
      </c>
      <c r="D90" s="432" t="s">
        <v>1138</v>
      </c>
      <c r="E90" s="113" t="s">
        <v>1138</v>
      </c>
      <c r="F90" s="113" t="s">
        <v>115</v>
      </c>
      <c r="G90" s="977" t="s">
        <v>1184</v>
      </c>
      <c r="H90" s="428">
        <v>5437592.1665000003</v>
      </c>
      <c r="I90" s="978">
        <v>78.701899999999995</v>
      </c>
      <c r="J90" s="430">
        <v>-4.2394280466928724E-2</v>
      </c>
      <c r="K90" s="430">
        <v>-2.2459348081644515E-2</v>
      </c>
      <c r="L90" s="430">
        <v>0.25647431075173066</v>
      </c>
      <c r="M90" s="288"/>
      <c r="N90" s="288"/>
      <c r="O90" s="288"/>
      <c r="P90" s="235"/>
      <c r="Q90" s="236"/>
      <c r="R90" s="76"/>
      <c r="S90" s="76"/>
    </row>
    <row r="91" spans="1:19" ht="12.75" customHeight="1">
      <c r="A91" s="112" t="s">
        <v>1138</v>
      </c>
      <c r="B91" s="189" t="s">
        <v>1138</v>
      </c>
      <c r="C91" s="426" t="s">
        <v>1138</v>
      </c>
      <c r="D91" s="426" t="s">
        <v>1138</v>
      </c>
      <c r="E91" s="113" t="s">
        <v>1138</v>
      </c>
      <c r="F91" s="113" t="s">
        <v>116</v>
      </c>
      <c r="G91" s="113" t="s">
        <v>1184</v>
      </c>
      <c r="H91" s="428">
        <v>370387.7132</v>
      </c>
      <c r="I91" s="429">
        <v>80.532600000000002</v>
      </c>
      <c r="J91" s="430">
        <v>2.1344151751071294E-2</v>
      </c>
      <c r="K91" s="430">
        <v>-2.1216641584955953E-2</v>
      </c>
      <c r="L91" s="430">
        <v>0.27194003396459321</v>
      </c>
      <c r="M91" s="288"/>
      <c r="N91" s="288"/>
      <c r="O91" s="288"/>
      <c r="P91" s="164"/>
      <c r="Q91" s="193"/>
      <c r="R91" s="76"/>
      <c r="S91" s="76"/>
    </row>
    <row r="92" spans="1:19" ht="12.75" customHeight="1">
      <c r="A92" s="112" t="s">
        <v>1138</v>
      </c>
      <c r="B92" s="189" t="s">
        <v>1138</v>
      </c>
      <c r="C92" s="426" t="s">
        <v>1138</v>
      </c>
      <c r="D92" s="426" t="s">
        <v>1138</v>
      </c>
      <c r="E92" s="113" t="s">
        <v>1138</v>
      </c>
      <c r="F92" s="113" t="s">
        <v>1142</v>
      </c>
      <c r="G92" s="113" t="s">
        <v>1184</v>
      </c>
      <c r="H92" s="428">
        <v>20195.614799999999</v>
      </c>
      <c r="I92" s="429">
        <v>82.885400000000004</v>
      </c>
      <c r="J92" s="430">
        <v>-8.321081023475474E-2</v>
      </c>
      <c r="K92" s="430">
        <v>-2.0800837146756401E-2</v>
      </c>
      <c r="L92" s="430">
        <v>0.27722870987221193</v>
      </c>
      <c r="M92" s="288"/>
      <c r="N92" s="288"/>
      <c r="O92" s="288"/>
      <c r="P92" s="164"/>
      <c r="Q92" s="193"/>
      <c r="R92" s="76"/>
      <c r="S92" s="76"/>
    </row>
    <row r="93" spans="1:19" ht="12.75" customHeight="1">
      <c r="A93" s="112" t="s">
        <v>1217</v>
      </c>
      <c r="B93" s="189" t="s">
        <v>1218</v>
      </c>
      <c r="C93" s="426" t="s">
        <v>1219</v>
      </c>
      <c r="D93" s="426" t="s">
        <v>112</v>
      </c>
      <c r="E93" s="113" t="s">
        <v>1159</v>
      </c>
      <c r="F93" s="113" t="s">
        <v>114</v>
      </c>
      <c r="G93" s="113" t="s">
        <v>1143</v>
      </c>
      <c r="H93" s="428">
        <v>4356973.6523000002</v>
      </c>
      <c r="I93" s="429">
        <v>109.59</v>
      </c>
      <c r="J93" s="430">
        <v>8.1053367362970974E-4</v>
      </c>
      <c r="K93" s="430">
        <v>1.0486393265323191E-3</v>
      </c>
      <c r="L93" s="430">
        <v>1.8660407527892664E-2</v>
      </c>
      <c r="M93" s="288"/>
      <c r="N93" s="288"/>
      <c r="O93" s="288"/>
      <c r="P93" s="164"/>
      <c r="Q93" s="193"/>
      <c r="R93" s="76"/>
      <c r="S93" s="76"/>
    </row>
    <row r="94" spans="1:19" ht="12.75" customHeight="1">
      <c r="A94" s="112" t="s">
        <v>1138</v>
      </c>
      <c r="B94" s="189" t="s">
        <v>1138</v>
      </c>
      <c r="C94" s="426" t="s">
        <v>1138</v>
      </c>
      <c r="D94" s="426" t="s">
        <v>1138</v>
      </c>
      <c r="E94" s="113" t="s">
        <v>1138</v>
      </c>
      <c r="F94" s="113" t="s">
        <v>115</v>
      </c>
      <c r="G94" s="113" t="s">
        <v>1143</v>
      </c>
      <c r="H94" s="428">
        <v>17131696.964200001</v>
      </c>
      <c r="I94" s="429">
        <v>105.9933</v>
      </c>
      <c r="J94" s="430">
        <v>-3.4854445563835879E-2</v>
      </c>
      <c r="K94" s="430">
        <v>6.5046391577383567E-4</v>
      </c>
      <c r="L94" s="430">
        <v>1.4600702553797529E-2</v>
      </c>
      <c r="M94" s="288"/>
      <c r="N94" s="288"/>
      <c r="O94" s="288"/>
      <c r="P94" s="164"/>
      <c r="Q94" s="193"/>
      <c r="R94" s="76"/>
      <c r="S94" s="76"/>
    </row>
    <row r="95" spans="1:19" ht="12.75" customHeight="1">
      <c r="A95" s="112" t="s">
        <v>1138</v>
      </c>
      <c r="B95" s="189" t="s">
        <v>1138</v>
      </c>
      <c r="C95" s="426" t="s">
        <v>1138</v>
      </c>
      <c r="D95" s="426" t="s">
        <v>1138</v>
      </c>
      <c r="E95" s="113" t="s">
        <v>1138</v>
      </c>
      <c r="F95" s="113" t="s">
        <v>116</v>
      </c>
      <c r="G95" s="113" t="s">
        <v>1143</v>
      </c>
      <c r="H95" s="428">
        <v>28328.203600000001</v>
      </c>
      <c r="I95" s="429">
        <v>107.27070000000001</v>
      </c>
      <c r="J95" s="430">
        <v>-0.19642972047199714</v>
      </c>
      <c r="K95" s="430">
        <v>1.2096198377653522E-3</v>
      </c>
      <c r="L95" s="430">
        <v>2.0600111943479105E-2</v>
      </c>
      <c r="M95" s="288"/>
      <c r="N95" s="288"/>
      <c r="O95" s="288"/>
      <c r="P95" s="164"/>
      <c r="Q95" s="193"/>
      <c r="R95" s="76"/>
      <c r="S95" s="76"/>
    </row>
    <row r="96" spans="1:19" ht="12.75" customHeight="1">
      <c r="A96" s="133" t="s">
        <v>1220</v>
      </c>
      <c r="B96" s="189" t="s">
        <v>1221</v>
      </c>
      <c r="C96" s="426" t="s">
        <v>1106</v>
      </c>
      <c r="D96" s="426" t="s">
        <v>112</v>
      </c>
      <c r="E96" s="113" t="s">
        <v>1142</v>
      </c>
      <c r="F96" s="113" t="s">
        <v>114</v>
      </c>
      <c r="G96" s="113" t="s">
        <v>1143</v>
      </c>
      <c r="H96" s="428">
        <v>5708237.6601999998</v>
      </c>
      <c r="I96" s="429">
        <v>21.388100000000001</v>
      </c>
      <c r="J96" s="430">
        <v>-3.5086454537024858E-2</v>
      </c>
      <c r="K96" s="430">
        <v>-8.6490194533410669E-3</v>
      </c>
      <c r="L96" s="430">
        <v>0.16627408975211688</v>
      </c>
      <c r="M96" s="288"/>
      <c r="N96" s="288"/>
      <c r="O96" s="288"/>
      <c r="P96" s="164"/>
      <c r="Q96" s="193"/>
      <c r="R96" s="76"/>
      <c r="S96" s="76"/>
    </row>
    <row r="97" spans="1:19" s="1077" customFormat="1" ht="12.75" customHeight="1">
      <c r="A97" s="133" t="s">
        <v>1138</v>
      </c>
      <c r="B97" s="189" t="s">
        <v>1138</v>
      </c>
      <c r="C97" s="426" t="s">
        <v>1138</v>
      </c>
      <c r="D97" s="426" t="s">
        <v>1138</v>
      </c>
      <c r="E97" s="113" t="s">
        <v>1138</v>
      </c>
      <c r="F97" s="113" t="s">
        <v>115</v>
      </c>
      <c r="G97" s="113" t="s">
        <v>1143</v>
      </c>
      <c r="H97" s="428">
        <v>317935.59980000003</v>
      </c>
      <c r="I97" s="429">
        <v>21.388200000000001</v>
      </c>
      <c r="J97" s="430">
        <v>-8.6468976173699197E-3</v>
      </c>
      <c r="K97" s="430">
        <v>-8.6489793648144575E-3</v>
      </c>
      <c r="L97" s="430">
        <v>0.16624071689879383</v>
      </c>
      <c r="M97" s="288"/>
      <c r="N97" s="288"/>
      <c r="O97" s="288"/>
      <c r="P97" s="164"/>
      <c r="Q97" s="193"/>
      <c r="R97" s="76"/>
      <c r="S97" s="76"/>
    </row>
    <row r="98" spans="1:19" s="1077" customFormat="1" ht="12.75" customHeight="1">
      <c r="A98" s="133" t="s">
        <v>1222</v>
      </c>
      <c r="B98" s="189" t="s">
        <v>1223</v>
      </c>
      <c r="C98" s="426" t="s">
        <v>1224</v>
      </c>
      <c r="D98" s="426" t="s">
        <v>112</v>
      </c>
      <c r="E98" s="113" t="s">
        <v>1142</v>
      </c>
      <c r="F98" s="113" t="s">
        <v>114</v>
      </c>
      <c r="G98" s="113" t="s">
        <v>1143</v>
      </c>
      <c r="H98" s="428">
        <v>24821073.6448</v>
      </c>
      <c r="I98" s="429">
        <v>178.1198</v>
      </c>
      <c r="J98" s="430">
        <v>-2.0572639955629968E-2</v>
      </c>
      <c r="K98" s="430">
        <v>-1.0189304564403812E-2</v>
      </c>
      <c r="L98" s="430">
        <v>0.17483006933197953</v>
      </c>
      <c r="M98" s="288"/>
      <c r="N98" s="288"/>
      <c r="O98" s="288"/>
      <c r="P98" s="164"/>
      <c r="Q98" s="193"/>
      <c r="R98" s="76"/>
      <c r="S98" s="76"/>
    </row>
    <row r="99" spans="1:19" s="1077" customFormat="1" ht="12.75" customHeight="1">
      <c r="A99" s="133" t="s">
        <v>1138</v>
      </c>
      <c r="B99" s="189" t="s">
        <v>1138</v>
      </c>
      <c r="C99" s="426" t="s">
        <v>1138</v>
      </c>
      <c r="D99" s="426" t="s">
        <v>1138</v>
      </c>
      <c r="E99" s="113" t="s">
        <v>1138</v>
      </c>
      <c r="F99" s="113" t="s">
        <v>115</v>
      </c>
      <c r="G99" s="113" t="s">
        <v>1143</v>
      </c>
      <c r="H99" s="428">
        <v>1799061.9099000001</v>
      </c>
      <c r="I99" s="429">
        <v>162.6311</v>
      </c>
      <c r="J99" s="430">
        <v>-6.5184019156858675E-3</v>
      </c>
      <c r="K99" s="430">
        <v>-1.1017806180747214E-2</v>
      </c>
      <c r="L99" s="430">
        <v>0.16546931871715675</v>
      </c>
      <c r="M99" s="288"/>
      <c r="N99" s="288"/>
      <c r="O99" s="288"/>
      <c r="P99" s="164"/>
      <c r="Q99" s="193"/>
      <c r="R99" s="76"/>
      <c r="S99" s="76"/>
    </row>
    <row r="100" spans="1:19" s="1077" customFormat="1" ht="12.75" customHeight="1">
      <c r="A100" s="133" t="s">
        <v>1138</v>
      </c>
      <c r="B100" s="189" t="s">
        <v>1138</v>
      </c>
      <c r="C100" s="426" t="s">
        <v>1138</v>
      </c>
      <c r="D100" s="426" t="s">
        <v>1138</v>
      </c>
      <c r="E100" s="113" t="s">
        <v>1138</v>
      </c>
      <c r="F100" s="113" t="s">
        <v>116</v>
      </c>
      <c r="G100" s="113" t="s">
        <v>1143</v>
      </c>
      <c r="H100" s="428">
        <v>298468.82299999997</v>
      </c>
      <c r="I100" s="429">
        <v>177.98320000000001</v>
      </c>
      <c r="J100" s="430">
        <v>4.7095029107502295E-2</v>
      </c>
      <c r="K100" s="430">
        <v>-9.7812800953369639E-3</v>
      </c>
      <c r="L100" s="430">
        <v>0.17945378455472216</v>
      </c>
      <c r="M100" s="288"/>
      <c r="N100" s="288"/>
      <c r="O100" s="288"/>
      <c r="P100" s="164"/>
      <c r="Q100" s="193"/>
      <c r="R100" s="76"/>
      <c r="S100" s="76"/>
    </row>
    <row r="101" spans="1:19" ht="12.75" customHeight="1">
      <c r="A101" s="112" t="s">
        <v>1138</v>
      </c>
      <c r="B101" s="189" t="s">
        <v>1138</v>
      </c>
      <c r="C101" s="426" t="s">
        <v>1138</v>
      </c>
      <c r="D101" s="426" t="s">
        <v>1138</v>
      </c>
      <c r="E101" s="113" t="s">
        <v>1138</v>
      </c>
      <c r="F101" s="113" t="s">
        <v>1142</v>
      </c>
      <c r="G101" s="113" t="s">
        <v>1143</v>
      </c>
      <c r="H101" s="428">
        <v>78450.824999999997</v>
      </c>
      <c r="I101" s="429">
        <v>184.64</v>
      </c>
      <c r="J101" s="430">
        <v>-6.834128471038925E-3</v>
      </c>
      <c r="K101" s="430">
        <v>-9.3649988867160472E-3</v>
      </c>
      <c r="L101" s="430">
        <v>0.18420664067178438</v>
      </c>
      <c r="M101" s="288"/>
      <c r="N101" s="288"/>
      <c r="O101" s="288"/>
      <c r="P101" s="164"/>
      <c r="Q101" s="193"/>
      <c r="R101" s="76"/>
      <c r="S101" s="76"/>
    </row>
    <row r="102" spans="1:19" ht="12.75" customHeight="1">
      <c r="A102" s="112" t="s">
        <v>1444</v>
      </c>
      <c r="B102" s="189">
        <v>74643964821</v>
      </c>
      <c r="C102" s="426" t="s">
        <v>1225</v>
      </c>
      <c r="D102" s="426" t="s">
        <v>112</v>
      </c>
      <c r="E102" s="113" t="s">
        <v>1149</v>
      </c>
      <c r="F102" s="113" t="s">
        <v>1138</v>
      </c>
      <c r="G102" s="113" t="s">
        <v>1143</v>
      </c>
      <c r="H102" s="428">
        <v>49420330.829999998</v>
      </c>
      <c r="I102" s="429">
        <v>133.02103405756509</v>
      </c>
      <c r="J102" s="430">
        <v>0.16367951334677766</v>
      </c>
      <c r="K102" s="430">
        <v>2.6488548033865023E-3</v>
      </c>
      <c r="L102" s="430">
        <v>1.2400382176373848E-2</v>
      </c>
      <c r="M102" s="288"/>
      <c r="N102" s="288"/>
      <c r="O102" s="288"/>
      <c r="P102" s="164"/>
      <c r="Q102" s="193"/>
      <c r="R102" s="76"/>
      <c r="S102" s="76"/>
    </row>
    <row r="103" spans="1:19" ht="12.75" customHeight="1">
      <c r="A103" s="112" t="s">
        <v>1226</v>
      </c>
      <c r="B103" s="189" t="s">
        <v>1227</v>
      </c>
      <c r="C103" s="426" t="s">
        <v>1228</v>
      </c>
      <c r="D103" s="426" t="s">
        <v>1012</v>
      </c>
      <c r="E103" s="113" t="s">
        <v>1159</v>
      </c>
      <c r="F103" s="113" t="s">
        <v>1138</v>
      </c>
      <c r="G103" s="113" t="s">
        <v>1143</v>
      </c>
      <c r="H103" s="428">
        <v>6547923.2800000003</v>
      </c>
      <c r="I103" s="429">
        <v>91.908559305097683</v>
      </c>
      <c r="J103" s="430">
        <v>-2.3436470472998461E-2</v>
      </c>
      <c r="K103" s="430">
        <v>-1.2603143793593619E-2</v>
      </c>
      <c r="L103" s="430">
        <v>-2.3346172574081892E-2</v>
      </c>
      <c r="M103" s="288"/>
      <c r="N103" s="288"/>
      <c r="O103" s="288"/>
      <c r="P103" s="164"/>
      <c r="Q103" s="193"/>
      <c r="R103" s="76"/>
      <c r="S103" s="76"/>
    </row>
    <row r="104" spans="1:19" ht="12.75" customHeight="1">
      <c r="A104" s="133" t="s">
        <v>1229</v>
      </c>
      <c r="B104" s="189">
        <v>85535430386</v>
      </c>
      <c r="C104" s="426" t="s">
        <v>1230</v>
      </c>
      <c r="D104" s="426" t="s">
        <v>1012</v>
      </c>
      <c r="E104" s="113" t="s">
        <v>1142</v>
      </c>
      <c r="F104" s="113" t="s">
        <v>1138</v>
      </c>
      <c r="G104" s="113" t="s">
        <v>1143</v>
      </c>
      <c r="H104" s="428">
        <v>29141563.050000001</v>
      </c>
      <c r="I104" s="429">
        <v>8.2345501640333012</v>
      </c>
      <c r="J104" s="430">
        <v>-2.9446329172381325E-2</v>
      </c>
      <c r="K104" s="430">
        <v>-2.7884688858459405E-2</v>
      </c>
      <c r="L104" s="430">
        <v>0.22764204731463722</v>
      </c>
      <c r="M104" s="288"/>
      <c r="N104" s="288"/>
      <c r="O104" s="288"/>
      <c r="P104" s="164"/>
      <c r="Q104" s="193"/>
      <c r="R104" s="76"/>
      <c r="S104" s="76"/>
    </row>
    <row r="105" spans="1:19" s="261" customFormat="1" ht="12.75" customHeight="1">
      <c r="A105" s="112" t="s">
        <v>1231</v>
      </c>
      <c r="B105" s="189">
        <v>40425097619</v>
      </c>
      <c r="C105" s="426" t="s">
        <v>1232</v>
      </c>
      <c r="D105" s="426" t="s">
        <v>1012</v>
      </c>
      <c r="E105" s="113" t="s">
        <v>1142</v>
      </c>
      <c r="F105" s="113" t="s">
        <v>1138</v>
      </c>
      <c r="G105" s="113" t="s">
        <v>1143</v>
      </c>
      <c r="H105" s="428">
        <v>3580010.98</v>
      </c>
      <c r="I105" s="429">
        <v>119.26081904681382</v>
      </c>
      <c r="J105" s="430">
        <v>3.7850374022733391E-2</v>
      </c>
      <c r="K105" s="430">
        <v>-1.4581118690489725E-2</v>
      </c>
      <c r="L105" s="430">
        <v>0.10548646768870529</v>
      </c>
      <c r="M105" s="288"/>
      <c r="N105" s="288"/>
      <c r="O105" s="288"/>
      <c r="P105" s="164"/>
      <c r="Q105" s="193"/>
      <c r="R105" s="76"/>
      <c r="S105" s="76"/>
    </row>
    <row r="106" spans="1:19" s="261" customFormat="1" ht="12.75" customHeight="1">
      <c r="A106" s="133" t="s">
        <v>1556</v>
      </c>
      <c r="B106" s="189" t="s">
        <v>1557</v>
      </c>
      <c r="C106" s="426" t="s">
        <v>1558</v>
      </c>
      <c r="D106" s="426" t="s">
        <v>1012</v>
      </c>
      <c r="E106" s="113" t="s">
        <v>1159</v>
      </c>
      <c r="F106" s="113" t="s">
        <v>1138</v>
      </c>
      <c r="G106" s="113" t="s">
        <v>1143</v>
      </c>
      <c r="H106" s="428">
        <v>28494297.940000001</v>
      </c>
      <c r="I106" s="429">
        <v>100.45424229011714</v>
      </c>
      <c r="J106" s="430">
        <v>2.1179506611552767E-3</v>
      </c>
      <c r="K106" s="430">
        <v>2.2945947736563443E-3</v>
      </c>
      <c r="L106" s="430" t="s">
        <v>1138</v>
      </c>
      <c r="M106" s="288"/>
      <c r="N106" s="288"/>
      <c r="O106" s="288"/>
      <c r="P106" s="164"/>
      <c r="Q106" s="193"/>
      <c r="R106" s="76"/>
      <c r="S106" s="76"/>
    </row>
    <row r="107" spans="1:19" s="1077" customFormat="1" ht="12.75" customHeight="1">
      <c r="A107" s="133" t="s">
        <v>1450</v>
      </c>
      <c r="B107" s="189" t="s">
        <v>1461</v>
      </c>
      <c r="C107" s="426" t="s">
        <v>1462</v>
      </c>
      <c r="D107" s="426" t="s">
        <v>1012</v>
      </c>
      <c r="E107" s="113" t="s">
        <v>1159</v>
      </c>
      <c r="F107" s="113" t="s">
        <v>1138</v>
      </c>
      <c r="G107" s="113" t="s">
        <v>1184</v>
      </c>
      <c r="H107" s="428">
        <v>15074705.029999999</v>
      </c>
      <c r="I107" s="429">
        <v>95.240142119141638</v>
      </c>
      <c r="J107" s="430">
        <v>0.19635472906235374</v>
      </c>
      <c r="K107" s="430">
        <v>2.0062986229514301E-3</v>
      </c>
      <c r="L107" s="430">
        <v>1.0728568855356002E-2</v>
      </c>
      <c r="M107" s="288"/>
      <c r="N107" s="288"/>
      <c r="O107" s="288"/>
      <c r="P107" s="164"/>
      <c r="Q107" s="193"/>
      <c r="R107" s="76"/>
      <c r="S107" s="76"/>
    </row>
    <row r="108" spans="1:19" s="1077" customFormat="1" ht="12.75" customHeight="1">
      <c r="A108" s="133" t="s">
        <v>1233</v>
      </c>
      <c r="B108" s="189">
        <v>61515780704</v>
      </c>
      <c r="C108" s="426" t="s">
        <v>1234</v>
      </c>
      <c r="D108" s="426" t="s">
        <v>1012</v>
      </c>
      <c r="E108" s="113" t="s">
        <v>1149</v>
      </c>
      <c r="F108" s="113" t="s">
        <v>1138</v>
      </c>
      <c r="G108" s="113" t="s">
        <v>1143</v>
      </c>
      <c r="H108" s="428">
        <v>50224730.399999999</v>
      </c>
      <c r="I108" s="429">
        <v>17.745249018476645</v>
      </c>
      <c r="J108" s="430">
        <v>-8.9583512782801522E-3</v>
      </c>
      <c r="K108" s="430">
        <v>8.4607543566961319E-4</v>
      </c>
      <c r="L108" s="430">
        <v>3.8950759740208341E-3</v>
      </c>
      <c r="M108" s="288"/>
      <c r="N108" s="288"/>
      <c r="O108" s="288"/>
      <c r="P108" s="164"/>
      <c r="Q108" s="193"/>
      <c r="R108" s="76"/>
      <c r="S108" s="76"/>
    </row>
    <row r="109" spans="1:19" s="1077" customFormat="1" ht="12.75" customHeight="1">
      <c r="A109" s="133" t="s">
        <v>1235</v>
      </c>
      <c r="B109" s="189">
        <v>16128752508</v>
      </c>
      <c r="C109" s="426" t="s">
        <v>1236</v>
      </c>
      <c r="D109" s="426" t="s">
        <v>1012</v>
      </c>
      <c r="E109" s="113" t="s">
        <v>1146</v>
      </c>
      <c r="F109" s="113" t="s">
        <v>1138</v>
      </c>
      <c r="G109" s="113" t="s">
        <v>1143</v>
      </c>
      <c r="H109" s="428">
        <v>6637422.96</v>
      </c>
      <c r="I109" s="429">
        <v>13.939687666906268</v>
      </c>
      <c r="J109" s="430">
        <v>-2.4765998976620462E-2</v>
      </c>
      <c r="K109" s="430">
        <v>-6.9651537587175349E-3</v>
      </c>
      <c r="L109" s="430">
        <v>2.8665838989861081E-2</v>
      </c>
      <c r="M109" s="288"/>
      <c r="N109" s="288"/>
      <c r="O109" s="288"/>
      <c r="P109" s="164"/>
      <c r="Q109" s="193"/>
      <c r="R109" s="76"/>
      <c r="S109" s="76"/>
    </row>
    <row r="110" spans="1:19" s="1077" customFormat="1" ht="12.75" customHeight="1">
      <c r="A110" s="133" t="s">
        <v>1254</v>
      </c>
      <c r="B110" s="189" t="s">
        <v>1255</v>
      </c>
      <c r="C110" s="426" t="s">
        <v>1256</v>
      </c>
      <c r="D110" s="426" t="s">
        <v>1253</v>
      </c>
      <c r="E110" s="113" t="s">
        <v>1149</v>
      </c>
      <c r="F110" s="113" t="s">
        <v>1138</v>
      </c>
      <c r="G110" s="113" t="s">
        <v>1143</v>
      </c>
      <c r="H110" s="428">
        <v>25572061.545000002</v>
      </c>
      <c r="I110" s="429">
        <v>99.593012238323396</v>
      </c>
      <c r="J110" s="430">
        <v>1.5326261490411275E-2</v>
      </c>
      <c r="K110" s="430">
        <v>3.5169409551987219E-3</v>
      </c>
      <c r="L110" s="430">
        <v>1.3992453602512445E-2</v>
      </c>
      <c r="M110" s="288"/>
      <c r="N110" s="288"/>
      <c r="O110" s="288"/>
      <c r="P110" s="164"/>
      <c r="Q110" s="193"/>
      <c r="R110" s="76"/>
      <c r="S110" s="76"/>
    </row>
    <row r="111" spans="1:19" s="261" customFormat="1" ht="12.75" customHeight="1">
      <c r="A111" s="112" t="s">
        <v>1539</v>
      </c>
      <c r="B111" s="189" t="s">
        <v>1540</v>
      </c>
      <c r="C111" s="426" t="s">
        <v>1541</v>
      </c>
      <c r="D111" s="426" t="s">
        <v>1253</v>
      </c>
      <c r="E111" s="113" t="s">
        <v>1159</v>
      </c>
      <c r="F111" s="113" t="s">
        <v>1138</v>
      </c>
      <c r="G111" s="113" t="s">
        <v>1143</v>
      </c>
      <c r="H111" s="428">
        <v>12661957.395400001</v>
      </c>
      <c r="I111" s="429">
        <v>100.77530073814319</v>
      </c>
      <c r="J111" s="430">
        <v>2.498044703325375E-3</v>
      </c>
      <c r="K111" s="430">
        <v>2.7484405347297791E-3</v>
      </c>
      <c r="L111" s="430" t="s">
        <v>1138</v>
      </c>
      <c r="M111" s="288"/>
      <c r="N111" s="288"/>
      <c r="O111" s="288"/>
      <c r="P111" s="164"/>
      <c r="Q111" s="193"/>
      <c r="R111" s="76"/>
      <c r="S111" s="76"/>
    </row>
    <row r="112" spans="1:19" s="261" customFormat="1" ht="12.75" customHeight="1">
      <c r="A112" s="112" t="s">
        <v>1451</v>
      </c>
      <c r="B112" s="189" t="s">
        <v>1463</v>
      </c>
      <c r="C112" s="426" t="s">
        <v>1464</v>
      </c>
      <c r="D112" s="426" t="s">
        <v>1253</v>
      </c>
      <c r="E112" s="113" t="s">
        <v>1159</v>
      </c>
      <c r="F112" s="113" t="s">
        <v>1138</v>
      </c>
      <c r="G112" s="113" t="s">
        <v>1143</v>
      </c>
      <c r="H112" s="428">
        <v>27468085.7828</v>
      </c>
      <c r="I112" s="429">
        <v>100.96631839565994</v>
      </c>
      <c r="J112" s="430">
        <v>0.64710611436065624</v>
      </c>
      <c r="K112" s="430">
        <v>2.6263156618302474E-3</v>
      </c>
      <c r="L112" s="430">
        <v>9.2289730430823447E-3</v>
      </c>
      <c r="M112" s="288"/>
      <c r="N112" s="288"/>
      <c r="O112" s="288"/>
      <c r="P112" s="164"/>
      <c r="Q112" s="193"/>
      <c r="R112" s="76"/>
      <c r="S112" s="76"/>
    </row>
    <row r="113" spans="1:19" s="261" customFormat="1" ht="12.75" customHeight="1">
      <c r="A113" s="112" t="s">
        <v>1257</v>
      </c>
      <c r="B113" s="189">
        <v>27751007165</v>
      </c>
      <c r="C113" s="426" t="s">
        <v>1258</v>
      </c>
      <c r="D113" s="426" t="s">
        <v>1253</v>
      </c>
      <c r="E113" s="113" t="s">
        <v>1149</v>
      </c>
      <c r="F113" s="113" t="s">
        <v>1138</v>
      </c>
      <c r="G113" s="113" t="s">
        <v>1143</v>
      </c>
      <c r="H113" s="428">
        <v>37458636.006399997</v>
      </c>
      <c r="I113" s="429">
        <v>98.025926360587135</v>
      </c>
      <c r="J113" s="430">
        <v>3.4280507000516991E-3</v>
      </c>
      <c r="K113" s="430">
        <v>4.2164424101458486E-3</v>
      </c>
      <c r="L113" s="430">
        <v>1.6594727013385491E-2</v>
      </c>
      <c r="M113" s="288"/>
      <c r="N113" s="288"/>
      <c r="O113" s="288"/>
      <c r="P113" s="164"/>
      <c r="Q113" s="193"/>
      <c r="R113" s="76"/>
      <c r="S113" s="76"/>
    </row>
    <row r="114" spans="1:19" s="261" customFormat="1" ht="12.75" customHeight="1">
      <c r="A114" s="112" t="s">
        <v>1510</v>
      </c>
      <c r="B114" s="189" t="s">
        <v>1260</v>
      </c>
      <c r="C114" s="426" t="s">
        <v>1261</v>
      </c>
      <c r="D114" s="426" t="s">
        <v>1253</v>
      </c>
      <c r="E114" s="113" t="s">
        <v>1149</v>
      </c>
      <c r="F114" s="113" t="s">
        <v>1138</v>
      </c>
      <c r="G114" s="113" t="s">
        <v>1143</v>
      </c>
      <c r="H114" s="428">
        <v>17281148.295000002</v>
      </c>
      <c r="I114" s="429">
        <v>13.230890023418619</v>
      </c>
      <c r="J114" s="430">
        <v>4.0021812632458076E-2</v>
      </c>
      <c r="K114" s="430">
        <v>2.901994441696587E-3</v>
      </c>
      <c r="L114" s="430">
        <v>1.0279153818980147E-2</v>
      </c>
      <c r="M114" s="288"/>
      <c r="N114" s="288"/>
      <c r="O114" s="288"/>
      <c r="P114" s="164"/>
      <c r="Q114" s="193"/>
      <c r="R114" s="76"/>
      <c r="S114" s="76"/>
    </row>
    <row r="115" spans="1:19" s="261" customFormat="1" ht="12.75" customHeight="1">
      <c r="A115" s="112" t="s">
        <v>1542</v>
      </c>
      <c r="B115" s="189">
        <v>20010251059</v>
      </c>
      <c r="C115" s="426" t="s">
        <v>1259</v>
      </c>
      <c r="D115" s="426" t="s">
        <v>1253</v>
      </c>
      <c r="E115" s="113" t="s">
        <v>1163</v>
      </c>
      <c r="F115" s="113" t="s">
        <v>1138</v>
      </c>
      <c r="G115" s="113" t="s">
        <v>1143</v>
      </c>
      <c r="H115" s="428">
        <v>13792252.593599999</v>
      </c>
      <c r="I115" s="429">
        <v>103.79242136113334</v>
      </c>
      <c r="J115" s="430">
        <v>2.9209100143567923E-4</v>
      </c>
      <c r="K115" s="430">
        <v>4.2739151738593328E-3</v>
      </c>
      <c r="L115" s="430">
        <v>9.4394988492898513E-3</v>
      </c>
      <c r="M115" s="288"/>
      <c r="N115" s="288"/>
      <c r="O115" s="288"/>
      <c r="P115" s="164"/>
      <c r="Q115" s="193"/>
      <c r="R115" s="76"/>
      <c r="S115" s="76"/>
    </row>
    <row r="116" spans="1:19" s="261" customFormat="1" ht="12.75" customHeight="1">
      <c r="A116" s="112" t="s">
        <v>1262</v>
      </c>
      <c r="B116" s="189" t="s">
        <v>1263</v>
      </c>
      <c r="C116" s="426" t="s">
        <v>1264</v>
      </c>
      <c r="D116" s="426" t="s">
        <v>1253</v>
      </c>
      <c r="E116" s="113" t="s">
        <v>1149</v>
      </c>
      <c r="F116" s="113" t="s">
        <v>1138</v>
      </c>
      <c r="G116" s="113" t="s">
        <v>1184</v>
      </c>
      <c r="H116" s="428">
        <v>9198732.3922000006</v>
      </c>
      <c r="I116" s="429">
        <v>97.229726669499442</v>
      </c>
      <c r="J116" s="430">
        <v>0.12081009250223462</v>
      </c>
      <c r="K116" s="430">
        <v>3.4972608871137734E-3</v>
      </c>
      <c r="L116" s="430">
        <v>2.7309355419922632E-2</v>
      </c>
      <c r="M116" s="288"/>
      <c r="N116" s="288"/>
      <c r="O116" s="288"/>
      <c r="P116" s="164"/>
      <c r="Q116" s="193"/>
      <c r="R116" s="76"/>
      <c r="S116" s="76"/>
    </row>
    <row r="117" spans="1:19" s="261" customFormat="1" ht="12.75" customHeight="1">
      <c r="A117" s="112" t="s">
        <v>1267</v>
      </c>
      <c r="B117" s="189">
        <v>79301865686</v>
      </c>
      <c r="C117" s="426" t="s">
        <v>1268</v>
      </c>
      <c r="D117" s="426" t="s">
        <v>1253</v>
      </c>
      <c r="E117" s="113" t="s">
        <v>1163</v>
      </c>
      <c r="F117" s="113" t="s">
        <v>1138</v>
      </c>
      <c r="G117" s="113" t="s">
        <v>1143</v>
      </c>
      <c r="H117" s="428">
        <v>11798990.9098</v>
      </c>
      <c r="I117" s="429">
        <v>112.03888081088053</v>
      </c>
      <c r="J117" s="430">
        <v>-3.7880081670781163E-2</v>
      </c>
      <c r="K117" s="430">
        <v>-1.219085523778618E-2</v>
      </c>
      <c r="L117" s="430">
        <v>4.141385772829187E-3</v>
      </c>
      <c r="M117" s="288"/>
      <c r="N117" s="288"/>
      <c r="O117" s="288"/>
      <c r="P117" s="164"/>
      <c r="Q117" s="193"/>
      <c r="R117" s="76"/>
      <c r="S117" s="76"/>
    </row>
    <row r="118" spans="1:19" s="261" customFormat="1" ht="12.75" customHeight="1">
      <c r="A118" s="112" t="s">
        <v>1386</v>
      </c>
      <c r="B118" s="189" t="s">
        <v>1265</v>
      </c>
      <c r="C118" s="426" t="s">
        <v>1266</v>
      </c>
      <c r="D118" s="426" t="s">
        <v>1253</v>
      </c>
      <c r="E118" s="113" t="s">
        <v>1163</v>
      </c>
      <c r="F118" s="113" t="s">
        <v>1138</v>
      </c>
      <c r="G118" s="113" t="s">
        <v>1143</v>
      </c>
      <c r="H118" s="428">
        <v>3636252.1309000002</v>
      </c>
      <c r="I118" s="429">
        <v>113.69741765323371</v>
      </c>
      <c r="J118" s="430">
        <v>-4.9868048177975743E-2</v>
      </c>
      <c r="K118" s="430">
        <v>-2.9459571270774254E-2</v>
      </c>
      <c r="L118" s="430">
        <v>-1.5883520940718321E-2</v>
      </c>
      <c r="M118" s="288"/>
      <c r="N118" s="288"/>
      <c r="O118" s="288"/>
      <c r="P118" s="164"/>
      <c r="Q118" s="193"/>
      <c r="R118" s="76"/>
      <c r="S118" s="76"/>
    </row>
    <row r="119" spans="1:19" s="261" customFormat="1" ht="12.75" customHeight="1">
      <c r="A119" s="112" t="s">
        <v>1269</v>
      </c>
      <c r="B119" s="189" t="s">
        <v>1270</v>
      </c>
      <c r="C119" s="426" t="s">
        <v>1271</v>
      </c>
      <c r="D119" s="426" t="s">
        <v>1253</v>
      </c>
      <c r="E119" s="113" t="s">
        <v>1163</v>
      </c>
      <c r="F119" s="113" t="s">
        <v>1138</v>
      </c>
      <c r="G119" s="113" t="s">
        <v>1143</v>
      </c>
      <c r="H119" s="428">
        <v>18903592.112199999</v>
      </c>
      <c r="I119" s="429">
        <v>97.548933167084627</v>
      </c>
      <c r="J119" s="430">
        <v>-7.156248691948297E-2</v>
      </c>
      <c r="K119" s="430">
        <v>-1.1904230920924852E-2</v>
      </c>
      <c r="L119" s="430">
        <v>-4.1797393009140871E-3</v>
      </c>
      <c r="M119" s="288"/>
      <c r="N119" s="288"/>
      <c r="O119" s="288"/>
      <c r="P119" s="164"/>
      <c r="Q119" s="193"/>
      <c r="R119" s="76"/>
      <c r="S119" s="76"/>
    </row>
    <row r="120" spans="1:19" s="261" customFormat="1" ht="12.75" customHeight="1">
      <c r="A120" s="112" t="s">
        <v>1392</v>
      </c>
      <c r="B120" s="189" t="s">
        <v>1401</v>
      </c>
      <c r="C120" s="426" t="s">
        <v>1402</v>
      </c>
      <c r="D120" s="426" t="s">
        <v>1253</v>
      </c>
      <c r="E120" s="113" t="s">
        <v>1163</v>
      </c>
      <c r="F120" s="113" t="s">
        <v>1138</v>
      </c>
      <c r="G120" s="113" t="s">
        <v>1143</v>
      </c>
      <c r="H120" s="428">
        <v>8448345.659</v>
      </c>
      <c r="I120" s="429">
        <v>100.97680506728972</v>
      </c>
      <c r="J120" s="430">
        <v>-0.10517475244299312</v>
      </c>
      <c r="K120" s="430">
        <v>6.4215106307274894E-5</v>
      </c>
      <c r="L120" s="430">
        <v>5.2942110831417644E-3</v>
      </c>
      <c r="M120" s="288"/>
      <c r="N120" s="288"/>
      <c r="O120" s="288"/>
      <c r="P120" s="164"/>
      <c r="Q120" s="193"/>
      <c r="R120" s="76"/>
      <c r="S120" s="76"/>
    </row>
    <row r="121" spans="1:19" s="261" customFormat="1" ht="12.75" customHeight="1">
      <c r="A121" s="112" t="s">
        <v>1326</v>
      </c>
      <c r="B121" s="189" t="s">
        <v>1327</v>
      </c>
      <c r="C121" s="426" t="s">
        <v>1328</v>
      </c>
      <c r="D121" s="426" t="s">
        <v>1253</v>
      </c>
      <c r="E121" s="113" t="s">
        <v>1149</v>
      </c>
      <c r="F121" s="113" t="s">
        <v>1138</v>
      </c>
      <c r="G121" s="113" t="s">
        <v>1184</v>
      </c>
      <c r="H121" s="428">
        <v>5532011.6001000004</v>
      </c>
      <c r="I121" s="429">
        <v>85.18244052760636</v>
      </c>
      <c r="J121" s="430">
        <v>-1.7350056260639901E-3</v>
      </c>
      <c r="K121" s="430">
        <v>-6.9848354393120538E-4</v>
      </c>
      <c r="L121" s="430">
        <v>4.1286313889081772E-3</v>
      </c>
      <c r="M121" s="288"/>
      <c r="N121" s="288"/>
      <c r="O121" s="288"/>
      <c r="P121" s="164"/>
      <c r="Q121" s="193"/>
      <c r="R121" s="76"/>
      <c r="S121" s="76"/>
    </row>
    <row r="122" spans="1:19" s="261" customFormat="1" ht="12.75" customHeight="1">
      <c r="A122" s="112" t="s">
        <v>1272</v>
      </c>
      <c r="B122" s="189" t="s">
        <v>1273</v>
      </c>
      <c r="C122" s="426" t="s">
        <v>1274</v>
      </c>
      <c r="D122" s="426" t="s">
        <v>1253</v>
      </c>
      <c r="E122" s="113" t="s">
        <v>1159</v>
      </c>
      <c r="F122" s="113" t="s">
        <v>1138</v>
      </c>
      <c r="G122" s="113" t="s">
        <v>1143</v>
      </c>
      <c r="H122" s="428">
        <v>12715368.1536</v>
      </c>
      <c r="I122" s="429">
        <v>92.667209432762817</v>
      </c>
      <c r="J122" s="430">
        <v>-1.2081884580356972E-2</v>
      </c>
      <c r="K122" s="430">
        <v>-2.5199428630132692E-3</v>
      </c>
      <c r="L122" s="430">
        <v>-5.058516665257029E-3</v>
      </c>
      <c r="M122" s="288"/>
      <c r="N122" s="288"/>
      <c r="O122" s="288"/>
      <c r="P122" s="164"/>
      <c r="Q122" s="193"/>
      <c r="R122" s="76"/>
      <c r="S122" s="76"/>
    </row>
    <row r="123" spans="1:19" s="1077" customFormat="1" ht="12.75" customHeight="1">
      <c r="A123" s="112" t="s">
        <v>1275</v>
      </c>
      <c r="B123" s="189">
        <v>37884602446</v>
      </c>
      <c r="C123" s="426" t="s">
        <v>1276</v>
      </c>
      <c r="D123" s="426" t="s">
        <v>79</v>
      </c>
      <c r="E123" s="113" t="s">
        <v>1142</v>
      </c>
      <c r="F123" s="113" t="s">
        <v>1138</v>
      </c>
      <c r="G123" s="113" t="s">
        <v>1143</v>
      </c>
      <c r="H123" s="428">
        <v>21984469.974599998</v>
      </c>
      <c r="I123" s="429">
        <v>18.400571382408799</v>
      </c>
      <c r="J123" s="430">
        <v>3.3567275739130542E-2</v>
      </c>
      <c r="K123" s="430">
        <v>3.4589043687313969E-2</v>
      </c>
      <c r="L123" s="430">
        <v>0.20371943250628699</v>
      </c>
      <c r="M123" s="288"/>
      <c r="N123" s="288"/>
      <c r="O123" s="288"/>
      <c r="P123" s="164"/>
      <c r="Q123" s="193"/>
      <c r="R123" s="76"/>
      <c r="S123" s="76"/>
    </row>
    <row r="124" spans="1:19" s="1077" customFormat="1" ht="12.75" customHeight="1">
      <c r="A124" s="112" t="s">
        <v>1455</v>
      </c>
      <c r="B124" s="189" t="s">
        <v>1481</v>
      </c>
      <c r="C124" s="426" t="s">
        <v>1482</v>
      </c>
      <c r="D124" s="426" t="s">
        <v>79</v>
      </c>
      <c r="E124" s="113" t="s">
        <v>1142</v>
      </c>
      <c r="F124" s="113" t="s">
        <v>1138</v>
      </c>
      <c r="G124" s="113" t="s">
        <v>1143</v>
      </c>
      <c r="H124" s="428">
        <v>6331817.3672000002</v>
      </c>
      <c r="I124" s="429">
        <v>75.067957070536437</v>
      </c>
      <c r="J124" s="430">
        <v>-7.2818196026651738E-2</v>
      </c>
      <c r="K124" s="430">
        <v>-3.7941931122353556E-2</v>
      </c>
      <c r="L124" s="430">
        <v>-8.1256653107317334E-2</v>
      </c>
      <c r="M124" s="288"/>
      <c r="N124" s="288"/>
      <c r="O124" s="288"/>
      <c r="P124" s="164"/>
      <c r="Q124" s="193"/>
      <c r="R124" s="76"/>
      <c r="S124" s="76"/>
    </row>
    <row r="125" spans="1:19" s="1077" customFormat="1" ht="12.75" customHeight="1">
      <c r="A125" s="112" t="s">
        <v>1329</v>
      </c>
      <c r="B125" s="189" t="s">
        <v>1277</v>
      </c>
      <c r="C125" s="426" t="s">
        <v>1278</v>
      </c>
      <c r="D125" s="426" t="s">
        <v>79</v>
      </c>
      <c r="E125" s="113" t="s">
        <v>1149</v>
      </c>
      <c r="F125" s="113" t="s">
        <v>1138</v>
      </c>
      <c r="G125" s="113" t="s">
        <v>1184</v>
      </c>
      <c r="H125" s="428">
        <v>12436977.291999999</v>
      </c>
      <c r="I125" s="429">
        <v>104.83878572794136</v>
      </c>
      <c r="J125" s="430">
        <v>2.3826047589425858E-3</v>
      </c>
      <c r="K125" s="430">
        <v>4.1218258606978697E-3</v>
      </c>
      <c r="L125" s="430">
        <v>3.4306612449094276E-2</v>
      </c>
      <c r="M125" s="288"/>
      <c r="N125" s="288"/>
      <c r="O125" s="288"/>
      <c r="P125" s="164"/>
      <c r="Q125" s="193"/>
      <c r="R125" s="76"/>
      <c r="S125" s="76"/>
    </row>
    <row r="126" spans="1:19" s="1077" customFormat="1" ht="12.75" customHeight="1">
      <c r="A126" s="112" t="s">
        <v>1456</v>
      </c>
      <c r="B126" s="189">
        <v>94465089647</v>
      </c>
      <c r="C126" s="426" t="s">
        <v>1279</v>
      </c>
      <c r="D126" s="426" t="s">
        <v>79</v>
      </c>
      <c r="E126" s="113" t="s">
        <v>1146</v>
      </c>
      <c r="F126" s="113" t="s">
        <v>1138</v>
      </c>
      <c r="G126" s="113" t="s">
        <v>1143</v>
      </c>
      <c r="H126" s="428">
        <v>103470561.713</v>
      </c>
      <c r="I126" s="429">
        <v>186.05197077447065</v>
      </c>
      <c r="J126" s="430">
        <v>-4.3589543688235421E-2</v>
      </c>
      <c r="K126" s="430">
        <v>-2.9488713001690758E-4</v>
      </c>
      <c r="L126" s="430">
        <v>6.8836744485714085E-3</v>
      </c>
      <c r="M126" s="288"/>
      <c r="N126" s="288"/>
      <c r="O126" s="288"/>
      <c r="P126" s="164"/>
      <c r="Q126" s="193"/>
      <c r="R126" s="76"/>
      <c r="S126" s="76"/>
    </row>
    <row r="127" spans="1:19" s="261" customFormat="1" ht="12.75" customHeight="1">
      <c r="A127" s="112" t="s">
        <v>1280</v>
      </c>
      <c r="B127" s="189" t="s">
        <v>1281</v>
      </c>
      <c r="C127" s="426" t="s">
        <v>1282</v>
      </c>
      <c r="D127" s="426" t="s">
        <v>79</v>
      </c>
      <c r="E127" s="113" t="s">
        <v>1159</v>
      </c>
      <c r="F127" s="113" t="s">
        <v>1138</v>
      </c>
      <c r="G127" s="113" t="s">
        <v>1184</v>
      </c>
      <c r="H127" s="428">
        <v>13475579.5976</v>
      </c>
      <c r="I127" s="429">
        <v>102.05794162932618</v>
      </c>
      <c r="J127" s="430">
        <v>1.1083116803332071E-3</v>
      </c>
      <c r="K127" s="430">
        <v>3.4095910753559888E-3</v>
      </c>
      <c r="L127" s="430">
        <v>2.5751942436818887E-2</v>
      </c>
      <c r="M127" s="288"/>
      <c r="N127" s="288"/>
      <c r="O127" s="288"/>
      <c r="P127" s="164"/>
      <c r="Q127" s="193"/>
      <c r="R127" s="76"/>
      <c r="S127" s="76"/>
    </row>
    <row r="128" spans="1:19" s="261" customFormat="1" ht="12.75" customHeight="1">
      <c r="A128" s="112" t="s">
        <v>1543</v>
      </c>
      <c r="B128" s="189">
        <v>35313366580</v>
      </c>
      <c r="C128" s="426" t="s">
        <v>1559</v>
      </c>
      <c r="D128" s="426" t="s">
        <v>79</v>
      </c>
      <c r="E128" s="113" t="s">
        <v>1149</v>
      </c>
      <c r="F128" s="113" t="s">
        <v>1138</v>
      </c>
      <c r="G128" s="113" t="s">
        <v>1143</v>
      </c>
      <c r="H128" s="428">
        <v>188228836.3233</v>
      </c>
      <c r="I128" s="429">
        <v>147.60418114233948</v>
      </c>
      <c r="J128" s="430">
        <v>-6.55567650313158E-2</v>
      </c>
      <c r="K128" s="430">
        <v>1.5443949084292807E-3</v>
      </c>
      <c r="L128" s="430">
        <v>-2.933762295954967E-2</v>
      </c>
      <c r="M128" s="288"/>
      <c r="N128" s="288"/>
      <c r="O128" s="288"/>
      <c r="P128" s="164"/>
      <c r="Q128" s="193"/>
      <c r="R128" s="76"/>
      <c r="S128" s="76"/>
    </row>
    <row r="129" spans="1:19" s="261" customFormat="1" ht="12.75" customHeight="1">
      <c r="A129" s="112" t="s">
        <v>1283</v>
      </c>
      <c r="B129" s="189">
        <v>41002460007</v>
      </c>
      <c r="C129" s="426" t="s">
        <v>1284</v>
      </c>
      <c r="D129" s="426" t="s">
        <v>79</v>
      </c>
      <c r="E129" s="113" t="s">
        <v>1142</v>
      </c>
      <c r="F129" s="113" t="s">
        <v>1138</v>
      </c>
      <c r="G129" s="113" t="s">
        <v>1143</v>
      </c>
      <c r="H129" s="428">
        <v>42611727.528800003</v>
      </c>
      <c r="I129" s="429">
        <v>162.62881315701739</v>
      </c>
      <c r="J129" s="430">
        <v>-4.508081822614618E-2</v>
      </c>
      <c r="K129" s="430">
        <v>-2.5284386773565592E-2</v>
      </c>
      <c r="L129" s="430">
        <v>7.291570980686557E-2</v>
      </c>
      <c r="M129" s="288"/>
      <c r="N129" s="288"/>
      <c r="O129" s="288"/>
      <c r="P129" s="164"/>
      <c r="Q129" s="193"/>
      <c r="R129" s="76"/>
      <c r="S129" s="76"/>
    </row>
    <row r="130" spans="1:19" s="261" customFormat="1" ht="12.75" customHeight="1">
      <c r="A130" s="112" t="s">
        <v>1285</v>
      </c>
      <c r="B130" s="189">
        <v>58320210450</v>
      </c>
      <c r="C130" s="426" t="s">
        <v>1286</v>
      </c>
      <c r="D130" s="426" t="s">
        <v>79</v>
      </c>
      <c r="E130" s="113" t="s">
        <v>1159</v>
      </c>
      <c r="F130" s="113" t="s">
        <v>1138</v>
      </c>
      <c r="G130" s="113" t="s">
        <v>1143</v>
      </c>
      <c r="H130" s="428">
        <v>2864576.9484000001</v>
      </c>
      <c r="I130" s="429">
        <v>118.48486805437776</v>
      </c>
      <c r="J130" s="430">
        <v>-2.6797194168829197E-2</v>
      </c>
      <c r="K130" s="430">
        <v>-7.4145933356888349E-3</v>
      </c>
      <c r="L130" s="430">
        <v>3.784306788307279E-2</v>
      </c>
      <c r="M130" s="288"/>
      <c r="N130" s="288"/>
      <c r="O130" s="288"/>
      <c r="P130" s="164"/>
      <c r="Q130" s="193"/>
      <c r="R130" s="76"/>
      <c r="S130" s="76"/>
    </row>
    <row r="131" spans="1:19" s="261" customFormat="1" ht="12.75" customHeight="1">
      <c r="A131" s="112" t="s">
        <v>1287</v>
      </c>
      <c r="B131" s="189">
        <v>31982273976</v>
      </c>
      <c r="C131" s="426" t="s">
        <v>1288</v>
      </c>
      <c r="D131" s="426" t="s">
        <v>79</v>
      </c>
      <c r="E131" s="113" t="s">
        <v>1159</v>
      </c>
      <c r="F131" s="113" t="s">
        <v>1138</v>
      </c>
      <c r="G131" s="113" t="s">
        <v>1143</v>
      </c>
      <c r="H131" s="428">
        <v>4244537.0272000004</v>
      </c>
      <c r="I131" s="429">
        <v>127.53174719436285</v>
      </c>
      <c r="J131" s="430">
        <v>-3.2046524915062213E-2</v>
      </c>
      <c r="K131" s="430">
        <v>-1.4597733864924356E-2</v>
      </c>
      <c r="L131" s="430">
        <v>5.3930531482744071E-2</v>
      </c>
      <c r="M131" s="288"/>
      <c r="N131" s="288"/>
      <c r="O131" s="288"/>
      <c r="P131" s="164"/>
      <c r="Q131" s="193"/>
      <c r="R131" s="76"/>
      <c r="S131" s="76"/>
    </row>
    <row r="132" spans="1:19" s="261" customFormat="1" ht="12.75" customHeight="1">
      <c r="A132" s="112" t="s">
        <v>1289</v>
      </c>
      <c r="B132" s="189" t="s">
        <v>1290</v>
      </c>
      <c r="C132" s="426" t="s">
        <v>1291</v>
      </c>
      <c r="D132" s="426" t="s">
        <v>79</v>
      </c>
      <c r="E132" s="113" t="s">
        <v>1159</v>
      </c>
      <c r="F132" s="113" t="s">
        <v>1138</v>
      </c>
      <c r="G132" s="113" t="s">
        <v>1143</v>
      </c>
      <c r="H132" s="428">
        <v>3933748.1902999999</v>
      </c>
      <c r="I132" s="429">
        <v>135.1752446456567</v>
      </c>
      <c r="J132" s="430">
        <v>-5.635938358957282E-2</v>
      </c>
      <c r="K132" s="430">
        <v>-2.621784873111066E-2</v>
      </c>
      <c r="L132" s="430">
        <v>8.0186768764547445E-2</v>
      </c>
      <c r="M132" s="288"/>
      <c r="N132" s="288"/>
      <c r="O132" s="288"/>
      <c r="P132" s="164"/>
      <c r="Q132" s="193"/>
      <c r="R132" s="76"/>
      <c r="S132" s="76"/>
    </row>
    <row r="133" spans="1:19" s="261" customFormat="1" ht="12.75" customHeight="1">
      <c r="A133" s="112" t="s">
        <v>1292</v>
      </c>
      <c r="B133" s="189">
        <v>40820433166</v>
      </c>
      <c r="C133" s="426" t="s">
        <v>1293</v>
      </c>
      <c r="D133" s="426" t="s">
        <v>79</v>
      </c>
      <c r="E133" s="113" t="s">
        <v>1159</v>
      </c>
      <c r="F133" s="113" t="s">
        <v>1138</v>
      </c>
      <c r="G133" s="113" t="s">
        <v>1143</v>
      </c>
      <c r="H133" s="428">
        <v>2638210.0765999998</v>
      </c>
      <c r="I133" s="429">
        <v>135.70644376300567</v>
      </c>
      <c r="J133" s="430">
        <v>-3.328023993623408E-2</v>
      </c>
      <c r="K133" s="430">
        <v>-2.5553619063237387E-2</v>
      </c>
      <c r="L133" s="430">
        <v>7.4516571049752178E-2</v>
      </c>
      <c r="M133" s="288"/>
      <c r="N133" s="288"/>
      <c r="O133" s="288"/>
      <c r="P133" s="164"/>
      <c r="Q133" s="193"/>
      <c r="R133" s="76"/>
      <c r="S133" s="76"/>
    </row>
    <row r="134" spans="1:19" s="261" customFormat="1" ht="12.75" customHeight="1">
      <c r="A134" s="133" t="s">
        <v>1453</v>
      </c>
      <c r="B134" s="189" t="s">
        <v>1294</v>
      </c>
      <c r="C134" s="426" t="s">
        <v>1295</v>
      </c>
      <c r="D134" s="426" t="s">
        <v>79</v>
      </c>
      <c r="E134" s="113" t="s">
        <v>1146</v>
      </c>
      <c r="F134" s="113" t="s">
        <v>1138</v>
      </c>
      <c r="G134" s="113" t="s">
        <v>1143</v>
      </c>
      <c r="H134" s="428">
        <v>16070341.782500001</v>
      </c>
      <c r="I134" s="429">
        <v>97.595918889653646</v>
      </c>
      <c r="J134" s="430">
        <v>-4.716649072375112E-2</v>
      </c>
      <c r="K134" s="430">
        <v>-5.1207667833075288E-3</v>
      </c>
      <c r="L134" s="430">
        <v>3.4440181827758876E-2</v>
      </c>
      <c r="M134" s="288"/>
      <c r="N134" s="288"/>
      <c r="O134" s="288"/>
      <c r="P134" s="164"/>
      <c r="Q134" s="193"/>
      <c r="R134" s="76"/>
      <c r="S134" s="76"/>
    </row>
    <row r="135" spans="1:19" s="261" customFormat="1" ht="12.75" customHeight="1">
      <c r="A135" s="112" t="s">
        <v>1454</v>
      </c>
      <c r="B135" s="189">
        <v>84643903663</v>
      </c>
      <c r="C135" s="426" t="s">
        <v>1296</v>
      </c>
      <c r="D135" s="426" t="s">
        <v>79</v>
      </c>
      <c r="E135" s="113" t="s">
        <v>1146</v>
      </c>
      <c r="F135" s="113" t="s">
        <v>1138</v>
      </c>
      <c r="G135" s="113" t="s">
        <v>1143</v>
      </c>
      <c r="H135" s="428">
        <v>32442992.854200002</v>
      </c>
      <c r="I135" s="429">
        <v>163.91107261397516</v>
      </c>
      <c r="J135" s="430">
        <v>-3.0545802867118499E-2</v>
      </c>
      <c r="K135" s="430">
        <v>-5.6525859378085963E-3</v>
      </c>
      <c r="L135" s="430">
        <v>5.3115471729038299E-2</v>
      </c>
      <c r="M135" s="288"/>
      <c r="N135" s="288"/>
      <c r="O135" s="288"/>
      <c r="P135" s="164"/>
      <c r="Q135" s="193"/>
      <c r="R135" s="76"/>
      <c r="S135" s="76"/>
    </row>
    <row r="136" spans="1:19" s="261" customFormat="1" ht="12.75" customHeight="1">
      <c r="A136" s="112" t="s">
        <v>1297</v>
      </c>
      <c r="B136" s="189" t="s">
        <v>1298</v>
      </c>
      <c r="C136" s="426" t="s">
        <v>1299</v>
      </c>
      <c r="D136" s="426" t="s">
        <v>79</v>
      </c>
      <c r="E136" s="113" t="s">
        <v>1159</v>
      </c>
      <c r="F136" s="113" t="s">
        <v>1138</v>
      </c>
      <c r="G136" s="113" t="s">
        <v>1143</v>
      </c>
      <c r="H136" s="428">
        <v>10121468.4614</v>
      </c>
      <c r="I136" s="429">
        <v>111.19185040459007</v>
      </c>
      <c r="J136" s="430">
        <v>-2.0534867614541152E-2</v>
      </c>
      <c r="K136" s="430">
        <v>-9.5519846341607373E-3</v>
      </c>
      <c r="L136" s="430">
        <v>0.12022750244495795</v>
      </c>
      <c r="M136" s="288"/>
      <c r="N136" s="288"/>
      <c r="O136" s="288"/>
      <c r="P136" s="164"/>
      <c r="Q136" s="193"/>
      <c r="R136" s="76"/>
      <c r="S136" s="76"/>
    </row>
    <row r="137" spans="1:19" s="261" customFormat="1" ht="12.75" customHeight="1">
      <c r="A137" s="112" t="s">
        <v>1576</v>
      </c>
      <c r="B137" s="189" t="s">
        <v>1577</v>
      </c>
      <c r="C137" s="426" t="s">
        <v>1578</v>
      </c>
      <c r="D137" s="426" t="s">
        <v>79</v>
      </c>
      <c r="E137" s="113" t="s">
        <v>1159</v>
      </c>
      <c r="F137" s="113" t="s">
        <v>1138</v>
      </c>
      <c r="G137" s="113" t="s">
        <v>1143</v>
      </c>
      <c r="H137" s="428">
        <v>23582837.904599998</v>
      </c>
      <c r="I137" s="429">
        <v>100.32493968582529</v>
      </c>
      <c r="J137" s="430">
        <v>4.9233507299950574E-4</v>
      </c>
      <c r="K137" s="430">
        <v>3.916064416113807E-3</v>
      </c>
      <c r="L137" s="430" t="s">
        <v>1138</v>
      </c>
      <c r="M137" s="288"/>
      <c r="N137" s="288"/>
      <c r="O137" s="288"/>
      <c r="P137" s="164"/>
      <c r="Q137" s="193"/>
      <c r="R137" s="76"/>
      <c r="S137" s="76"/>
    </row>
    <row r="138" spans="1:19" s="261" customFormat="1" ht="12.75" customHeight="1">
      <c r="A138" s="112" t="s">
        <v>1637</v>
      </c>
      <c r="B138" s="189" t="s">
        <v>1138</v>
      </c>
      <c r="C138" s="426" t="s">
        <v>1138</v>
      </c>
      <c r="D138" s="426" t="s">
        <v>79</v>
      </c>
      <c r="E138" s="113" t="s">
        <v>1159</v>
      </c>
      <c r="F138" s="113" t="s">
        <v>1138</v>
      </c>
      <c r="G138" s="113" t="s">
        <v>1143</v>
      </c>
      <c r="H138" s="428">
        <v>24789027.202799998</v>
      </c>
      <c r="I138" s="429">
        <v>99.998192429671221</v>
      </c>
      <c r="J138" s="430" t="s">
        <v>1138</v>
      </c>
      <c r="K138" s="430" t="s">
        <v>1138</v>
      </c>
      <c r="L138" s="430" t="s">
        <v>1138</v>
      </c>
      <c r="M138" s="288"/>
      <c r="N138" s="288"/>
      <c r="O138" s="288"/>
      <c r="P138" s="164"/>
      <c r="Q138" s="193"/>
      <c r="R138" s="76"/>
      <c r="S138" s="76"/>
    </row>
    <row r="139" spans="1:19" s="261" customFormat="1" ht="12.75" customHeight="1">
      <c r="A139" s="112" t="s">
        <v>1544</v>
      </c>
      <c r="B139" s="189" t="s">
        <v>1545</v>
      </c>
      <c r="C139" s="426" t="s">
        <v>1546</v>
      </c>
      <c r="D139" s="426" t="s">
        <v>79</v>
      </c>
      <c r="E139" s="113" t="s">
        <v>1159</v>
      </c>
      <c r="F139" s="113" t="s">
        <v>1138</v>
      </c>
      <c r="G139" s="113" t="s">
        <v>1184</v>
      </c>
      <c r="H139" s="428">
        <v>4601168.1008000001</v>
      </c>
      <c r="I139" s="429">
        <v>93.241724402179742</v>
      </c>
      <c r="J139" s="430">
        <v>-7.862227348128803E-4</v>
      </c>
      <c r="K139" s="430">
        <v>1.2546438665939075E-3</v>
      </c>
      <c r="L139" s="430" t="s">
        <v>1138</v>
      </c>
      <c r="M139" s="288"/>
      <c r="N139" s="288"/>
      <c r="O139" s="288"/>
      <c r="P139" s="164"/>
      <c r="Q139" s="193"/>
      <c r="R139" s="76"/>
      <c r="S139" s="76"/>
    </row>
    <row r="140" spans="1:19" s="261" customFormat="1" ht="12.75" customHeight="1">
      <c r="A140" s="112" t="s">
        <v>1452</v>
      </c>
      <c r="B140" s="189" t="s">
        <v>1465</v>
      </c>
      <c r="C140" s="426" t="s">
        <v>1466</v>
      </c>
      <c r="D140" s="426" t="s">
        <v>79</v>
      </c>
      <c r="E140" s="113" t="s">
        <v>1159</v>
      </c>
      <c r="F140" s="113" t="s">
        <v>1138</v>
      </c>
      <c r="G140" s="113" t="s">
        <v>1143</v>
      </c>
      <c r="H140" s="428">
        <v>24992434.348900001</v>
      </c>
      <c r="I140" s="429">
        <v>100.43584871982195</v>
      </c>
      <c r="J140" s="430">
        <v>3.009277217246753E-3</v>
      </c>
      <c r="K140" s="430">
        <v>5.0334294530924861E-3</v>
      </c>
      <c r="L140" s="430">
        <v>1.9354061357989227E-2</v>
      </c>
      <c r="M140" s="288"/>
      <c r="N140" s="288"/>
      <c r="O140" s="288"/>
      <c r="P140" s="164"/>
      <c r="Q140" s="193"/>
      <c r="R140" s="76"/>
      <c r="S140" s="76"/>
    </row>
    <row r="141" spans="1:19" s="261" customFormat="1" ht="12.75" customHeight="1">
      <c r="A141" s="112" t="s">
        <v>1547</v>
      </c>
      <c r="B141" s="189" t="s">
        <v>1548</v>
      </c>
      <c r="C141" s="426" t="s">
        <v>1549</v>
      </c>
      <c r="D141" s="426" t="s">
        <v>79</v>
      </c>
      <c r="E141" s="113" t="s">
        <v>1159</v>
      </c>
      <c r="F141" s="113" t="s">
        <v>1138</v>
      </c>
      <c r="G141" s="113" t="s">
        <v>1143</v>
      </c>
      <c r="H141" s="428">
        <v>23657006.305599999</v>
      </c>
      <c r="I141" s="429">
        <v>101.02698368733525</v>
      </c>
      <c r="J141" s="430">
        <v>3.790126645982772E-3</v>
      </c>
      <c r="K141" s="430">
        <v>6.1785837322982928E-3</v>
      </c>
      <c r="L141" s="430" t="s">
        <v>1138</v>
      </c>
      <c r="M141" s="288"/>
      <c r="N141" s="288"/>
      <c r="O141" s="288"/>
      <c r="P141" s="164"/>
      <c r="Q141" s="193"/>
      <c r="R141" s="76"/>
      <c r="S141" s="76"/>
    </row>
    <row r="142" spans="1:19" s="261" customFormat="1" ht="12.75" customHeight="1">
      <c r="A142" s="112" t="s">
        <v>1579</v>
      </c>
      <c r="B142" s="189" t="s">
        <v>1580</v>
      </c>
      <c r="C142" s="426" t="s">
        <v>1581</v>
      </c>
      <c r="D142" s="426" t="s">
        <v>79</v>
      </c>
      <c r="E142" s="113" t="s">
        <v>1159</v>
      </c>
      <c r="F142" s="113" t="s">
        <v>1138</v>
      </c>
      <c r="G142" s="113" t="s">
        <v>1143</v>
      </c>
      <c r="H142" s="428">
        <v>8774954.3842999991</v>
      </c>
      <c r="I142" s="429">
        <v>99.130654148184504</v>
      </c>
      <c r="J142" s="430" t="s">
        <v>1138</v>
      </c>
      <c r="K142" s="430" t="s">
        <v>1138</v>
      </c>
      <c r="L142" s="430" t="s">
        <v>1138</v>
      </c>
      <c r="M142" s="288"/>
      <c r="N142" s="288"/>
      <c r="O142" s="288"/>
      <c r="P142" s="164"/>
      <c r="Q142" s="193"/>
      <c r="R142" s="76"/>
      <c r="S142" s="76"/>
    </row>
    <row r="143" spans="1:19" s="261" customFormat="1" ht="12.75" customHeight="1">
      <c r="A143" s="112" t="s">
        <v>1300</v>
      </c>
      <c r="B143" s="189" t="s">
        <v>1301</v>
      </c>
      <c r="C143" s="426" t="s">
        <v>1302</v>
      </c>
      <c r="D143" s="426" t="s">
        <v>79</v>
      </c>
      <c r="E143" s="113" t="s">
        <v>1159</v>
      </c>
      <c r="F143" s="113" t="s">
        <v>1138</v>
      </c>
      <c r="G143" s="113" t="s">
        <v>1143</v>
      </c>
      <c r="H143" s="428">
        <v>23122498.4168</v>
      </c>
      <c r="I143" s="429">
        <v>97.604932607365825</v>
      </c>
      <c r="J143" s="430">
        <v>-9.2223116190828236E-3</v>
      </c>
      <c r="K143" s="430">
        <v>-5.183780899409518E-3</v>
      </c>
      <c r="L143" s="430">
        <v>4.9974371516457339E-2</v>
      </c>
      <c r="M143" s="288"/>
      <c r="N143" s="288"/>
      <c r="O143" s="288"/>
      <c r="P143" s="164"/>
      <c r="Q143" s="193"/>
      <c r="R143" s="76"/>
      <c r="S143" s="76"/>
    </row>
    <row r="144" spans="1:19" s="261" customFormat="1" ht="12.75" customHeight="1">
      <c r="A144" s="112" t="s">
        <v>1303</v>
      </c>
      <c r="B144" s="189">
        <v>88183360964</v>
      </c>
      <c r="C144" s="426" t="s">
        <v>1304</v>
      </c>
      <c r="D144" s="426" t="s">
        <v>79</v>
      </c>
      <c r="E144" s="113" t="s">
        <v>1142</v>
      </c>
      <c r="F144" s="113" t="s">
        <v>1138</v>
      </c>
      <c r="G144" s="113" t="s">
        <v>1184</v>
      </c>
      <c r="H144" s="428">
        <v>36621610.252400003</v>
      </c>
      <c r="I144" s="429">
        <v>288.26822512677847</v>
      </c>
      <c r="J144" s="430">
        <v>-1.2203694478907345E-2</v>
      </c>
      <c r="K144" s="430">
        <v>-1.0638497063703456E-2</v>
      </c>
      <c r="L144" s="430">
        <v>0.11397630406250836</v>
      </c>
      <c r="M144" s="288"/>
      <c r="N144" s="288"/>
      <c r="O144" s="288"/>
      <c r="P144" s="164"/>
      <c r="Q144" s="193"/>
      <c r="R144" s="76"/>
      <c r="S144" s="76"/>
    </row>
    <row r="145" spans="1:16" ht="18.75" customHeight="1">
      <c r="A145" s="569" t="s">
        <v>404</v>
      </c>
      <c r="B145" s="570"/>
      <c r="C145" s="570"/>
      <c r="D145" s="570"/>
      <c r="E145" s="571"/>
      <c r="F145" s="571"/>
      <c r="G145" s="571"/>
      <c r="H145" s="572">
        <f>SUM(H11:H144)</f>
        <v>2099695771.2977002</v>
      </c>
      <c r="I145" s="572"/>
      <c r="J145" s="573">
        <v>1.9224382073569579E-2</v>
      </c>
      <c r="K145" s="573"/>
      <c r="L145" s="573"/>
      <c r="M145" s="288"/>
      <c r="N145" s="288"/>
      <c r="O145" s="288"/>
      <c r="P145" s="164"/>
    </row>
    <row r="146" spans="1:16" ht="12.75" customHeight="1">
      <c r="A146" s="21" t="s">
        <v>306</v>
      </c>
      <c r="M146" s="164"/>
      <c r="N146" s="164"/>
      <c r="O146" s="164"/>
      <c r="P146" s="164"/>
    </row>
    <row r="147" spans="1:16" s="261" customFormat="1" ht="12.75" customHeight="1">
      <c r="A147" s="21"/>
      <c r="F147" s="222"/>
      <c r="G147" s="222"/>
      <c r="M147" s="164"/>
      <c r="N147" s="164"/>
      <c r="O147" s="164"/>
      <c r="P147" s="164"/>
    </row>
    <row r="148" spans="1:16" ht="12.75" customHeight="1">
      <c r="A148" s="45" t="s">
        <v>409</v>
      </c>
      <c r="C148" s="221"/>
      <c r="F148" s="222"/>
      <c r="G148" s="222"/>
      <c r="M148" s="164"/>
      <c r="N148" s="164"/>
      <c r="O148" s="164"/>
      <c r="P148" s="164"/>
    </row>
    <row r="149" spans="1:16" ht="12.75" customHeight="1">
      <c r="A149" s="46" t="s">
        <v>453</v>
      </c>
      <c r="F149" s="222"/>
      <c r="G149" s="222"/>
      <c r="M149" s="164"/>
      <c r="N149" s="164"/>
      <c r="O149" s="164"/>
      <c r="P149" s="164"/>
    </row>
    <row r="150" spans="1:16" ht="12.75" customHeight="1">
      <c r="A150" s="33" t="s">
        <v>109</v>
      </c>
      <c r="M150" s="164"/>
      <c r="N150" s="164"/>
      <c r="O150" s="164"/>
      <c r="P150" s="164"/>
    </row>
    <row r="151" spans="1:16" ht="12.75" customHeight="1">
      <c r="A151" s="530" t="s">
        <v>110</v>
      </c>
      <c r="H151" s="132"/>
    </row>
    <row r="152" spans="1:16" ht="12.75" customHeight="1">
      <c r="A152" s="530" t="s">
        <v>454</v>
      </c>
      <c r="H152" s="76"/>
    </row>
    <row r="153" spans="1:16" ht="12.75" customHeight="1">
      <c r="A153" s="32" t="s">
        <v>1325</v>
      </c>
      <c r="B153" s="48"/>
      <c r="C153" s="48"/>
      <c r="D153" s="48"/>
      <c r="E153" s="48"/>
      <c r="F153" s="48"/>
      <c r="G153" s="48"/>
      <c r="H153" s="48"/>
      <c r="I153" s="48"/>
      <c r="J153" s="48"/>
    </row>
    <row r="154" spans="1:16" s="1077" customFormat="1" ht="12.75" customHeight="1">
      <c r="A154" s="32"/>
      <c r="B154" s="48"/>
      <c r="C154" s="48"/>
      <c r="D154" s="48"/>
      <c r="E154" s="48"/>
      <c r="F154" s="48"/>
      <c r="G154" s="48"/>
      <c r="H154" s="48"/>
      <c r="I154" s="48"/>
      <c r="J154" s="48"/>
    </row>
    <row r="155" spans="1:16" s="1077" customFormat="1" ht="12.75" customHeight="1">
      <c r="A155" s="160"/>
      <c r="B155" s="48"/>
      <c r="C155" s="48"/>
      <c r="D155" s="48"/>
      <c r="E155" s="48"/>
      <c r="F155" s="48"/>
      <c r="G155" s="48"/>
      <c r="H155" s="48"/>
      <c r="I155" s="48"/>
      <c r="J155" s="48"/>
    </row>
    <row r="156" spans="1:16" s="261" customFormat="1" ht="12.75" customHeight="1">
      <c r="A156" s="33"/>
      <c r="B156" s="48"/>
      <c r="C156" s="48"/>
      <c r="D156" s="48"/>
      <c r="E156" s="48"/>
      <c r="F156" s="48"/>
      <c r="G156" s="48"/>
      <c r="H156" s="48"/>
      <c r="I156" s="48"/>
      <c r="J156" s="48"/>
    </row>
    <row r="157" spans="1:16" s="261" customFormat="1">
      <c r="A157" s="608" t="s">
        <v>398</v>
      </c>
      <c r="B157" s="609"/>
      <c r="C157" s="609"/>
      <c r="D157" s="592"/>
      <c r="E157" s="942"/>
      <c r="F157" s="942"/>
      <c r="G157" s="942"/>
      <c r="H157" s="942"/>
      <c r="I157" s="942"/>
      <c r="J157" s="942"/>
      <c r="K157" s="942"/>
      <c r="L157" s="942"/>
    </row>
    <row r="158" spans="1:16" s="261" customFormat="1">
      <c r="A158" s="592" t="s">
        <v>172</v>
      </c>
      <c r="B158" s="592"/>
      <c r="C158" s="592"/>
      <c r="D158" s="592"/>
      <c r="E158" s="49"/>
      <c r="F158" s="49"/>
      <c r="G158" s="49"/>
      <c r="H158" s="49"/>
      <c r="I158" s="49"/>
      <c r="J158" s="49"/>
    </row>
    <row r="159" spans="1:16" ht="12.75" customHeight="1">
      <c r="A159" s="592" t="s">
        <v>229</v>
      </c>
      <c r="B159" s="592"/>
      <c r="C159" s="592"/>
      <c r="D159" s="592"/>
    </row>
    <row r="160" spans="1:16" ht="12.75" customHeight="1">
      <c r="A160" s="613" t="s">
        <v>81</v>
      </c>
    </row>
    <row r="161" spans="1:12" ht="12.75" customHeight="1">
      <c r="L161" s="34" t="s">
        <v>1053</v>
      </c>
    </row>
    <row r="162" spans="1:12" ht="12.75" customHeight="1"/>
    <row r="163" spans="1:12" ht="12.75" customHeight="1"/>
    <row r="164" spans="1:12" ht="12.75" customHeight="1"/>
    <row r="165" spans="1:12" ht="12.75" customHeight="1"/>
    <row r="166" spans="1:12">
      <c r="A166" s="53"/>
      <c r="B166" s="53"/>
      <c r="C166" s="53"/>
      <c r="D166" s="53"/>
      <c r="E166" s="53"/>
      <c r="F166" s="53"/>
      <c r="G166" s="53"/>
      <c r="H166" s="53"/>
      <c r="I166" s="53"/>
      <c r="J166" s="53"/>
      <c r="K166" s="53"/>
    </row>
    <row r="167" spans="1:12" ht="12.75" customHeight="1"/>
    <row r="168" spans="1:12" ht="12.75" customHeight="1">
      <c r="A168" s="33"/>
    </row>
    <row r="169" spans="1:12" ht="12.75" customHeight="1">
      <c r="A169" s="53"/>
    </row>
    <row r="170" spans="1:12" ht="12.75" customHeight="1">
      <c r="A170" s="33"/>
    </row>
    <row r="171" spans="1:12" ht="12.75" customHeight="1">
      <c r="A171" s="33"/>
    </row>
    <row r="172" spans="1:12" ht="12.75" customHeight="1">
      <c r="A172" s="53"/>
    </row>
    <row r="173" spans="1:12" ht="12.75" customHeight="1"/>
    <row r="174" spans="1:12" ht="12.75" customHeight="1">
      <c r="A174" s="33"/>
    </row>
    <row r="175" spans="1:12" ht="12.75" customHeight="1">
      <c r="A175" s="53"/>
    </row>
    <row r="176" spans="1:12" ht="12.75" customHeight="1">
      <c r="A176" s="56"/>
    </row>
    <row r="177" spans="1:1" ht="12.75" customHeight="1">
      <c r="A177" s="33"/>
    </row>
    <row r="178" spans="1:1" ht="12.75" customHeight="1">
      <c r="A178" s="53"/>
    </row>
    <row r="179" spans="1:1" ht="12.75" customHeight="1"/>
    <row r="180" spans="1:1" ht="12.75" customHeight="1"/>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sheetData>
  <mergeCells count="3">
    <mergeCell ref="K8:L8"/>
    <mergeCell ref="H6:I6"/>
    <mergeCell ref="H7:I7"/>
  </mergeCells>
  <hyperlinks>
    <hyperlink ref="A160" location="'2 Sadržaj'!A1" display="Sadržaj / Contents" xr:uid="{00000000-0004-0000-1700-000000000000}"/>
  </hyperlinks>
  <pageMargins left="0.7" right="0.7" top="0.75" bottom="0.75" header="0.3" footer="0.3"/>
  <pageSetup paperSize="9" scale="3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7" customWidth="1"/>
    <col min="10" max="10" width="9.85546875" customWidth="1"/>
    <col min="11" max="15" width="8.85546875" customWidth="1"/>
  </cols>
  <sheetData>
    <row r="1" spans="1:15" ht="12.75" customHeight="1">
      <c r="A1" s="141" t="s">
        <v>678</v>
      </c>
      <c r="O1" s="137" t="str">
        <f>Naslovnica!A20</f>
        <v>Listopad 2023.</v>
      </c>
    </row>
    <row r="2" spans="1:15" ht="12.75" customHeight="1">
      <c r="A2" s="535" t="s">
        <v>679</v>
      </c>
      <c r="O2" s="529" t="str">
        <f>Naslovnica!A24</f>
        <v>October 2023</v>
      </c>
    </row>
    <row r="3" spans="1:15" ht="12.75" customHeight="1">
      <c r="A3" s="10"/>
      <c r="O3" s="11"/>
    </row>
    <row r="4" spans="1:15" ht="12.75" customHeight="1">
      <c r="A4" s="63"/>
      <c r="B4" s="63"/>
      <c r="C4" s="63"/>
      <c r="D4" s="63"/>
      <c r="E4" s="63"/>
      <c r="F4" s="63"/>
      <c r="G4" s="63"/>
      <c r="H4" s="63"/>
      <c r="I4" s="63"/>
      <c r="J4" s="63"/>
      <c r="K4" s="63"/>
      <c r="L4" s="63"/>
      <c r="M4" s="63"/>
      <c r="N4" s="63"/>
      <c r="O4" s="13" t="s">
        <v>1492</v>
      </c>
    </row>
    <row r="5" spans="1:15" ht="25.5" customHeight="1">
      <c r="A5" s="1224" t="s">
        <v>415</v>
      </c>
      <c r="B5" s="1225" t="s">
        <v>416</v>
      </c>
      <c r="C5" s="1226"/>
      <c r="D5" s="1221" t="s">
        <v>417</v>
      </c>
      <c r="E5" s="1222"/>
      <c r="F5" s="1221" t="s">
        <v>418</v>
      </c>
      <c r="G5" s="1222"/>
      <c r="H5" s="1221" t="s">
        <v>1619</v>
      </c>
      <c r="I5" s="1222"/>
      <c r="J5" s="1221" t="s">
        <v>419</v>
      </c>
      <c r="K5" s="1222"/>
      <c r="L5" s="1221" t="s">
        <v>420</v>
      </c>
      <c r="M5" s="1222"/>
      <c r="N5" s="1221" t="s">
        <v>421</v>
      </c>
      <c r="O5" s="1222"/>
    </row>
    <row r="6" spans="1:15" ht="12.75" customHeight="1">
      <c r="A6" s="1224"/>
      <c r="B6" s="574" t="s">
        <v>31</v>
      </c>
      <c r="C6" s="574" t="s">
        <v>32</v>
      </c>
      <c r="D6" s="574" t="s">
        <v>31</v>
      </c>
      <c r="E6" s="574" t="s">
        <v>32</v>
      </c>
      <c r="F6" s="574" t="s">
        <v>31</v>
      </c>
      <c r="G6" s="574" t="s">
        <v>32</v>
      </c>
      <c r="H6" s="574" t="s">
        <v>31</v>
      </c>
      <c r="I6" s="574" t="s">
        <v>32</v>
      </c>
      <c r="J6" s="574" t="s">
        <v>31</v>
      </c>
      <c r="K6" s="574" t="s">
        <v>32</v>
      </c>
      <c r="L6" s="574" t="s">
        <v>31</v>
      </c>
      <c r="M6" s="574" t="s">
        <v>32</v>
      </c>
      <c r="N6" s="574" t="s">
        <v>31</v>
      </c>
      <c r="O6" s="574" t="s">
        <v>32</v>
      </c>
    </row>
    <row r="7" spans="1:15" ht="12.75" customHeight="1">
      <c r="A7" s="1224"/>
      <c r="B7" s="575" t="s">
        <v>29</v>
      </c>
      <c r="C7" s="575" t="s">
        <v>30</v>
      </c>
      <c r="D7" s="575" t="s">
        <v>29</v>
      </c>
      <c r="E7" s="575" t="s">
        <v>30</v>
      </c>
      <c r="F7" s="575" t="s">
        <v>29</v>
      </c>
      <c r="G7" s="575" t="s">
        <v>30</v>
      </c>
      <c r="H7" s="575" t="s">
        <v>29</v>
      </c>
      <c r="I7" s="575" t="s">
        <v>30</v>
      </c>
      <c r="J7" s="575" t="s">
        <v>29</v>
      </c>
      <c r="K7" s="575" t="s">
        <v>30</v>
      </c>
      <c r="L7" s="575" t="s">
        <v>29</v>
      </c>
      <c r="M7" s="575" t="s">
        <v>30</v>
      </c>
      <c r="N7" s="575" t="s">
        <v>29</v>
      </c>
      <c r="O7" s="575" t="s">
        <v>30</v>
      </c>
    </row>
    <row r="8" spans="1:15" ht="21.75">
      <c r="A8" s="128" t="s">
        <v>1107</v>
      </c>
      <c r="B8" s="933">
        <v>25069.365040000001</v>
      </c>
      <c r="C8" s="934">
        <v>7.6085281862868254E-2</v>
      </c>
      <c r="D8" s="933">
        <v>3023.5637000000002</v>
      </c>
      <c r="E8" s="934">
        <v>1.1563274538868068E-2</v>
      </c>
      <c r="F8" s="933">
        <v>2126.8000299999999</v>
      </c>
      <c r="G8" s="934">
        <v>2.7804872747925449E-2</v>
      </c>
      <c r="H8" s="933">
        <v>5.5469999999999998E-2</v>
      </c>
      <c r="I8" s="934">
        <v>4.4718600287011669E-5</v>
      </c>
      <c r="J8" s="933">
        <v>20212.140890682331</v>
      </c>
      <c r="K8" s="934">
        <v>2.4269324128037961E-2</v>
      </c>
      <c r="L8" s="933">
        <v>33572.32056</v>
      </c>
      <c r="M8" s="934">
        <v>5.6125213606010402E-2</v>
      </c>
      <c r="N8" s="933">
        <v>84004.245690682321</v>
      </c>
      <c r="O8" s="934">
        <v>4.0007817723475524E-2</v>
      </c>
    </row>
    <row r="9" spans="1:15" ht="21.75">
      <c r="A9" s="128" t="s">
        <v>1108</v>
      </c>
      <c r="B9" s="933">
        <v>501.94981000000001</v>
      </c>
      <c r="C9" s="934">
        <v>1.5234128472710279E-3</v>
      </c>
      <c r="D9" s="933">
        <v>61.412999999999997</v>
      </c>
      <c r="E9" s="934">
        <v>2.348670144622733E-4</v>
      </c>
      <c r="F9" s="933">
        <v>40.587789999999998</v>
      </c>
      <c r="G9" s="934">
        <v>5.3062738393393801E-4</v>
      </c>
      <c r="H9" s="933">
        <v>179.81948</v>
      </c>
      <c r="I9" s="934">
        <v>0.14496620605621577</v>
      </c>
      <c r="J9" s="933">
        <v>13767.116302130287</v>
      </c>
      <c r="K9" s="934">
        <v>1.6530589691209897E-2</v>
      </c>
      <c r="L9" s="933">
        <v>971.76625999999999</v>
      </c>
      <c r="M9" s="934">
        <v>1.6245701222868893E-3</v>
      </c>
      <c r="N9" s="933">
        <v>15522.652642130288</v>
      </c>
      <c r="O9" s="934">
        <v>7.3928103560134475E-3</v>
      </c>
    </row>
    <row r="10" spans="1:15" ht="21.75">
      <c r="A10" s="128" t="s">
        <v>1109</v>
      </c>
      <c r="B10" s="933">
        <v>306658.78668000002</v>
      </c>
      <c r="C10" s="934">
        <v>0.93070646915247879</v>
      </c>
      <c r="D10" s="933">
        <v>261165.89169000002</v>
      </c>
      <c r="E10" s="934">
        <v>0.99879916728718254</v>
      </c>
      <c r="F10" s="933">
        <v>74600.84262000001</v>
      </c>
      <c r="G10" s="934">
        <v>0.97529946712343873</v>
      </c>
      <c r="H10" s="933">
        <v>1061.01819</v>
      </c>
      <c r="I10" s="934">
        <v>0.85536773635944829</v>
      </c>
      <c r="J10" s="933">
        <v>807954.92109935335</v>
      </c>
      <c r="K10" s="934">
        <v>0.97013572026122907</v>
      </c>
      <c r="L10" s="933">
        <v>566437.28951999987</v>
      </c>
      <c r="M10" s="934">
        <v>0.94695312502757634</v>
      </c>
      <c r="N10" s="933">
        <v>2017878.7497993533</v>
      </c>
      <c r="O10" s="934">
        <v>0.96103386854173978</v>
      </c>
    </row>
    <row r="11" spans="1:15" ht="22.5">
      <c r="A11" s="128" t="s">
        <v>1110</v>
      </c>
      <c r="B11" s="850">
        <v>106331.47131000002</v>
      </c>
      <c r="C11" s="851">
        <v>0.32271499308443757</v>
      </c>
      <c r="D11" s="850">
        <v>60270.094550000002</v>
      </c>
      <c r="E11" s="851">
        <v>0.23049610291497616</v>
      </c>
      <c r="F11" s="850">
        <v>0</v>
      </c>
      <c r="G11" s="851">
        <v>0</v>
      </c>
      <c r="H11" s="850">
        <v>66.8</v>
      </c>
      <c r="I11" s="851">
        <v>5.385257795515376E-2</v>
      </c>
      <c r="J11" s="850">
        <v>481433.48129601823</v>
      </c>
      <c r="K11" s="851">
        <v>0.57807162867388517</v>
      </c>
      <c r="L11" s="850">
        <v>120137.38695000001</v>
      </c>
      <c r="M11" s="851">
        <v>0.20084213400101877</v>
      </c>
      <c r="N11" s="850">
        <v>768239.23410601821</v>
      </c>
      <c r="O11" s="851">
        <v>0.36588121223431425</v>
      </c>
    </row>
    <row r="12" spans="1:15" ht="22.5">
      <c r="A12" s="79" t="s">
        <v>1111</v>
      </c>
      <c r="B12" s="850">
        <v>87914.612930000003</v>
      </c>
      <c r="C12" s="851">
        <v>0.26682000497305025</v>
      </c>
      <c r="D12" s="850">
        <v>7402.3386799999998</v>
      </c>
      <c r="E12" s="851">
        <v>2.8309400058785683E-2</v>
      </c>
      <c r="F12" s="850">
        <v>0</v>
      </c>
      <c r="G12" s="851">
        <v>0</v>
      </c>
      <c r="H12" s="850">
        <v>0</v>
      </c>
      <c r="I12" s="851">
        <v>0</v>
      </c>
      <c r="J12" s="850">
        <v>0</v>
      </c>
      <c r="K12" s="851">
        <v>0</v>
      </c>
      <c r="L12" s="850">
        <v>27.142469999999999</v>
      </c>
      <c r="M12" s="851">
        <v>4.5375979412032912E-5</v>
      </c>
      <c r="N12" s="850">
        <v>95344.09408000001</v>
      </c>
      <c r="O12" s="851">
        <v>4.5408527933316643E-2</v>
      </c>
    </row>
    <row r="13" spans="1:15" ht="22.5">
      <c r="A13" s="79" t="s">
        <v>1112</v>
      </c>
      <c r="B13" s="850">
        <v>711.76243999999997</v>
      </c>
      <c r="C13" s="851">
        <v>2.1601921620430019E-3</v>
      </c>
      <c r="D13" s="850">
        <v>40702.170259999999</v>
      </c>
      <c r="E13" s="851">
        <v>0.15566080815301858</v>
      </c>
      <c r="F13" s="850">
        <v>0</v>
      </c>
      <c r="G13" s="851">
        <v>0</v>
      </c>
      <c r="H13" s="850">
        <v>0</v>
      </c>
      <c r="I13" s="851">
        <v>0</v>
      </c>
      <c r="J13" s="850">
        <v>374992.24769645586</v>
      </c>
      <c r="K13" s="851">
        <v>0.45026444521976389</v>
      </c>
      <c r="L13" s="850">
        <v>89650.415970000002</v>
      </c>
      <c r="M13" s="851">
        <v>0.14987491666509742</v>
      </c>
      <c r="N13" s="850">
        <v>506056.59636645589</v>
      </c>
      <c r="O13" s="851">
        <v>0.24101424753864895</v>
      </c>
    </row>
    <row r="14" spans="1:15" ht="22.5">
      <c r="A14" s="79" t="s">
        <v>1113</v>
      </c>
      <c r="B14" s="850">
        <v>69.598280000000003</v>
      </c>
      <c r="C14" s="851">
        <v>2.1123011063589451E-4</v>
      </c>
      <c r="D14" s="850">
        <v>13.91966</v>
      </c>
      <c r="E14" s="851">
        <v>5.323415215882513E-5</v>
      </c>
      <c r="F14" s="850">
        <v>0</v>
      </c>
      <c r="G14" s="851">
        <v>0</v>
      </c>
      <c r="H14" s="850">
        <v>0</v>
      </c>
      <c r="I14" s="851">
        <v>0</v>
      </c>
      <c r="J14" s="850">
        <v>147.27414292736648</v>
      </c>
      <c r="K14" s="851">
        <v>1.7683648306800347E-4</v>
      </c>
      <c r="L14" s="850">
        <v>0</v>
      </c>
      <c r="M14" s="851">
        <v>0</v>
      </c>
      <c r="N14" s="850">
        <v>230.79208292736649</v>
      </c>
      <c r="O14" s="851">
        <v>1.0991691562565267E-4</v>
      </c>
    </row>
    <row r="15" spans="1:15" ht="22.5">
      <c r="A15" s="79" t="s">
        <v>1114</v>
      </c>
      <c r="B15" s="850">
        <v>258.88033999999999</v>
      </c>
      <c r="C15" s="851">
        <v>7.8569934285240939E-4</v>
      </c>
      <c r="D15" s="850">
        <v>1827.7588400000002</v>
      </c>
      <c r="E15" s="851">
        <v>6.9900552311046192E-3</v>
      </c>
      <c r="F15" s="850">
        <v>0</v>
      </c>
      <c r="G15" s="851">
        <v>0</v>
      </c>
      <c r="H15" s="850">
        <v>0</v>
      </c>
      <c r="I15" s="851">
        <v>0</v>
      </c>
      <c r="J15" s="850">
        <v>23942.863938427359</v>
      </c>
      <c r="K15" s="851">
        <v>2.8748915249402304E-2</v>
      </c>
      <c r="L15" s="850">
        <v>233.38048000000001</v>
      </c>
      <c r="M15" s="851">
        <v>3.901585911543923E-4</v>
      </c>
      <c r="N15" s="850">
        <v>26262.883598427361</v>
      </c>
      <c r="O15" s="851">
        <v>1.2507947083623202E-2</v>
      </c>
    </row>
    <row r="16" spans="1:15" ht="22.5">
      <c r="A16" s="849" t="s">
        <v>1115</v>
      </c>
      <c r="B16" s="850">
        <v>0</v>
      </c>
      <c r="C16" s="851">
        <v>0</v>
      </c>
      <c r="D16" s="850">
        <v>0</v>
      </c>
      <c r="E16" s="851">
        <v>0</v>
      </c>
      <c r="F16" s="850">
        <v>0</v>
      </c>
      <c r="G16" s="851">
        <v>0</v>
      </c>
      <c r="H16" s="850">
        <v>0</v>
      </c>
      <c r="I16" s="851">
        <v>0</v>
      </c>
      <c r="J16" s="850">
        <v>0</v>
      </c>
      <c r="K16" s="851">
        <v>0</v>
      </c>
      <c r="L16" s="850">
        <v>0</v>
      </c>
      <c r="M16" s="851">
        <v>0</v>
      </c>
      <c r="N16" s="850">
        <v>0</v>
      </c>
      <c r="O16" s="851">
        <v>0</v>
      </c>
    </row>
    <row r="17" spans="1:15" ht="22.5">
      <c r="A17" s="849" t="s">
        <v>1116</v>
      </c>
      <c r="B17" s="850">
        <v>1867.0930800000001</v>
      </c>
      <c r="C17" s="851">
        <v>5.6666095463266198E-3</v>
      </c>
      <c r="D17" s="850">
        <v>612.80121999999994</v>
      </c>
      <c r="E17" s="851">
        <v>2.3435883770576054E-3</v>
      </c>
      <c r="F17" s="850">
        <v>0</v>
      </c>
      <c r="G17" s="851">
        <v>0</v>
      </c>
      <c r="H17" s="850">
        <v>0</v>
      </c>
      <c r="I17" s="851">
        <v>0</v>
      </c>
      <c r="J17" s="850">
        <v>3570.5710394267298</v>
      </c>
      <c r="K17" s="851">
        <v>4.2872917988603714E-3</v>
      </c>
      <c r="L17" s="850">
        <v>8930.71162</v>
      </c>
      <c r="M17" s="851">
        <v>1.4930099825252568E-2</v>
      </c>
      <c r="N17" s="850">
        <v>14981.17695942673</v>
      </c>
      <c r="O17" s="851">
        <v>7.1349274331065967E-3</v>
      </c>
    </row>
    <row r="18" spans="1:15" ht="22.5">
      <c r="A18" s="79" t="s">
        <v>1117</v>
      </c>
      <c r="B18" s="850">
        <v>0</v>
      </c>
      <c r="C18" s="851">
        <v>0</v>
      </c>
      <c r="D18" s="850">
        <v>0</v>
      </c>
      <c r="E18" s="851">
        <v>0</v>
      </c>
      <c r="F18" s="850">
        <v>0</v>
      </c>
      <c r="G18" s="851">
        <v>0</v>
      </c>
      <c r="H18" s="850">
        <v>0</v>
      </c>
      <c r="I18" s="851">
        <v>0</v>
      </c>
      <c r="J18" s="850">
        <v>0</v>
      </c>
      <c r="K18" s="851">
        <v>0</v>
      </c>
      <c r="L18" s="850">
        <v>0</v>
      </c>
      <c r="M18" s="851">
        <v>0</v>
      </c>
      <c r="N18" s="850">
        <v>0</v>
      </c>
      <c r="O18" s="851">
        <v>0</v>
      </c>
    </row>
    <row r="19" spans="1:15" ht="22.5">
      <c r="A19" s="128" t="s">
        <v>1118</v>
      </c>
      <c r="B19" s="850">
        <v>15509.524240000001</v>
      </c>
      <c r="C19" s="851">
        <v>4.7071256949529329E-2</v>
      </c>
      <c r="D19" s="850">
        <v>9711.1058900000007</v>
      </c>
      <c r="E19" s="851">
        <v>3.7139016942850829E-2</v>
      </c>
      <c r="F19" s="850">
        <v>0</v>
      </c>
      <c r="G19" s="851">
        <v>0</v>
      </c>
      <c r="H19" s="850">
        <v>66.8</v>
      </c>
      <c r="I19" s="851">
        <v>5.385257795515376E-2</v>
      </c>
      <c r="J19" s="850">
        <v>78780.524478780906</v>
      </c>
      <c r="K19" s="851">
        <v>9.4594139922790643E-2</v>
      </c>
      <c r="L19" s="850">
        <v>21295.736410000001</v>
      </c>
      <c r="M19" s="851">
        <v>3.5601582940102343E-2</v>
      </c>
      <c r="N19" s="850">
        <v>125363.69101878091</v>
      </c>
      <c r="O19" s="851">
        <v>5.970564532999325E-2</v>
      </c>
    </row>
    <row r="20" spans="1:15" ht="22.5">
      <c r="A20" s="79" t="s">
        <v>1119</v>
      </c>
      <c r="B20" s="850">
        <v>200327.31537</v>
      </c>
      <c r="C20" s="851">
        <v>0.60799147606804116</v>
      </c>
      <c r="D20" s="850">
        <v>200895.79714000001</v>
      </c>
      <c r="E20" s="851">
        <v>0.76830306437220641</v>
      </c>
      <c r="F20" s="850">
        <v>74600.84262000001</v>
      </c>
      <c r="G20" s="851">
        <v>0.97529946712343873</v>
      </c>
      <c r="H20" s="850">
        <v>994.21818999999994</v>
      </c>
      <c r="I20" s="851">
        <v>0.80151515840429455</v>
      </c>
      <c r="J20" s="850">
        <v>326521.43980333512</v>
      </c>
      <c r="K20" s="851">
        <v>0.3920640915873439</v>
      </c>
      <c r="L20" s="850">
        <v>446299.90256999992</v>
      </c>
      <c r="M20" s="851">
        <v>0.74611099102655765</v>
      </c>
      <c r="N20" s="850">
        <v>1249639.5156933351</v>
      </c>
      <c r="O20" s="851">
        <v>0.59515265630742542</v>
      </c>
    </row>
    <row r="21" spans="1:15" ht="18" customHeight="1">
      <c r="A21" s="79" t="s">
        <v>1120</v>
      </c>
      <c r="B21" s="850">
        <v>191769.20152999999</v>
      </c>
      <c r="C21" s="851">
        <v>0.5820176828470337</v>
      </c>
      <c r="D21" s="850">
        <v>39175.92972</v>
      </c>
      <c r="E21" s="851">
        <v>0.14982387527266611</v>
      </c>
      <c r="F21" s="850">
        <v>0</v>
      </c>
      <c r="G21" s="851">
        <v>0</v>
      </c>
      <c r="H21" s="850">
        <v>0</v>
      </c>
      <c r="I21" s="851">
        <v>0</v>
      </c>
      <c r="J21" s="850">
        <v>0</v>
      </c>
      <c r="K21" s="851">
        <v>0</v>
      </c>
      <c r="L21" s="850">
        <v>18603.235379999998</v>
      </c>
      <c r="M21" s="851">
        <v>3.1100339269052601E-2</v>
      </c>
      <c r="N21" s="850">
        <v>249548.36662999997</v>
      </c>
      <c r="O21" s="851">
        <v>0.11884977340414932</v>
      </c>
    </row>
    <row r="22" spans="1:15" ht="22.5">
      <c r="A22" s="79" t="s">
        <v>1121</v>
      </c>
      <c r="B22" s="850">
        <v>617.31895999999995</v>
      </c>
      <c r="C22" s="851">
        <v>1.8735571082853675E-3</v>
      </c>
      <c r="D22" s="850">
        <v>117011.56771999999</v>
      </c>
      <c r="E22" s="851">
        <v>0.44749739579480746</v>
      </c>
      <c r="F22" s="850">
        <v>0</v>
      </c>
      <c r="G22" s="851">
        <v>0</v>
      </c>
      <c r="H22" s="850">
        <v>0</v>
      </c>
      <c r="I22" s="851">
        <v>0</v>
      </c>
      <c r="J22" s="850">
        <v>291359.66074201424</v>
      </c>
      <c r="K22" s="851">
        <v>0.34984428827343345</v>
      </c>
      <c r="L22" s="850">
        <v>365017.87774999999</v>
      </c>
      <c r="M22" s="851">
        <v>0.61022610343892603</v>
      </c>
      <c r="N22" s="850">
        <v>774006.42517201416</v>
      </c>
      <c r="O22" s="851">
        <v>0.36862789160804998</v>
      </c>
    </row>
    <row r="23" spans="1:15" ht="18" customHeight="1">
      <c r="A23" s="79" t="s">
        <v>1113</v>
      </c>
      <c r="B23" s="850">
        <v>0</v>
      </c>
      <c r="C23" s="851">
        <v>0</v>
      </c>
      <c r="D23" s="850">
        <v>0</v>
      </c>
      <c r="E23" s="851">
        <v>0</v>
      </c>
      <c r="F23" s="850">
        <v>0</v>
      </c>
      <c r="G23" s="851">
        <v>0</v>
      </c>
      <c r="H23" s="850">
        <v>0</v>
      </c>
      <c r="I23" s="851">
        <v>0</v>
      </c>
      <c r="J23" s="850">
        <v>0</v>
      </c>
      <c r="K23" s="851">
        <v>0</v>
      </c>
      <c r="L23" s="850">
        <v>0</v>
      </c>
      <c r="M23" s="851">
        <v>0</v>
      </c>
      <c r="N23" s="850">
        <v>0</v>
      </c>
      <c r="O23" s="851">
        <v>0</v>
      </c>
    </row>
    <row r="24" spans="1:15" ht="22.5">
      <c r="A24" s="79" t="s">
        <v>1122</v>
      </c>
      <c r="B24" s="850">
        <v>0</v>
      </c>
      <c r="C24" s="851">
        <v>0</v>
      </c>
      <c r="D24" s="850">
        <v>1987.41408</v>
      </c>
      <c r="E24" s="851">
        <v>7.6006384881032616E-3</v>
      </c>
      <c r="F24" s="850">
        <v>0</v>
      </c>
      <c r="G24" s="851">
        <v>0</v>
      </c>
      <c r="H24" s="850">
        <v>0</v>
      </c>
      <c r="I24" s="851">
        <v>0</v>
      </c>
      <c r="J24" s="850">
        <v>1688.1889148629484</v>
      </c>
      <c r="K24" s="851">
        <v>2.0270590921448129E-3</v>
      </c>
      <c r="L24" s="850">
        <v>121.32008</v>
      </c>
      <c r="M24" s="851">
        <v>2.0281932529892031E-4</v>
      </c>
      <c r="N24" s="850">
        <v>3796.9230748629484</v>
      </c>
      <c r="O24" s="851">
        <v>1.8083205799921183E-3</v>
      </c>
    </row>
    <row r="25" spans="1:15" ht="22.5">
      <c r="A25" s="849" t="s">
        <v>1115</v>
      </c>
      <c r="B25" s="850">
        <v>0</v>
      </c>
      <c r="C25" s="851">
        <v>0</v>
      </c>
      <c r="D25" s="850">
        <v>33.767559999999996</v>
      </c>
      <c r="E25" s="851">
        <v>1.2914018209297186E-4</v>
      </c>
      <c r="F25" s="850">
        <v>0</v>
      </c>
      <c r="G25" s="851">
        <v>0</v>
      </c>
      <c r="H25" s="850">
        <v>0</v>
      </c>
      <c r="I25" s="851">
        <v>0</v>
      </c>
      <c r="J25" s="850">
        <v>0</v>
      </c>
      <c r="K25" s="851">
        <v>0</v>
      </c>
      <c r="L25" s="850">
        <v>188.46366</v>
      </c>
      <c r="M25" s="851">
        <v>3.1506797856187632E-4</v>
      </c>
      <c r="N25" s="850">
        <v>222.23122000000001</v>
      </c>
      <c r="O25" s="851">
        <v>1.0583972356544557E-4</v>
      </c>
    </row>
    <row r="26" spans="1:15" ht="22.5">
      <c r="A26" s="849" t="s">
        <v>1123</v>
      </c>
      <c r="B26" s="850">
        <v>7940.7948799999995</v>
      </c>
      <c r="C26" s="851">
        <v>2.4100236112722103E-2</v>
      </c>
      <c r="D26" s="850">
        <v>38978.709060000001</v>
      </c>
      <c r="E26" s="851">
        <v>0.14906962735114332</v>
      </c>
      <c r="F26" s="850">
        <v>74600.84262000001</v>
      </c>
      <c r="G26" s="851">
        <v>0.97529946712343873</v>
      </c>
      <c r="H26" s="850">
        <v>0</v>
      </c>
      <c r="I26" s="851">
        <v>0</v>
      </c>
      <c r="J26" s="850">
        <v>2936.2175090582473</v>
      </c>
      <c r="K26" s="851">
        <v>3.525604478178027E-3</v>
      </c>
      <c r="L26" s="850">
        <v>53240.738799999999</v>
      </c>
      <c r="M26" s="851">
        <v>8.9006294109203091E-2</v>
      </c>
      <c r="N26" s="850">
        <v>177697.30286905824</v>
      </c>
      <c r="O26" s="851">
        <v>8.4630023693279377E-2</v>
      </c>
    </row>
    <row r="27" spans="1:15" ht="22.5">
      <c r="A27" s="79" t="s">
        <v>1117</v>
      </c>
      <c r="B27" s="850">
        <v>0</v>
      </c>
      <c r="C27" s="851">
        <v>0</v>
      </c>
      <c r="D27" s="850">
        <v>3708.4090000000001</v>
      </c>
      <c r="E27" s="851">
        <v>1.4182387283393168E-2</v>
      </c>
      <c r="F27" s="850">
        <v>0</v>
      </c>
      <c r="G27" s="851">
        <v>0</v>
      </c>
      <c r="H27" s="850">
        <v>994.21818999999994</v>
      </c>
      <c r="I27" s="851">
        <v>0.80151515840429455</v>
      </c>
      <c r="J27" s="850">
        <v>30537.372637399712</v>
      </c>
      <c r="K27" s="851">
        <v>3.6667139743587644E-2</v>
      </c>
      <c r="L27" s="850">
        <v>9128.2669000000005</v>
      </c>
      <c r="M27" s="851">
        <v>1.5260366905515287E-2</v>
      </c>
      <c r="N27" s="850">
        <v>44368.266727399714</v>
      </c>
      <c r="O27" s="851">
        <v>2.1130807298389225E-2</v>
      </c>
    </row>
    <row r="28" spans="1:15" ht="22.5">
      <c r="A28" s="79" t="s">
        <v>1118</v>
      </c>
      <c r="B28" s="850">
        <v>0</v>
      </c>
      <c r="C28" s="851">
        <v>0</v>
      </c>
      <c r="D28" s="850">
        <v>0</v>
      </c>
      <c r="E28" s="851">
        <v>0</v>
      </c>
      <c r="F28" s="850">
        <v>0</v>
      </c>
      <c r="G28" s="851">
        <v>0</v>
      </c>
      <c r="H28" s="850">
        <v>0</v>
      </c>
      <c r="I28" s="851">
        <v>0</v>
      </c>
      <c r="J28" s="850">
        <v>0</v>
      </c>
      <c r="K28" s="851">
        <v>0</v>
      </c>
      <c r="L28" s="850">
        <v>0</v>
      </c>
      <c r="M28" s="851">
        <v>0</v>
      </c>
      <c r="N28" s="850">
        <v>0</v>
      </c>
      <c r="O28" s="851">
        <v>0</v>
      </c>
    </row>
    <row r="29" spans="1:15" ht="22.5">
      <c r="A29" s="79" t="s">
        <v>1124</v>
      </c>
      <c r="B29" s="850">
        <v>7.1825000000000001</v>
      </c>
      <c r="C29" s="851">
        <v>2.1798818442672898E-5</v>
      </c>
      <c r="D29" s="850">
        <v>0</v>
      </c>
      <c r="E29" s="851">
        <v>0</v>
      </c>
      <c r="F29" s="850">
        <v>0</v>
      </c>
      <c r="G29" s="851">
        <v>0</v>
      </c>
      <c r="H29" s="850">
        <v>0</v>
      </c>
      <c r="I29" s="851">
        <v>0</v>
      </c>
      <c r="J29" s="850">
        <v>42.79995144632683</v>
      </c>
      <c r="K29" s="851">
        <v>5.139118611596652E-5</v>
      </c>
      <c r="L29" s="850">
        <v>562.41395999999997</v>
      </c>
      <c r="M29" s="851">
        <v>9.4022704160674764E-4</v>
      </c>
      <c r="N29" s="850">
        <v>612.39641144632685</v>
      </c>
      <c r="O29" s="851">
        <v>2.9165959175290535E-4</v>
      </c>
    </row>
    <row r="30" spans="1:15" ht="21.75">
      <c r="A30" s="128" t="s">
        <v>1125</v>
      </c>
      <c r="B30" s="933">
        <v>332237.28403000004</v>
      </c>
      <c r="C30" s="934">
        <v>1.0083369626810608</v>
      </c>
      <c r="D30" s="933">
        <v>264250.86839000002</v>
      </c>
      <c r="E30" s="934">
        <v>1.0105973088405129</v>
      </c>
      <c r="F30" s="933">
        <v>76768.230439999999</v>
      </c>
      <c r="G30" s="934">
        <v>1.003634967255298</v>
      </c>
      <c r="H30" s="933">
        <v>1240.8931400000001</v>
      </c>
      <c r="I30" s="934">
        <v>1.0003786610159513</v>
      </c>
      <c r="J30" s="933">
        <v>841976.97824361234</v>
      </c>
      <c r="K30" s="934">
        <v>1.0109870252665929</v>
      </c>
      <c r="L30" s="933">
        <v>601543.79029999988</v>
      </c>
      <c r="M30" s="934">
        <v>1.0056431357974804</v>
      </c>
      <c r="N30" s="933">
        <v>2118018.0445436123</v>
      </c>
      <c r="O30" s="934">
        <v>1.0087261562129817</v>
      </c>
    </row>
    <row r="31" spans="1:15" ht="22.5">
      <c r="A31" s="79" t="s">
        <v>1126</v>
      </c>
      <c r="B31" s="850">
        <v>2746.9486299999999</v>
      </c>
      <c r="C31" s="851">
        <v>8.3369626810607805E-3</v>
      </c>
      <c r="D31" s="850">
        <v>2770.9830999999999</v>
      </c>
      <c r="E31" s="851">
        <v>1.0597308840512838E-2</v>
      </c>
      <c r="F31" s="850">
        <v>278.03934000000004</v>
      </c>
      <c r="G31" s="851">
        <v>3.6349672552981765E-3</v>
      </c>
      <c r="H31" s="850">
        <v>0.46970000000000001</v>
      </c>
      <c r="I31" s="851">
        <v>3.7866101595113356E-4</v>
      </c>
      <c r="J31" s="850">
        <v>9150.2878896123457</v>
      </c>
      <c r="K31" s="851">
        <v>1.0987025266592908E-2</v>
      </c>
      <c r="L31" s="850">
        <v>3375.5446400000001</v>
      </c>
      <c r="M31" s="851">
        <v>5.6431357974804077E-3</v>
      </c>
      <c r="N31" s="850">
        <v>18322.273299612345</v>
      </c>
      <c r="O31" s="851">
        <v>8.7261562129817526E-3</v>
      </c>
    </row>
    <row r="32" spans="1:15" ht="26.25" customHeight="1">
      <c r="A32" s="576" t="s">
        <v>1127</v>
      </c>
      <c r="B32" s="577">
        <v>329490.33540000004</v>
      </c>
      <c r="C32" s="578">
        <v>1</v>
      </c>
      <c r="D32" s="577">
        <v>261479.88529000001</v>
      </c>
      <c r="E32" s="578">
        <v>1</v>
      </c>
      <c r="F32" s="577">
        <v>76490.191100000011</v>
      </c>
      <c r="G32" s="578">
        <v>1</v>
      </c>
      <c r="H32" s="577">
        <v>1240.42344</v>
      </c>
      <c r="I32" s="578">
        <v>1</v>
      </c>
      <c r="J32" s="577">
        <v>832826.69035399996</v>
      </c>
      <c r="K32" s="578">
        <v>1</v>
      </c>
      <c r="L32" s="577">
        <v>598168.2456599999</v>
      </c>
      <c r="M32" s="578">
        <v>1</v>
      </c>
      <c r="N32" s="577">
        <v>2099695.7712440002</v>
      </c>
      <c r="O32" s="578">
        <v>1</v>
      </c>
    </row>
    <row r="33" spans="1:15" ht="22.5">
      <c r="A33" s="79" t="s">
        <v>1128</v>
      </c>
      <c r="B33" s="850">
        <v>73.606499999999997</v>
      </c>
      <c r="C33" s="851">
        <v>2.2339501979820435E-4</v>
      </c>
      <c r="D33" s="850">
        <v>43.812199999999997</v>
      </c>
      <c r="E33" s="851">
        <v>1.675547622005766E-4</v>
      </c>
      <c r="F33" s="850">
        <v>0</v>
      </c>
      <c r="G33" s="851">
        <v>0</v>
      </c>
      <c r="H33" s="850">
        <v>0</v>
      </c>
      <c r="I33" s="851">
        <v>0</v>
      </c>
      <c r="J33" s="850">
        <v>3.4393260983153096</v>
      </c>
      <c r="K33" s="851">
        <v>4.1297020594445589E-6</v>
      </c>
      <c r="L33" s="850">
        <v>840.70078999999998</v>
      </c>
      <c r="M33" s="851">
        <v>1.4054587419169958E-3</v>
      </c>
      <c r="N33" s="850">
        <v>961.55881609831533</v>
      </c>
      <c r="O33" s="851">
        <v>4.5795149433892684E-4</v>
      </c>
    </row>
    <row r="34" spans="1:15" ht="33">
      <c r="A34" s="79" t="s">
        <v>1129</v>
      </c>
      <c r="B34" s="850">
        <v>0</v>
      </c>
      <c r="C34" s="851">
        <v>0</v>
      </c>
      <c r="D34" s="850">
        <v>20</v>
      </c>
      <c r="E34" s="851">
        <v>7.6487719037426376E-5</v>
      </c>
      <c r="F34" s="850">
        <v>0</v>
      </c>
      <c r="G34" s="851">
        <v>0</v>
      </c>
      <c r="H34" s="850">
        <v>179.81948</v>
      </c>
      <c r="I34" s="851">
        <v>0.14496620605621577</v>
      </c>
      <c r="J34" s="850">
        <v>13378.302723213204</v>
      </c>
      <c r="K34" s="851">
        <v>1.6063729558819309E-2</v>
      </c>
      <c r="L34" s="850">
        <v>0</v>
      </c>
      <c r="M34" s="851">
        <v>0</v>
      </c>
      <c r="N34" s="850">
        <v>13578.122203213205</v>
      </c>
      <c r="O34" s="851">
        <v>6.4667093153064825E-3</v>
      </c>
    </row>
    <row r="35" spans="1:15" ht="12.75" customHeight="1">
      <c r="A35" s="21" t="s">
        <v>394</v>
      </c>
      <c r="B35" s="76"/>
      <c r="D35" s="76"/>
      <c r="J35" s="76"/>
    </row>
    <row r="36" spans="1:15" ht="12.75" customHeight="1">
      <c r="A36" s="39" t="s">
        <v>445</v>
      </c>
    </row>
    <row r="37" spans="1:15" ht="12.75" customHeight="1">
      <c r="A37" s="271"/>
    </row>
    <row r="38" spans="1:15" ht="12.75" customHeight="1">
      <c r="A38" s="935"/>
    </row>
    <row r="39" spans="1:15" ht="12.75" customHeight="1"/>
    <row r="40" spans="1:15" ht="12.75" customHeight="1"/>
    <row r="41" spans="1:15" ht="12.75" customHeight="1">
      <c r="A41" s="141" t="s">
        <v>707</v>
      </c>
      <c r="G41" s="137" t="str">
        <f>Naslovnica!A20</f>
        <v>Listopad 2023.</v>
      </c>
      <c r="H41" s="1098"/>
      <c r="I41" s="1098"/>
    </row>
    <row r="42" spans="1:15">
      <c r="A42" s="535" t="s">
        <v>708</v>
      </c>
      <c r="G42" s="529" t="str">
        <f>Naslovnica!A24</f>
        <v>October 2023</v>
      </c>
      <c r="H42" s="541"/>
      <c r="I42" s="541"/>
    </row>
    <row r="43" spans="1:15" ht="12.75" customHeight="1">
      <c r="H43" s="197"/>
      <c r="I43" s="197"/>
    </row>
    <row r="44" spans="1:15">
      <c r="G44" s="13" t="s">
        <v>1492</v>
      </c>
      <c r="H44" s="26"/>
      <c r="I44" s="26"/>
    </row>
    <row r="45" spans="1:15" ht="22.5">
      <c r="A45" s="1223" t="s">
        <v>446</v>
      </c>
      <c r="B45" s="579" t="s">
        <v>416</v>
      </c>
      <c r="C45" s="579" t="s">
        <v>417</v>
      </c>
      <c r="D45" s="579" t="s">
        <v>418</v>
      </c>
      <c r="E45" s="579" t="s">
        <v>1620</v>
      </c>
      <c r="F45" s="1097" t="s">
        <v>419</v>
      </c>
      <c r="G45" s="1097" t="s">
        <v>448</v>
      </c>
      <c r="H45" s="1097" t="s">
        <v>421</v>
      </c>
      <c r="I45" s="1099"/>
    </row>
    <row r="46" spans="1:15" ht="22.5">
      <c r="A46" s="1223"/>
      <c r="B46" s="580" t="s">
        <v>447</v>
      </c>
      <c r="C46" s="580" t="s">
        <v>447</v>
      </c>
      <c r="D46" s="580" t="s">
        <v>447</v>
      </c>
      <c r="E46" s="580" t="s">
        <v>447</v>
      </c>
      <c r="F46" s="580" t="s">
        <v>447</v>
      </c>
      <c r="G46" s="580" t="s">
        <v>447</v>
      </c>
      <c r="H46" s="580" t="s">
        <v>447</v>
      </c>
      <c r="I46" s="1100"/>
    </row>
    <row r="47" spans="1:15" ht="22.5">
      <c r="A47" s="79" t="s">
        <v>449</v>
      </c>
      <c r="B47" s="440">
        <v>5318.6170300000003</v>
      </c>
      <c r="C47" s="440">
        <v>1483.4785599999993</v>
      </c>
      <c r="D47" s="440">
        <v>833.78733000000045</v>
      </c>
      <c r="E47" s="440">
        <v>1240</v>
      </c>
      <c r="F47" s="440">
        <v>40056.318449999977</v>
      </c>
      <c r="G47" s="440">
        <v>62847.458169999954</v>
      </c>
      <c r="H47" s="440">
        <v>111779.65953999994</v>
      </c>
      <c r="I47" s="1101"/>
    </row>
    <row r="48" spans="1:15" ht="22.5">
      <c r="A48" s="441" t="s">
        <v>450</v>
      </c>
      <c r="B48" s="440">
        <v>9845.3638099999935</v>
      </c>
      <c r="C48" s="440">
        <v>8290.036530000003</v>
      </c>
      <c r="D48" s="440">
        <v>3457.86267</v>
      </c>
      <c r="E48" s="440">
        <v>0</v>
      </c>
      <c r="F48" s="440">
        <v>39431.471910000015</v>
      </c>
      <c r="G48" s="440">
        <v>3755.4110799999985</v>
      </c>
      <c r="H48" s="440">
        <v>64780.146000000008</v>
      </c>
      <c r="I48" s="1101"/>
    </row>
    <row r="49" spans="1:15" ht="21.75">
      <c r="A49" s="576" t="s">
        <v>451</v>
      </c>
      <c r="B49" s="581">
        <f>B47-B48</f>
        <v>-4526.7467799999931</v>
      </c>
      <c r="C49" s="581">
        <f t="shared" ref="C49:D49" si="0">C47-C48</f>
        <v>-6806.5579700000035</v>
      </c>
      <c r="D49" s="581">
        <f t="shared" si="0"/>
        <v>-2624.0753399999994</v>
      </c>
      <c r="E49" s="581">
        <f>E47-E48</f>
        <v>1240</v>
      </c>
      <c r="F49" s="581">
        <f>F47-F48</f>
        <v>624.84653999996226</v>
      </c>
      <c r="G49" s="581">
        <f>G47-G48</f>
        <v>59092.047089999956</v>
      </c>
      <c r="H49" s="581">
        <f>H47-H48</f>
        <v>46999.513539999927</v>
      </c>
      <c r="I49" s="1102"/>
    </row>
    <row r="50" spans="1:15" ht="12.75" customHeight="1">
      <c r="A50" s="21" t="s">
        <v>394</v>
      </c>
    </row>
    <row r="51" spans="1:15" ht="12.75" customHeight="1">
      <c r="A51" s="39" t="s">
        <v>445</v>
      </c>
    </row>
    <row r="52" spans="1:15" ht="12.75" customHeight="1"/>
    <row r="53" spans="1:15" ht="12.75" customHeight="1">
      <c r="A53" s="613" t="s">
        <v>81</v>
      </c>
    </row>
    <row r="54" spans="1:15" ht="12.75" customHeight="1"/>
    <row r="55" spans="1:15" ht="12.75" customHeight="1"/>
    <row r="56" spans="1:15" ht="12.75" customHeight="1">
      <c r="O56" s="34" t="s">
        <v>1054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M102"/>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3" width="9.140625" style="1077"/>
  </cols>
  <sheetData>
    <row r="1" spans="1:13" ht="12.75" customHeight="1">
      <c r="A1" s="139" t="s">
        <v>709</v>
      </c>
      <c r="F1" s="270" t="s">
        <v>221</v>
      </c>
      <c r="G1" s="158" t="s">
        <v>1565</v>
      </c>
    </row>
    <row r="2" spans="1:13">
      <c r="A2" s="531" t="s">
        <v>710</v>
      </c>
      <c r="F2" s="532" t="s">
        <v>222</v>
      </c>
      <c r="G2" s="533" t="s">
        <v>1566</v>
      </c>
    </row>
    <row r="3" spans="1:13" ht="12.75" customHeight="1"/>
    <row r="4" spans="1:13" ht="12.75" customHeight="1">
      <c r="C4" s="186"/>
      <c r="G4" s="157" t="s">
        <v>1493</v>
      </c>
    </row>
    <row r="5" spans="1:13" ht="22.5" customHeight="1">
      <c r="A5" s="563" t="s">
        <v>399</v>
      </c>
      <c r="B5" s="563" t="s">
        <v>400</v>
      </c>
      <c r="C5" s="563" t="s">
        <v>390</v>
      </c>
      <c r="D5" s="563" t="s">
        <v>401</v>
      </c>
      <c r="E5" s="563"/>
      <c r="F5" s="563" t="s">
        <v>402</v>
      </c>
      <c r="G5" s="563" t="s">
        <v>403</v>
      </c>
    </row>
    <row r="6" spans="1:13" ht="12.75" customHeight="1">
      <c r="A6" s="112" t="s">
        <v>78</v>
      </c>
      <c r="B6" s="189">
        <v>47572962490</v>
      </c>
      <c r="C6" s="276" t="s">
        <v>148</v>
      </c>
      <c r="D6" s="112" t="s">
        <v>77</v>
      </c>
      <c r="E6" s="112"/>
      <c r="F6" s="114">
        <v>1582000.48</v>
      </c>
      <c r="G6" s="115">
        <v>21.484048992047494</v>
      </c>
      <c r="H6" s="285"/>
    </row>
    <row r="7" spans="1:13" ht="12.75" customHeight="1">
      <c r="A7" s="112" t="s">
        <v>1009</v>
      </c>
      <c r="B7" s="189">
        <v>97433886648</v>
      </c>
      <c r="C7" s="276" t="s">
        <v>150</v>
      </c>
      <c r="D7" s="112" t="s">
        <v>103</v>
      </c>
      <c r="E7" s="112"/>
      <c r="F7" s="114">
        <v>3769454.27</v>
      </c>
      <c r="G7" s="115">
        <v>90.923547960399191</v>
      </c>
      <c r="H7" s="285"/>
    </row>
    <row r="8" spans="1:13" ht="12.75" customHeight="1">
      <c r="A8" s="112" t="s">
        <v>818</v>
      </c>
      <c r="B8" s="189" t="s">
        <v>820</v>
      </c>
      <c r="C8" s="276" t="s">
        <v>821</v>
      </c>
      <c r="D8" s="133" t="s">
        <v>819</v>
      </c>
      <c r="E8" s="112"/>
      <c r="F8" s="114">
        <v>22425762.66</v>
      </c>
      <c r="G8" s="115">
        <v>20.377795224214001</v>
      </c>
      <c r="H8" s="285"/>
    </row>
    <row r="9" spans="1:13" ht="12.75" customHeight="1">
      <c r="A9" s="112" t="s">
        <v>1496</v>
      </c>
      <c r="B9" s="189" t="s">
        <v>1519</v>
      </c>
      <c r="C9" s="276" t="s">
        <v>1520</v>
      </c>
      <c r="D9" s="133" t="s">
        <v>173</v>
      </c>
      <c r="E9" s="133"/>
      <c r="F9" s="116">
        <v>3563219.15</v>
      </c>
      <c r="G9" s="115">
        <v>100.91384226250926</v>
      </c>
      <c r="H9" s="285"/>
    </row>
    <row r="10" spans="1:13" ht="12.75" customHeight="1">
      <c r="A10" s="112" t="s">
        <v>137</v>
      </c>
      <c r="B10" s="189">
        <v>57255663752</v>
      </c>
      <c r="C10" s="276" t="s">
        <v>149</v>
      </c>
      <c r="D10" s="133" t="s">
        <v>173</v>
      </c>
      <c r="E10" s="133"/>
      <c r="F10" s="116">
        <v>940161.35</v>
      </c>
      <c r="G10" s="115">
        <v>17.064061100663832</v>
      </c>
      <c r="H10" s="285"/>
    </row>
    <row r="11" spans="1:13" s="261" customFormat="1" ht="12.75" customHeight="1">
      <c r="A11" s="112" t="s">
        <v>1002</v>
      </c>
      <c r="B11" s="189">
        <v>48815690681</v>
      </c>
      <c r="C11" s="276" t="s">
        <v>152</v>
      </c>
      <c r="D11" s="112" t="s">
        <v>112</v>
      </c>
      <c r="E11" s="133"/>
      <c r="F11" s="116">
        <v>271322.81</v>
      </c>
      <c r="G11" s="115">
        <v>76.582911631144924</v>
      </c>
      <c r="H11" s="285"/>
      <c r="K11" s="1077"/>
      <c r="L11" s="1077"/>
      <c r="M11" s="1077"/>
    </row>
    <row r="12" spans="1:13" ht="12.75" customHeight="1">
      <c r="A12" s="112" t="s">
        <v>174</v>
      </c>
      <c r="B12" s="189">
        <v>13264226136</v>
      </c>
      <c r="C12" s="276" t="s">
        <v>151</v>
      </c>
      <c r="D12" s="133" t="s">
        <v>112</v>
      </c>
      <c r="E12" s="133"/>
      <c r="F12" s="116">
        <v>5028019.9000000004</v>
      </c>
      <c r="G12" s="115">
        <v>1.0056039800000001</v>
      </c>
    </row>
    <row r="13" spans="1:13" ht="12.75" customHeight="1">
      <c r="A13" s="112" t="s">
        <v>1315</v>
      </c>
      <c r="B13" s="189" t="s">
        <v>197</v>
      </c>
      <c r="C13" s="277" t="s">
        <v>198</v>
      </c>
      <c r="D13" s="112" t="s">
        <v>112</v>
      </c>
      <c r="E13" s="112"/>
      <c r="F13" s="114">
        <v>7901131.3700000001</v>
      </c>
      <c r="G13" s="115">
        <v>1.0242560331137638</v>
      </c>
      <c r="H13" s="285"/>
    </row>
    <row r="14" spans="1:13" ht="12.75" customHeight="1">
      <c r="A14" s="112" t="s">
        <v>836</v>
      </c>
      <c r="B14" s="189">
        <v>75398635234</v>
      </c>
      <c r="C14" s="276" t="s">
        <v>822</v>
      </c>
      <c r="D14" s="112" t="s">
        <v>870</v>
      </c>
      <c r="E14" s="112"/>
      <c r="F14" s="117">
        <v>6826246.1299999999</v>
      </c>
      <c r="G14" s="118">
        <v>791.73206020542182</v>
      </c>
      <c r="H14" s="285"/>
    </row>
    <row r="15" spans="1:13" ht="18.75" customHeight="1">
      <c r="A15" s="569" t="s">
        <v>404</v>
      </c>
      <c r="B15" s="583"/>
      <c r="C15" s="584"/>
      <c r="D15" s="570"/>
      <c r="E15" s="570"/>
      <c r="F15" s="572">
        <f>SUM(F6:F14)</f>
        <v>52307318.119999997</v>
      </c>
      <c r="G15" s="585"/>
    </row>
    <row r="16" spans="1:13" s="261" customFormat="1">
      <c r="A16" s="272" t="s">
        <v>1611</v>
      </c>
      <c r="K16" s="1077"/>
      <c r="L16" s="1077"/>
      <c r="M16" s="1077"/>
    </row>
    <row r="17" spans="1:13" ht="12.75" customHeight="1">
      <c r="A17" s="21" t="s">
        <v>386</v>
      </c>
    </row>
    <row r="18" spans="1:13" ht="12.75" customHeight="1">
      <c r="A18" s="45" t="s">
        <v>405</v>
      </c>
    </row>
    <row r="19" spans="1:13" ht="12.75" customHeight="1">
      <c r="A19" s="272"/>
    </row>
    <row r="20" spans="1:13" ht="12.75" customHeight="1">
      <c r="A20" s="139" t="s">
        <v>711</v>
      </c>
      <c r="G20" s="158" t="s">
        <v>1457</v>
      </c>
    </row>
    <row r="21" spans="1:13" ht="12.75" customHeight="1">
      <c r="A21" s="531" t="s">
        <v>712</v>
      </c>
      <c r="G21" s="533" t="s">
        <v>1458</v>
      </c>
    </row>
    <row r="22" spans="1:13" ht="12.75" customHeight="1">
      <c r="A22" s="53"/>
    </row>
    <row r="23" spans="1:13" ht="12.75" customHeight="1">
      <c r="A23" s="53"/>
      <c r="G23" s="983" t="s">
        <v>1493</v>
      </c>
    </row>
    <row r="24" spans="1:13" ht="21.75">
      <c r="A24" s="563" t="s">
        <v>406</v>
      </c>
      <c r="B24" s="563" t="s">
        <v>400</v>
      </c>
      <c r="C24" s="563" t="s">
        <v>390</v>
      </c>
      <c r="D24" s="563" t="s">
        <v>401</v>
      </c>
      <c r="E24" s="563" t="s">
        <v>407</v>
      </c>
      <c r="F24" s="563" t="s">
        <v>402</v>
      </c>
      <c r="G24" s="563" t="s">
        <v>403</v>
      </c>
    </row>
    <row r="25" spans="1:13">
      <c r="A25" s="112" t="s">
        <v>201</v>
      </c>
      <c r="B25" s="189" t="s">
        <v>207</v>
      </c>
      <c r="C25" s="276" t="s">
        <v>208</v>
      </c>
      <c r="D25" s="112" t="s">
        <v>77</v>
      </c>
      <c r="E25" s="113"/>
      <c r="F25" s="116">
        <v>632904.92799787631</v>
      </c>
      <c r="G25" s="115">
        <v>10.374049514378711</v>
      </c>
    </row>
    <row r="26" spans="1:13">
      <c r="A26" s="112" t="s">
        <v>202</v>
      </c>
      <c r="B26" s="189" t="s">
        <v>209</v>
      </c>
      <c r="C26" s="276" t="s">
        <v>210</v>
      </c>
      <c r="D26" s="112" t="s">
        <v>205</v>
      </c>
      <c r="E26" s="113"/>
      <c r="F26" s="116">
        <v>42426546.193403676</v>
      </c>
      <c r="G26" s="115">
        <v>113.57163424086251</v>
      </c>
    </row>
    <row r="27" spans="1:13">
      <c r="A27" s="112" t="s">
        <v>203</v>
      </c>
      <c r="B27" s="189" t="s">
        <v>211</v>
      </c>
      <c r="C27" s="276" t="s">
        <v>212</v>
      </c>
      <c r="D27" s="112" t="s">
        <v>205</v>
      </c>
      <c r="E27" s="113"/>
      <c r="F27" s="116">
        <v>709010.42550932372</v>
      </c>
      <c r="G27" s="115">
        <v>115.97934628120208</v>
      </c>
    </row>
    <row r="28" spans="1:13">
      <c r="A28" s="112" t="s">
        <v>1136</v>
      </c>
      <c r="B28" s="189" t="s">
        <v>1310</v>
      </c>
      <c r="C28" s="276" t="s">
        <v>1311</v>
      </c>
      <c r="D28" s="112" t="s">
        <v>205</v>
      </c>
      <c r="E28" s="113"/>
      <c r="F28" s="116">
        <v>360519.82797796797</v>
      </c>
      <c r="G28" s="115">
        <v>114.23624688754019</v>
      </c>
    </row>
    <row r="29" spans="1:13" s="261" customFormat="1">
      <c r="A29" s="112" t="s">
        <v>204</v>
      </c>
      <c r="B29" s="189" t="s">
        <v>213</v>
      </c>
      <c r="C29" s="276" t="s">
        <v>214</v>
      </c>
      <c r="D29" s="112" t="s">
        <v>205</v>
      </c>
      <c r="E29" s="113"/>
      <c r="F29" s="116">
        <v>801015.97315017588</v>
      </c>
      <c r="G29" s="115">
        <v>19.897228644316165</v>
      </c>
      <c r="K29" s="1077"/>
      <c r="L29" s="1077"/>
      <c r="M29" s="1077"/>
    </row>
    <row r="30" spans="1:13" s="261" customFormat="1">
      <c r="A30" s="112" t="s">
        <v>1319</v>
      </c>
      <c r="B30" s="189" t="s">
        <v>1389</v>
      </c>
      <c r="C30" s="276" t="s">
        <v>1390</v>
      </c>
      <c r="D30" s="112" t="s">
        <v>1320</v>
      </c>
      <c r="E30" s="113"/>
      <c r="F30" s="116">
        <v>5954612.1454641977</v>
      </c>
      <c r="G30" s="115">
        <v>72.59336294624552</v>
      </c>
      <c r="K30" s="1077"/>
      <c r="L30" s="1077"/>
      <c r="M30" s="1077"/>
    </row>
    <row r="31" spans="1:13" s="261" customFormat="1">
      <c r="A31" s="112" t="s">
        <v>1435</v>
      </c>
      <c r="B31" s="189" t="s">
        <v>1439</v>
      </c>
      <c r="C31" s="276" t="s">
        <v>1440</v>
      </c>
      <c r="D31" s="112" t="s">
        <v>1393</v>
      </c>
      <c r="E31" s="113"/>
      <c r="F31" s="116">
        <v>3580.1287411241619</v>
      </c>
      <c r="G31" s="115">
        <v>79.732232736792028</v>
      </c>
      <c r="K31" s="1077"/>
      <c r="L31" s="1077"/>
      <c r="M31" s="1077"/>
    </row>
    <row r="32" spans="1:13" s="261" customFormat="1">
      <c r="A32" s="112" t="s">
        <v>1436</v>
      </c>
      <c r="B32" s="189" t="s">
        <v>1441</v>
      </c>
      <c r="C32" s="276" t="s">
        <v>1442</v>
      </c>
      <c r="D32" s="112" t="s">
        <v>1393</v>
      </c>
      <c r="E32" s="113"/>
      <c r="F32" s="116">
        <v>3573.5217997212822</v>
      </c>
      <c r="G32" s="115">
        <v>79.58509104784612</v>
      </c>
      <c r="H32"/>
      <c r="I32"/>
      <c r="J32"/>
      <c r="K32" s="1077"/>
      <c r="L32" s="1077"/>
      <c r="M32" s="1077"/>
    </row>
    <row r="33" spans="1:13" ht="12.75" customHeight="1">
      <c r="A33" s="112" t="s">
        <v>176</v>
      </c>
      <c r="B33" s="189" t="s">
        <v>177</v>
      </c>
      <c r="C33" s="276" t="s">
        <v>178</v>
      </c>
      <c r="D33" s="112" t="s">
        <v>173</v>
      </c>
      <c r="E33" s="113" t="s">
        <v>114</v>
      </c>
      <c r="F33" s="116">
        <v>2135244.2836153693</v>
      </c>
      <c r="G33" s="115">
        <v>21.160408786249917</v>
      </c>
    </row>
    <row r="34" spans="1:13" ht="12.75" customHeight="1">
      <c r="A34" s="112"/>
      <c r="B34" s="189"/>
      <c r="C34" s="276"/>
      <c r="D34" s="112"/>
      <c r="E34" s="113" t="s">
        <v>115</v>
      </c>
      <c r="F34" s="116">
        <v>3791644.2969141947</v>
      </c>
      <c r="G34" s="115">
        <v>19.84345344747495</v>
      </c>
    </row>
    <row r="35" spans="1:13" s="1077" customFormat="1" ht="12.75" customHeight="1">
      <c r="A35" s="112" t="s">
        <v>1571</v>
      </c>
      <c r="B35" s="189"/>
      <c r="C35" s="276"/>
      <c r="D35" s="112" t="s">
        <v>173</v>
      </c>
      <c r="E35" s="113"/>
      <c r="F35" s="116">
        <v>51518.480323843651</v>
      </c>
      <c r="G35" s="115">
        <v>97.209815469201473</v>
      </c>
    </row>
    <row r="36" spans="1:13" ht="12.75" customHeight="1">
      <c r="A36" s="133" t="s">
        <v>1305</v>
      </c>
      <c r="B36" s="189" t="s">
        <v>199</v>
      </c>
      <c r="C36" s="276" t="s">
        <v>200</v>
      </c>
      <c r="D36" s="133" t="s">
        <v>112</v>
      </c>
      <c r="E36" s="133"/>
      <c r="F36" s="116">
        <v>5164951.8242750019</v>
      </c>
      <c r="G36" s="115">
        <v>0.92760005575614779</v>
      </c>
    </row>
    <row r="37" spans="1:13" ht="12.75" customHeight="1">
      <c r="A37" s="112" t="s">
        <v>175</v>
      </c>
      <c r="B37" s="189" t="s">
        <v>169</v>
      </c>
      <c r="C37" s="276" t="s">
        <v>153</v>
      </c>
      <c r="D37" s="112" t="s">
        <v>112</v>
      </c>
      <c r="E37" s="112"/>
      <c r="F37" s="116">
        <v>3897254.671179242</v>
      </c>
      <c r="G37" s="115">
        <v>1.3275948505438091</v>
      </c>
    </row>
    <row r="38" spans="1:13" ht="12.75" customHeight="1">
      <c r="A38" s="112" t="s">
        <v>179</v>
      </c>
      <c r="B38" s="189" t="s">
        <v>180</v>
      </c>
      <c r="C38" s="276" t="s">
        <v>181</v>
      </c>
      <c r="D38" s="112" t="s">
        <v>112</v>
      </c>
      <c r="E38" s="112"/>
      <c r="F38" s="116">
        <v>22025262.677019041</v>
      </c>
      <c r="G38" s="115">
        <v>1.0460828210493116</v>
      </c>
      <c r="H38" s="283"/>
    </row>
    <row r="39" spans="1:13" ht="12.75" customHeight="1">
      <c r="A39" s="112" t="s">
        <v>871</v>
      </c>
      <c r="B39" s="189" t="s">
        <v>873</v>
      </c>
      <c r="C39" s="276" t="s">
        <v>874</v>
      </c>
      <c r="D39" s="112" t="s">
        <v>870</v>
      </c>
      <c r="E39" s="112"/>
      <c r="F39" s="116">
        <v>56478097.303072527</v>
      </c>
      <c r="G39" s="115">
        <v>21.192158161543805</v>
      </c>
      <c r="H39" s="283"/>
    </row>
    <row r="40" spans="1:13" ht="12.75" customHeight="1">
      <c r="A40" s="112" t="s">
        <v>869</v>
      </c>
      <c r="B40" s="189" t="s">
        <v>875</v>
      </c>
      <c r="C40" s="276" t="s">
        <v>876</v>
      </c>
      <c r="D40" s="112" t="s">
        <v>870</v>
      </c>
      <c r="E40" s="112"/>
      <c r="F40" s="114">
        <v>45360.42604021501</v>
      </c>
      <c r="G40" s="115">
        <v>11.340106510053751</v>
      </c>
      <c r="H40" s="282"/>
    </row>
    <row r="41" spans="1:13" ht="12.75" customHeight="1">
      <c r="A41" s="112" t="s">
        <v>872</v>
      </c>
      <c r="B41" s="189" t="s">
        <v>877</v>
      </c>
      <c r="C41" s="276" t="s">
        <v>878</v>
      </c>
      <c r="D41" s="112" t="s">
        <v>870</v>
      </c>
      <c r="E41" s="112"/>
      <c r="F41" s="114">
        <v>400353.30280708737</v>
      </c>
      <c r="G41" s="115">
        <v>12.346598184903362</v>
      </c>
      <c r="H41" s="282"/>
      <c r="I41" s="261"/>
      <c r="J41" s="261"/>
    </row>
    <row r="42" spans="1:13" s="1077" customFormat="1" ht="12.75" customHeight="1">
      <c r="A42" s="112" t="s">
        <v>1569</v>
      </c>
      <c r="B42" s="189"/>
      <c r="C42" s="276"/>
      <c r="D42" s="112" t="s">
        <v>1570</v>
      </c>
      <c r="E42" s="112"/>
      <c r="F42" s="114">
        <v>4151968.6800716701</v>
      </c>
      <c r="G42" s="115">
        <v>97.485560073093723</v>
      </c>
      <c r="H42" s="282"/>
    </row>
    <row r="43" spans="1:13" s="261" customFormat="1" ht="12.75" customHeight="1">
      <c r="A43" s="112" t="s">
        <v>206</v>
      </c>
      <c r="B43" s="189" t="s">
        <v>216</v>
      </c>
      <c r="C43" s="276" t="s">
        <v>215</v>
      </c>
      <c r="D43" s="112" t="s">
        <v>224</v>
      </c>
      <c r="E43" s="112"/>
      <c r="F43" s="114">
        <v>1122075.0069679474</v>
      </c>
      <c r="G43" s="115">
        <v>138.43870273296835</v>
      </c>
      <c r="H43" s="282"/>
      <c r="K43" s="1077"/>
      <c r="L43" s="1077"/>
      <c r="M43" s="1077"/>
    </row>
    <row r="44" spans="1:13" s="1077" customFormat="1" ht="12.75" customHeight="1">
      <c r="A44" s="112" t="s">
        <v>1572</v>
      </c>
      <c r="B44" s="189"/>
      <c r="C44" s="276"/>
      <c r="D44" s="112" t="s">
        <v>224</v>
      </c>
      <c r="E44" s="112"/>
      <c r="F44" s="114">
        <v>419248.64158205589</v>
      </c>
      <c r="G44" s="115">
        <v>94.202908708099216</v>
      </c>
      <c r="H44" s="282"/>
    </row>
    <row r="45" spans="1:13" s="261" customFormat="1" ht="12.75" customHeight="1">
      <c r="A45" s="112" t="s">
        <v>223</v>
      </c>
      <c r="B45" s="189">
        <v>34988643147</v>
      </c>
      <c r="C45" s="276" t="s">
        <v>154</v>
      </c>
      <c r="D45" s="133" t="s">
        <v>224</v>
      </c>
      <c r="E45" s="112"/>
      <c r="F45" s="114">
        <v>6546415.8630300611</v>
      </c>
      <c r="G45" s="115">
        <v>275.04993263595674</v>
      </c>
      <c r="H45" s="282"/>
      <c r="K45" s="1077"/>
      <c r="L45" s="1077"/>
      <c r="M45" s="1077"/>
    </row>
    <row r="46" spans="1:13" s="261" customFormat="1" ht="12.75" customHeight="1">
      <c r="A46" s="112" t="s">
        <v>1008</v>
      </c>
      <c r="B46" s="189" t="s">
        <v>1132</v>
      </c>
      <c r="C46" s="276" t="s">
        <v>1131</v>
      </c>
      <c r="D46" s="133" t="s">
        <v>1137</v>
      </c>
      <c r="E46" s="112"/>
      <c r="F46" s="114">
        <v>176947.99124029462</v>
      </c>
      <c r="G46" s="115">
        <v>175.57234678873553</v>
      </c>
      <c r="H46" s="271"/>
      <c r="I46"/>
      <c r="J46"/>
      <c r="K46" s="1077"/>
      <c r="L46" s="1077"/>
      <c r="M46" s="1077"/>
    </row>
    <row r="47" spans="1:13" ht="18.75" customHeight="1">
      <c r="A47" s="569" t="s">
        <v>408</v>
      </c>
      <c r="B47" s="583"/>
      <c r="C47" s="584"/>
      <c r="D47" s="570"/>
      <c r="E47" s="570"/>
      <c r="F47" s="572">
        <f>SUM(F25:F46)</f>
        <v>157298106.59218261</v>
      </c>
      <c r="G47" s="585"/>
    </row>
    <row r="48" spans="1:13" ht="12.75" customHeight="1">
      <c r="A48" s="21" t="s">
        <v>386</v>
      </c>
    </row>
    <row r="49" spans="1:13" ht="12.75" customHeight="1">
      <c r="A49" s="45" t="s">
        <v>409</v>
      </c>
    </row>
    <row r="50" spans="1:13" ht="12.75" customHeight="1">
      <c r="A50" s="272" t="s">
        <v>410</v>
      </c>
    </row>
    <row r="51" spans="1:13" ht="12.75" customHeight="1">
      <c r="A51" s="272"/>
    </row>
    <row r="52" spans="1:13" s="261" customFormat="1" ht="12.75" customHeight="1">
      <c r="A52" s="272"/>
      <c r="C52" s="272"/>
      <c r="K52" s="1077"/>
      <c r="L52" s="1077"/>
      <c r="M52" s="1077"/>
    </row>
    <row r="53" spans="1:13" ht="12.75" customHeight="1">
      <c r="A53" s="139" t="s">
        <v>713</v>
      </c>
      <c r="G53" s="158" t="s">
        <v>1565</v>
      </c>
    </row>
    <row r="54" spans="1:13" ht="12.75" customHeight="1">
      <c r="A54" s="531" t="s">
        <v>814</v>
      </c>
      <c r="G54" s="533" t="s">
        <v>1566</v>
      </c>
    </row>
    <row r="55" spans="1:13" ht="12.75" customHeight="1">
      <c r="A55" s="68"/>
    </row>
    <row r="56" spans="1:13" ht="12.75" customHeight="1">
      <c r="A56" s="45"/>
      <c r="G56" s="983" t="s">
        <v>1493</v>
      </c>
    </row>
    <row r="57" spans="1:13" ht="47.25" customHeight="1">
      <c r="A57" s="586" t="s">
        <v>411</v>
      </c>
      <c r="B57" s="563" t="s">
        <v>389</v>
      </c>
      <c r="C57" s="563" t="s">
        <v>390</v>
      </c>
      <c r="D57" s="586" t="s">
        <v>391</v>
      </c>
      <c r="E57" s="586"/>
      <c r="F57" s="586" t="s">
        <v>392</v>
      </c>
      <c r="G57" s="586" t="s">
        <v>393</v>
      </c>
    </row>
    <row r="58" spans="1:13">
      <c r="A58" s="119" t="s">
        <v>147</v>
      </c>
      <c r="B58" s="112">
        <v>8269700991</v>
      </c>
      <c r="C58" s="276" t="s">
        <v>159</v>
      </c>
      <c r="D58" s="119" t="s">
        <v>819</v>
      </c>
      <c r="E58" s="119"/>
      <c r="F58" s="120">
        <v>244408054.68000001</v>
      </c>
      <c r="G58" s="115">
        <v>63.556882362012125</v>
      </c>
    </row>
    <row r="59" spans="1:13">
      <c r="A59" s="21" t="s">
        <v>306</v>
      </c>
      <c r="G59" s="220"/>
    </row>
    <row r="60" spans="1:13">
      <c r="A60" s="154" t="s">
        <v>412</v>
      </c>
    </row>
    <row r="61" spans="1:13" ht="12.75" customHeight="1">
      <c r="A61" s="160" t="s">
        <v>107</v>
      </c>
      <c r="B61" s="181"/>
      <c r="C61" s="181"/>
      <c r="D61" s="181"/>
      <c r="E61" s="219"/>
      <c r="F61" s="181"/>
      <c r="G61" s="181"/>
    </row>
    <row r="62" spans="1:13" ht="21.75" customHeight="1">
      <c r="A62" s="1227" t="s">
        <v>108</v>
      </c>
      <c r="B62" s="1227"/>
      <c r="C62" s="1227"/>
      <c r="D62" s="1227"/>
      <c r="E62" s="1227"/>
      <c r="F62" s="1227"/>
      <c r="G62" s="1227"/>
    </row>
    <row r="63" spans="1:13" ht="12.75" customHeight="1">
      <c r="A63" s="53"/>
    </row>
    <row r="64" spans="1:13" ht="12.75" customHeight="1">
      <c r="A64" s="145" t="s">
        <v>714</v>
      </c>
      <c r="F64" s="146"/>
      <c r="G64" s="158" t="s">
        <v>1565</v>
      </c>
    </row>
    <row r="65" spans="1:13" ht="12.75" customHeight="1">
      <c r="A65" s="534" t="s">
        <v>1429</v>
      </c>
      <c r="F65" s="54"/>
      <c r="G65" s="533" t="s">
        <v>1566</v>
      </c>
    </row>
    <row r="66" spans="1:13" ht="12.75" customHeight="1"/>
    <row r="67" spans="1:13" ht="12.75" customHeight="1">
      <c r="G67" s="983" t="s">
        <v>1493</v>
      </c>
    </row>
    <row r="68" spans="1:13" ht="35.25" customHeight="1">
      <c r="A68" s="586" t="s">
        <v>810</v>
      </c>
      <c r="B68" s="563" t="s">
        <v>400</v>
      </c>
      <c r="C68" s="563" t="s">
        <v>390</v>
      </c>
      <c r="D68" s="586" t="s">
        <v>391</v>
      </c>
      <c r="E68" s="586"/>
      <c r="F68" s="586" t="s">
        <v>392</v>
      </c>
      <c r="G68" s="563" t="s">
        <v>403</v>
      </c>
    </row>
    <row r="69" spans="1:13" s="261" customFormat="1">
      <c r="A69" s="123" t="s">
        <v>1433</v>
      </c>
      <c r="B69" s="189" t="s">
        <v>1437</v>
      </c>
      <c r="C69" s="278" t="s">
        <v>1438</v>
      </c>
      <c r="D69" s="123" t="s">
        <v>1434</v>
      </c>
      <c r="E69" s="123"/>
      <c r="F69" s="124">
        <v>15433174.32</v>
      </c>
      <c r="G69" s="125">
        <v>4.6921356804266547E-2</v>
      </c>
      <c r="K69" s="1077"/>
      <c r="L69" s="1077"/>
      <c r="M69" s="1077"/>
    </row>
    <row r="70" spans="1:13" ht="12.75" customHeight="1">
      <c r="A70" s="123" t="s">
        <v>1321</v>
      </c>
      <c r="B70" s="189" t="s">
        <v>1430</v>
      </c>
      <c r="C70" s="278" t="s">
        <v>1431</v>
      </c>
      <c r="D70" s="123" t="s">
        <v>1322</v>
      </c>
      <c r="E70" s="123"/>
      <c r="F70" s="124">
        <v>15467811.67</v>
      </c>
      <c r="G70" s="125">
        <v>74.168098033766171</v>
      </c>
    </row>
    <row r="71" spans="1:13" s="261" customFormat="1" ht="12.75" customHeight="1">
      <c r="A71" s="569" t="s">
        <v>408</v>
      </c>
      <c r="B71" s="583"/>
      <c r="C71" s="584"/>
      <c r="D71" s="583"/>
      <c r="E71" s="583"/>
      <c r="F71" s="587">
        <f>SUM(F67:F70)</f>
        <v>30900985.990000002</v>
      </c>
      <c r="G71" s="588"/>
      <c r="K71" s="1077"/>
      <c r="L71" s="1077"/>
      <c r="M71" s="1077"/>
    </row>
    <row r="72" spans="1:13" ht="12.75" customHeight="1">
      <c r="A72" s="40" t="s">
        <v>413</v>
      </c>
    </row>
    <row r="73" spans="1:13" ht="12.75" customHeight="1">
      <c r="A73" s="45" t="s">
        <v>409</v>
      </c>
    </row>
    <row r="74" spans="1:13" ht="12.75" customHeight="1"/>
    <row r="75" spans="1:13" ht="12.75" customHeight="1">
      <c r="A75" s="145" t="s">
        <v>812</v>
      </c>
      <c r="F75" s="146"/>
      <c r="G75" s="158" t="s">
        <v>1457</v>
      </c>
    </row>
    <row r="76" spans="1:13" ht="12.75" customHeight="1">
      <c r="A76" s="534" t="s">
        <v>813</v>
      </c>
      <c r="F76" s="54"/>
      <c r="G76" s="533" t="s">
        <v>1458</v>
      </c>
    </row>
    <row r="77" spans="1:13" ht="12.75" customHeight="1">
      <c r="A77" s="159"/>
    </row>
    <row r="78" spans="1:13" ht="12.75" customHeight="1">
      <c r="G78" s="983" t="s">
        <v>1493</v>
      </c>
    </row>
    <row r="79" spans="1:13" ht="21.75">
      <c r="A79" s="586" t="s">
        <v>414</v>
      </c>
      <c r="B79" s="563" t="s">
        <v>400</v>
      </c>
      <c r="C79" s="563" t="s">
        <v>390</v>
      </c>
      <c r="D79" s="586" t="s">
        <v>391</v>
      </c>
      <c r="E79" s="586"/>
      <c r="F79" s="586" t="s">
        <v>392</v>
      </c>
      <c r="G79" s="563" t="s">
        <v>403</v>
      </c>
    </row>
    <row r="80" spans="1:13" ht="12.75" customHeight="1">
      <c r="A80" s="123" t="s">
        <v>1324</v>
      </c>
      <c r="B80" s="189">
        <v>61196386099</v>
      </c>
      <c r="C80" s="278" t="s">
        <v>156</v>
      </c>
      <c r="D80" s="123"/>
      <c r="E80" s="123"/>
      <c r="F80" s="961" t="s">
        <v>139</v>
      </c>
      <c r="G80" s="962" t="s">
        <v>139</v>
      </c>
    </row>
    <row r="81" spans="1:13" ht="12.75" customHeight="1">
      <c r="A81" s="279" t="s">
        <v>839</v>
      </c>
      <c r="B81" s="189">
        <v>37735093339</v>
      </c>
      <c r="C81" s="278" t="s">
        <v>155</v>
      </c>
      <c r="D81" s="123" t="s">
        <v>1322</v>
      </c>
      <c r="E81" s="123"/>
      <c r="F81" s="772">
        <v>5632799.3032052554</v>
      </c>
      <c r="G81" s="773">
        <v>0.35399975043008575</v>
      </c>
    </row>
    <row r="82" spans="1:13" ht="18.75" customHeight="1">
      <c r="A82" s="569" t="s">
        <v>408</v>
      </c>
      <c r="B82" s="583"/>
      <c r="C82" s="584"/>
      <c r="D82" s="583"/>
      <c r="E82" s="583"/>
      <c r="F82" s="587">
        <f>SUM(F80:F81)</f>
        <v>5632799.3032052554</v>
      </c>
      <c r="G82" s="588"/>
    </row>
    <row r="83" spans="1:13" s="261" customFormat="1">
      <c r="A83" s="272" t="s">
        <v>1323</v>
      </c>
      <c r="K83" s="1077"/>
      <c r="L83" s="1077"/>
      <c r="M83" s="1077"/>
    </row>
    <row r="84" spans="1:13" ht="12.75" customHeight="1">
      <c r="A84" s="40" t="s">
        <v>413</v>
      </c>
    </row>
    <row r="85" spans="1:13" ht="12.75" customHeight="1">
      <c r="A85" s="45" t="s">
        <v>409</v>
      </c>
      <c r="F85" s="132"/>
    </row>
    <row r="86" spans="1:13" ht="12.75" customHeight="1">
      <c r="A86" s="530" t="s">
        <v>166</v>
      </c>
      <c r="D86" s="44"/>
    </row>
    <row r="87" spans="1:13">
      <c r="A87" s="160" t="s">
        <v>106</v>
      </c>
    </row>
    <row r="88" spans="1:13" ht="21" customHeight="1">
      <c r="A88" s="1228" t="s">
        <v>105</v>
      </c>
      <c r="B88" s="1228"/>
      <c r="C88" s="1228"/>
      <c r="D88" s="1228"/>
      <c r="E88" s="1228"/>
      <c r="F88" s="1228"/>
      <c r="G88" s="1228"/>
    </row>
    <row r="89" spans="1:13" ht="12.75" customHeight="1">
      <c r="A89" s="161"/>
      <c r="D89" s="44"/>
      <c r="F89" s="132"/>
    </row>
    <row r="90" spans="1:13" ht="12.75" customHeight="1">
      <c r="A90" s="613" t="s">
        <v>81</v>
      </c>
      <c r="D90" s="44"/>
    </row>
    <row r="91" spans="1:13" ht="12.75" customHeight="1">
      <c r="D91" s="44"/>
      <c r="G91" s="34" t="s">
        <v>805</v>
      </c>
    </row>
    <row r="92" spans="1:13" ht="12.75" customHeight="1">
      <c r="D92" s="44"/>
    </row>
    <row r="93" spans="1:13" ht="12.75" customHeight="1">
      <c r="A93" s="162"/>
      <c r="F93" s="132"/>
    </row>
    <row r="94" spans="1:13" ht="12.75" customHeight="1">
      <c r="A94" s="160"/>
      <c r="D94" s="44"/>
    </row>
    <row r="95" spans="1:13" ht="12.75" customHeight="1">
      <c r="A95" s="160"/>
      <c r="F95" s="132"/>
    </row>
    <row r="96" spans="1:13" ht="12.75" customHeight="1">
      <c r="A96" s="160"/>
    </row>
    <row r="97" spans="1:6" ht="12.75" customHeight="1">
      <c r="A97" s="161"/>
      <c r="F97" s="44"/>
    </row>
    <row r="98" spans="1:6" ht="12.75" customHeight="1">
      <c r="A98" s="161"/>
    </row>
    <row r="99" spans="1:6" ht="12.75" customHeight="1">
      <c r="A99" s="161"/>
    </row>
    <row r="100" spans="1:6" ht="12.75" customHeight="1">
      <c r="A100" s="161"/>
    </row>
    <row r="101" spans="1:6" ht="12.75" customHeight="1"/>
    <row r="102" spans="1:6" ht="12.75" customHeight="1"/>
  </sheetData>
  <sortState xmlns:xlrd2="http://schemas.microsoft.com/office/spreadsheetml/2017/richdata2" ref="A6:D18">
    <sortCondition ref="D6"/>
  </sortState>
  <mergeCells count="2">
    <mergeCell ref="A62:G62"/>
    <mergeCell ref="A88:G88"/>
  </mergeCells>
  <hyperlinks>
    <hyperlink ref="A90" location="'2 Sadržaj'!A1" display="Sadržaj / Contents" xr:uid="{00000000-0004-0000-1900-000000000000}"/>
  </hyperlinks>
  <pageMargins left="0.7" right="0.7" top="0.75" bottom="0.75" header="0.3" footer="0.3"/>
  <pageSetup paperSize="9" scale="58" orientation="portrait" r:id="rId1"/>
  <ignoredErrors>
    <ignoredError sqref="B45:B46 B70:C70 B69 B36:B41 B25:B34 B43 B8:B1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716</v>
      </c>
      <c r="G1" s="143" t="str">
        <f>Naslovnica!A20</f>
        <v>Listopad 2023.</v>
      </c>
      <c r="K1" s="261"/>
    </row>
    <row r="2" spans="1:11" ht="12.75" customHeight="1">
      <c r="A2" s="527" t="s">
        <v>717</v>
      </c>
      <c r="G2" s="528" t="str">
        <f>Naslovnica!A24</f>
        <v>October 2023</v>
      </c>
    </row>
    <row r="3" spans="1:11" ht="12.75" customHeight="1"/>
    <row r="4" spans="1:11" ht="12.75" customHeight="1">
      <c r="G4" s="13" t="s">
        <v>1493</v>
      </c>
    </row>
    <row r="5" spans="1:11" ht="33">
      <c r="A5" s="586" t="s">
        <v>388</v>
      </c>
      <c r="B5" s="563" t="s">
        <v>389</v>
      </c>
      <c r="C5" s="563" t="s">
        <v>390</v>
      </c>
      <c r="D5" s="586" t="s">
        <v>391</v>
      </c>
      <c r="E5" s="586" t="s">
        <v>141</v>
      </c>
      <c r="F5" s="586" t="s">
        <v>392</v>
      </c>
      <c r="G5" s="563" t="s">
        <v>403</v>
      </c>
    </row>
    <row r="6" spans="1:11">
      <c r="A6" s="119" t="s">
        <v>1406</v>
      </c>
      <c r="B6" s="189" t="s">
        <v>1011</v>
      </c>
      <c r="C6" s="113" t="s">
        <v>1016</v>
      </c>
      <c r="D6" s="119" t="s">
        <v>1393</v>
      </c>
      <c r="E6" s="1086"/>
      <c r="F6" s="120">
        <v>61283.13</v>
      </c>
      <c r="G6" s="165">
        <v>15.499014580595652</v>
      </c>
    </row>
    <row r="7" spans="1:11">
      <c r="A7" s="119" t="s">
        <v>1511</v>
      </c>
      <c r="B7" s="189"/>
      <c r="C7" s="113"/>
      <c r="D7" s="119" t="s">
        <v>112</v>
      </c>
      <c r="E7" s="1086" t="s">
        <v>114</v>
      </c>
      <c r="F7" s="120">
        <v>3162457.0655999999</v>
      </c>
      <c r="G7" s="165">
        <v>92.798500000000004</v>
      </c>
    </row>
    <row r="8" spans="1:11">
      <c r="A8" s="119"/>
      <c r="B8" s="189"/>
      <c r="C8" s="113"/>
      <c r="D8" s="119"/>
      <c r="E8" s="1086" t="s">
        <v>115</v>
      </c>
      <c r="F8" s="120">
        <v>24045.106899999999</v>
      </c>
      <c r="G8" s="165">
        <v>92.032700000000006</v>
      </c>
    </row>
    <row r="9" spans="1:11">
      <c r="A9" s="119"/>
      <c r="B9" s="189"/>
      <c r="C9" s="113"/>
      <c r="D9" s="119"/>
      <c r="E9" s="1086" t="s">
        <v>116</v>
      </c>
      <c r="F9" s="120">
        <v>179049.02290000001</v>
      </c>
      <c r="G9" s="165">
        <v>93.077600000000004</v>
      </c>
    </row>
    <row r="10" spans="1:11">
      <c r="A10" s="119"/>
      <c r="B10" s="189"/>
      <c r="C10" s="113"/>
      <c r="D10" s="119"/>
      <c r="E10" s="1086" t="s">
        <v>1142</v>
      </c>
      <c r="F10" s="120">
        <v>105551.3946</v>
      </c>
      <c r="G10" s="165">
        <v>93.490200000000002</v>
      </c>
    </row>
    <row r="11" spans="1:11">
      <c r="A11" s="119" t="s">
        <v>1027</v>
      </c>
      <c r="B11" s="189" t="s">
        <v>1104</v>
      </c>
      <c r="C11" s="113" t="s">
        <v>1105</v>
      </c>
      <c r="D11" s="119" t="s">
        <v>1012</v>
      </c>
      <c r="E11" s="1086"/>
      <c r="F11" s="120">
        <v>3116936.29</v>
      </c>
      <c r="G11" s="165">
        <v>103.65543284076287</v>
      </c>
    </row>
    <row r="12" spans="1:11">
      <c r="A12" s="569" t="s">
        <v>385</v>
      </c>
      <c r="B12" s="582"/>
      <c r="C12" s="582"/>
      <c r="D12" s="589"/>
      <c r="E12" s="589"/>
      <c r="F12" s="590">
        <f>SUM(F6:F11)</f>
        <v>6649322.0099999998</v>
      </c>
      <c r="G12" s="591"/>
    </row>
    <row r="13" spans="1:11" ht="12.75" customHeight="1">
      <c r="A13" s="21" t="s">
        <v>394</v>
      </c>
    </row>
    <row r="14" spans="1:11" ht="12.75" customHeight="1">
      <c r="A14" s="21"/>
    </row>
    <row r="15" spans="1:11" ht="12.75" customHeight="1">
      <c r="A15" s="141" t="s">
        <v>718</v>
      </c>
      <c r="G15" s="143" t="s">
        <v>1612</v>
      </c>
    </row>
    <row r="16" spans="1:11" ht="12.75" customHeight="1">
      <c r="A16" s="527" t="s">
        <v>719</v>
      </c>
      <c r="G16" s="528" t="s">
        <v>1613</v>
      </c>
    </row>
    <row r="17" spans="1:7" ht="12.75" customHeight="1"/>
    <row r="18" spans="1:7" ht="12.75" customHeight="1">
      <c r="G18" s="13" t="s">
        <v>1493</v>
      </c>
    </row>
    <row r="19" spans="1:7" ht="54.75">
      <c r="A19" s="586" t="s">
        <v>395</v>
      </c>
      <c r="B19" s="563" t="s">
        <v>389</v>
      </c>
      <c r="C19" s="563" t="s">
        <v>390</v>
      </c>
      <c r="D19" s="586" t="s">
        <v>391</v>
      </c>
      <c r="E19" s="586"/>
      <c r="F19" s="586" t="s">
        <v>392</v>
      </c>
      <c r="G19" s="586" t="s">
        <v>393</v>
      </c>
    </row>
    <row r="20" spans="1:7" ht="12.75" customHeight="1">
      <c r="A20" s="119" t="s">
        <v>138</v>
      </c>
      <c r="B20" s="189">
        <v>75111210338</v>
      </c>
      <c r="C20" s="276" t="s">
        <v>158</v>
      </c>
      <c r="D20" s="274" t="s">
        <v>140</v>
      </c>
      <c r="E20" s="274"/>
      <c r="F20" s="120">
        <v>6209949.8378999997</v>
      </c>
      <c r="G20" s="165">
        <v>12.272628138142293</v>
      </c>
    </row>
    <row r="21" spans="1:7" ht="12.75" customHeight="1">
      <c r="A21" s="119" t="s">
        <v>146</v>
      </c>
      <c r="B21" s="189" t="s">
        <v>168</v>
      </c>
      <c r="C21" s="276" t="s">
        <v>157</v>
      </c>
      <c r="D21" s="119" t="s">
        <v>173</v>
      </c>
      <c r="E21" s="119"/>
      <c r="F21" s="120">
        <v>14231837.119999999</v>
      </c>
      <c r="G21" s="165">
        <v>4.6781644765734098</v>
      </c>
    </row>
    <row r="22" spans="1:7">
      <c r="A22" s="569" t="s">
        <v>385</v>
      </c>
      <c r="B22" s="582"/>
      <c r="C22" s="582"/>
      <c r="D22" s="589"/>
      <c r="E22" s="589"/>
      <c r="F22" s="590">
        <f>SUM(F20:F21)</f>
        <v>20441786.957899999</v>
      </c>
      <c r="G22" s="591"/>
    </row>
    <row r="23" spans="1:7" ht="12.75" customHeight="1">
      <c r="A23" s="21" t="s">
        <v>396</v>
      </c>
    </row>
    <row r="24" spans="1:7" ht="12.75" customHeight="1"/>
    <row r="25" spans="1:7" ht="12.75" customHeight="1">
      <c r="A25" s="142" t="s">
        <v>720</v>
      </c>
      <c r="G25" s="143" t="s">
        <v>1612</v>
      </c>
    </row>
    <row r="26" spans="1:7" ht="12.75" customHeight="1">
      <c r="A26" s="525" t="s">
        <v>721</v>
      </c>
      <c r="G26" s="528" t="s">
        <v>1613</v>
      </c>
    </row>
    <row r="27" spans="1:7" ht="12.75" customHeight="1"/>
    <row r="28" spans="1:7" ht="12.75" customHeight="1">
      <c r="G28" s="13" t="s">
        <v>1493</v>
      </c>
    </row>
    <row r="29" spans="1:7" ht="54.75">
      <c r="A29" s="586" t="s">
        <v>395</v>
      </c>
      <c r="B29" s="563" t="s">
        <v>389</v>
      </c>
      <c r="C29" s="563" t="s">
        <v>390</v>
      </c>
      <c r="D29" s="586" t="s">
        <v>391</v>
      </c>
      <c r="E29" s="586"/>
      <c r="F29" s="586" t="s">
        <v>392</v>
      </c>
      <c r="G29" s="586" t="s">
        <v>393</v>
      </c>
    </row>
    <row r="30" spans="1:7" ht="12.75" customHeight="1">
      <c r="A30" s="119" t="s">
        <v>835</v>
      </c>
      <c r="B30" s="189">
        <v>56903349567</v>
      </c>
      <c r="C30" s="276" t="s">
        <v>160</v>
      </c>
      <c r="D30" s="279" t="s">
        <v>888</v>
      </c>
      <c r="E30" s="279"/>
      <c r="F30" s="120" t="s">
        <v>139</v>
      </c>
      <c r="G30" s="165" t="s">
        <v>139</v>
      </c>
    </row>
    <row r="31" spans="1:7" ht="12.75" customHeight="1">
      <c r="A31" s="771" t="s">
        <v>837</v>
      </c>
    </row>
    <row r="32" spans="1:7" ht="12.75" customHeight="1">
      <c r="A32" s="21" t="s">
        <v>394</v>
      </c>
    </row>
    <row r="33" spans="1:7" ht="19.5" customHeight="1">
      <c r="A33" s="1229" t="s">
        <v>107</v>
      </c>
      <c r="B33" s="1229"/>
      <c r="C33" s="1229"/>
      <c r="D33" s="1229"/>
      <c r="E33" s="1085"/>
    </row>
    <row r="34" spans="1:7" ht="21.75" customHeight="1">
      <c r="A34" s="1227" t="s">
        <v>108</v>
      </c>
      <c r="B34" s="1227"/>
      <c r="C34" s="1227"/>
      <c r="D34" s="1227"/>
      <c r="E34" s="1084"/>
      <c r="F34" s="53"/>
      <c r="G34" s="53"/>
    </row>
    <row r="35" spans="1:7" ht="12.75" customHeight="1">
      <c r="A35" s="771"/>
    </row>
    <row r="36" spans="1:7" ht="12.75" customHeight="1"/>
    <row r="37" spans="1:7" ht="12.75" customHeight="1">
      <c r="A37" s="144" t="s">
        <v>722</v>
      </c>
      <c r="G37" s="137" t="str">
        <f>Naslovnica!A20</f>
        <v>Listopad 2023.</v>
      </c>
    </row>
    <row r="38" spans="1:7" ht="12.75" customHeight="1">
      <c r="A38" s="525" t="s">
        <v>723</v>
      </c>
      <c r="G38" s="529" t="str">
        <f>Naslovnica!A24</f>
        <v>October 2023</v>
      </c>
    </row>
    <row r="39" spans="1:7" ht="12.75" customHeight="1"/>
    <row r="40" spans="1:7" ht="12.75" customHeight="1">
      <c r="F40" s="13"/>
      <c r="G40" s="13" t="s">
        <v>1493</v>
      </c>
    </row>
    <row r="41" spans="1:7" ht="33">
      <c r="A41" s="586" t="s">
        <v>397</v>
      </c>
      <c r="B41" s="563" t="s">
        <v>389</v>
      </c>
      <c r="C41" s="563" t="s">
        <v>390</v>
      </c>
      <c r="D41" s="586" t="s">
        <v>391</v>
      </c>
      <c r="E41" s="586"/>
      <c r="F41" s="586" t="s">
        <v>392</v>
      </c>
      <c r="G41" s="563" t="s">
        <v>403</v>
      </c>
    </row>
    <row r="42" spans="1:7" ht="22.5" customHeight="1">
      <c r="A42" s="121" t="s">
        <v>80</v>
      </c>
      <c r="B42" s="189">
        <v>39146857475</v>
      </c>
      <c r="C42" s="276" t="s">
        <v>161</v>
      </c>
      <c r="D42" s="258" t="s">
        <v>112</v>
      </c>
      <c r="E42" s="258"/>
      <c r="F42" s="122">
        <v>142385787.44</v>
      </c>
      <c r="G42" s="165">
        <v>80.326300000000003</v>
      </c>
    </row>
    <row r="43" spans="1:7" ht="12.75" customHeight="1">
      <c r="A43" s="21" t="s">
        <v>394</v>
      </c>
      <c r="B43" s="265"/>
      <c r="C43" s="266"/>
      <c r="D43" s="267"/>
      <c r="E43" s="267"/>
      <c r="F43" s="268"/>
    </row>
    <row r="44" spans="1:7" ht="12.75" customHeight="1">
      <c r="A44" s="530" t="s">
        <v>167</v>
      </c>
      <c r="F44" s="951"/>
      <c r="G44" s="952"/>
    </row>
    <row r="45" spans="1:7" ht="12.75" customHeight="1">
      <c r="A45" s="156"/>
      <c r="D45" s="871"/>
      <c r="E45" s="871"/>
    </row>
    <row r="46" spans="1:7" ht="12.75" customHeight="1">
      <c r="A46" s="269"/>
      <c r="B46" s="182"/>
      <c r="C46" s="182"/>
      <c r="D46" s="182"/>
      <c r="E46" s="182"/>
      <c r="F46" s="936"/>
      <c r="G46" s="936"/>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398</v>
      </c>
      <c r="B51" s="610"/>
      <c r="C51" s="610"/>
      <c r="D51" s="610"/>
      <c r="E51" s="610"/>
    </row>
    <row r="52" spans="1:7" ht="12.75" customHeight="1">
      <c r="A52" s="611" t="s">
        <v>171</v>
      </c>
      <c r="B52" s="610"/>
      <c r="C52" s="610"/>
      <c r="D52" s="610"/>
      <c r="E52" s="610"/>
    </row>
    <row r="53" spans="1:7" ht="12.75" customHeight="1">
      <c r="A53" s="613" t="s">
        <v>81</v>
      </c>
    </row>
    <row r="54" spans="1:7" ht="12.75" customHeight="1"/>
    <row r="55" spans="1:7" ht="12.75" customHeight="1">
      <c r="G55" s="273" t="s">
        <v>1055</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680</v>
      </c>
      <c r="B1" s="605"/>
      <c r="C1" s="605"/>
      <c r="D1" s="512"/>
      <c r="E1" s="602"/>
      <c r="F1" s="197"/>
      <c r="G1" s="197"/>
      <c r="H1" s="197"/>
      <c r="I1" s="513" t="s">
        <v>1625</v>
      </c>
    </row>
    <row r="2" spans="1:27" ht="15" customHeight="1">
      <c r="A2" s="606" t="s">
        <v>681</v>
      </c>
      <c r="B2" s="605"/>
      <c r="C2" s="605"/>
      <c r="D2" s="512"/>
      <c r="E2" s="603"/>
      <c r="F2" s="197"/>
      <c r="G2" s="197"/>
      <c r="H2" s="197"/>
      <c r="I2" s="520" t="s">
        <v>1626</v>
      </c>
    </row>
    <row r="3" spans="1:27" ht="12.75" customHeight="1">
      <c r="A3" s="41" t="s">
        <v>844</v>
      </c>
    </row>
    <row r="4" spans="1:27" ht="12.75" customHeight="1"/>
    <row r="5" spans="1:27" ht="12.75" customHeight="1">
      <c r="A5" s="147" t="s">
        <v>682</v>
      </c>
    </row>
    <row r="6" spans="1:27" ht="12.75" customHeight="1">
      <c r="A6" s="521" t="s">
        <v>683</v>
      </c>
    </row>
    <row r="7" spans="1:27" ht="12.75" customHeight="1">
      <c r="J7" s="1230"/>
      <c r="K7" s="1230"/>
      <c r="L7" s="316"/>
      <c r="M7" s="316"/>
      <c r="N7" s="316"/>
      <c r="O7" s="316"/>
      <c r="P7" s="316"/>
    </row>
    <row r="8" spans="1:27" ht="16.5" customHeight="1">
      <c r="A8" s="1231" t="s">
        <v>375</v>
      </c>
      <c r="B8" s="1231"/>
      <c r="C8" s="442">
        <v>45199</v>
      </c>
      <c r="D8" s="316"/>
      <c r="E8" s="316"/>
      <c r="F8" s="316"/>
      <c r="G8" s="316"/>
      <c r="J8" s="1230"/>
      <c r="K8" s="1230"/>
      <c r="L8" s="317"/>
      <c r="M8" s="317"/>
      <c r="N8" s="317"/>
      <c r="O8" s="317"/>
      <c r="P8" s="317"/>
    </row>
    <row r="9" spans="1:27" ht="21.75" customHeight="1">
      <c r="A9" s="1232" t="s">
        <v>376</v>
      </c>
      <c r="B9" s="1232"/>
      <c r="C9" s="443">
        <v>15</v>
      </c>
      <c r="D9" s="316"/>
      <c r="E9" s="317"/>
      <c r="F9" s="317"/>
      <c r="G9" s="317"/>
    </row>
    <row r="10" spans="1:27" ht="12.75" customHeight="1">
      <c r="A10" s="16" t="s">
        <v>306</v>
      </c>
    </row>
    <row r="11" spans="1:27" ht="12.75" customHeight="1"/>
    <row r="12" spans="1:27" ht="12.75" customHeight="1">
      <c r="A12" s="147" t="s">
        <v>684</v>
      </c>
    </row>
    <row r="13" spans="1:27" ht="12.75" customHeight="1">
      <c r="A13" s="521" t="s">
        <v>685</v>
      </c>
      <c r="Z13" s="64"/>
      <c r="AA13" s="64"/>
    </row>
    <row r="14" spans="1:27" s="261" customFormat="1" ht="12.75" customHeight="1">
      <c r="A14" s="42"/>
      <c r="F14" s="197"/>
      <c r="I14" s="13" t="s">
        <v>1483</v>
      </c>
      <c r="Y14" s="64"/>
      <c r="Z14" s="64"/>
      <c r="AA14" s="64"/>
    </row>
    <row r="15" spans="1:27" s="261" customFormat="1" ht="22.5" customHeight="1">
      <c r="A15" s="444"/>
      <c r="B15" s="1236" t="s">
        <v>377</v>
      </c>
      <c r="C15" s="1236"/>
      <c r="D15" s="1236"/>
      <c r="E15" s="1236"/>
      <c r="F15" s="1236" t="s">
        <v>316</v>
      </c>
      <c r="G15" s="1236"/>
      <c r="H15" s="1236"/>
      <c r="I15" s="1236"/>
      <c r="Y15" s="64"/>
      <c r="Z15" s="64"/>
      <c r="AA15" s="64"/>
    </row>
    <row r="16" spans="1:27" ht="135" customHeight="1">
      <c r="A16" s="1237" t="s">
        <v>378</v>
      </c>
      <c r="B16" s="774" t="s">
        <v>772</v>
      </c>
      <c r="C16" s="1235" t="s">
        <v>379</v>
      </c>
      <c r="D16" s="774" t="s">
        <v>380</v>
      </c>
      <c r="E16" s="1235" t="s">
        <v>379</v>
      </c>
      <c r="F16" s="774" t="s">
        <v>773</v>
      </c>
      <c r="G16" s="1235" t="s">
        <v>381</v>
      </c>
      <c r="H16" s="774" t="s">
        <v>770</v>
      </c>
      <c r="I16" s="1235" t="s">
        <v>381</v>
      </c>
    </row>
    <row r="17" spans="1:16" ht="15.75" customHeight="1">
      <c r="A17" s="1237"/>
      <c r="B17" s="442">
        <v>45199</v>
      </c>
      <c r="C17" s="1235"/>
      <c r="D17" s="442">
        <v>45199</v>
      </c>
      <c r="E17" s="1235"/>
      <c r="F17" s="494" t="s">
        <v>1627</v>
      </c>
      <c r="G17" s="1235"/>
      <c r="H17" s="494" t="s">
        <v>1627</v>
      </c>
      <c r="I17" s="1235"/>
      <c r="J17" s="1230"/>
      <c r="K17" s="225"/>
      <c r="L17" s="318"/>
      <c r="M17" s="225"/>
      <c r="N17" s="319"/>
      <c r="O17" s="261"/>
    </row>
    <row r="18" spans="1:16" ht="16.5" customHeight="1">
      <c r="A18" s="445" t="s">
        <v>382</v>
      </c>
      <c r="B18" s="446">
        <v>41411</v>
      </c>
      <c r="C18" s="447">
        <v>7.1048003310573149E-2</v>
      </c>
      <c r="D18" s="446">
        <v>395300.57863</v>
      </c>
      <c r="E18" s="447">
        <v>0.28841709744277033</v>
      </c>
      <c r="F18" s="446">
        <v>13720</v>
      </c>
      <c r="G18" s="447">
        <v>0.50802374148164431</v>
      </c>
      <c r="H18" s="446">
        <v>222505.50940000001</v>
      </c>
      <c r="I18" s="449">
        <v>0.62816980035639136</v>
      </c>
      <c r="J18" s="1230"/>
      <c r="K18" s="320"/>
      <c r="L18" s="321"/>
      <c r="M18" s="320"/>
      <c r="N18" s="321"/>
      <c r="O18" s="261"/>
    </row>
    <row r="19" spans="1:16" ht="16.5" customHeight="1">
      <c r="A19" s="445" t="s">
        <v>383</v>
      </c>
      <c r="B19" s="446">
        <v>133987</v>
      </c>
      <c r="C19" s="447">
        <v>9.2950600365439839E-2</v>
      </c>
      <c r="D19" s="446">
        <v>2532357.4422300002</v>
      </c>
      <c r="E19" s="447">
        <v>0.1796847642337466</v>
      </c>
      <c r="F19" s="446">
        <v>35337</v>
      </c>
      <c r="G19" s="447">
        <v>6.5812094706680743E-2</v>
      </c>
      <c r="H19" s="446">
        <v>1130340.7229800001</v>
      </c>
      <c r="I19" s="449">
        <v>0.21541423061633119</v>
      </c>
      <c r="J19" s="41"/>
      <c r="K19" s="322"/>
      <c r="L19" s="323"/>
      <c r="M19" s="322"/>
      <c r="N19" s="324"/>
      <c r="O19" s="261"/>
    </row>
    <row r="20" spans="1:16" ht="16.5" customHeight="1">
      <c r="A20" s="445" t="s">
        <v>384</v>
      </c>
      <c r="B20" s="446">
        <v>6</v>
      </c>
      <c r="C20" s="447">
        <v>-0.14285714285714285</v>
      </c>
      <c r="D20" s="446">
        <v>0</v>
      </c>
      <c r="E20" s="447">
        <v>0</v>
      </c>
      <c r="F20" s="446"/>
      <c r="G20" s="447"/>
      <c r="H20" s="446"/>
      <c r="I20" s="448"/>
      <c r="J20" s="41"/>
      <c r="K20" s="322"/>
      <c r="L20" s="323"/>
      <c r="M20" s="322"/>
      <c r="N20" s="324"/>
      <c r="O20" s="261"/>
    </row>
    <row r="21" spans="1:16" ht="16.5" customHeight="1">
      <c r="A21" s="450" t="s">
        <v>385</v>
      </c>
      <c r="B21" s="451">
        <v>175404</v>
      </c>
      <c r="C21" s="452">
        <v>8.7689054525836682E-2</v>
      </c>
      <c r="D21" s="451">
        <v>2927658.02086</v>
      </c>
      <c r="E21" s="452">
        <v>0.19328205682146093</v>
      </c>
      <c r="F21" s="451">
        <v>49057</v>
      </c>
      <c r="G21" s="452">
        <v>0.16102998603649446</v>
      </c>
      <c r="H21" s="451">
        <v>1352846.2323800002</v>
      </c>
      <c r="I21" s="453">
        <v>0.26829602853254181</v>
      </c>
      <c r="J21" s="41"/>
      <c r="K21" s="322"/>
      <c r="L21" s="323"/>
      <c r="M21" s="322"/>
      <c r="N21" s="324"/>
      <c r="O21" s="261"/>
    </row>
    <row r="22" spans="1:16" ht="12.75" customHeight="1">
      <c r="A22" s="16" t="s">
        <v>386</v>
      </c>
      <c r="H22" s="132"/>
      <c r="I22" s="76"/>
      <c r="J22" s="132"/>
    </row>
    <row r="23" spans="1:16" ht="49.5" customHeight="1">
      <c r="A23" s="1233" t="s">
        <v>387</v>
      </c>
      <c r="B23" s="1233"/>
      <c r="C23" s="1233"/>
      <c r="D23" s="1233"/>
      <c r="E23" s="1233"/>
      <c r="F23" s="1233"/>
      <c r="G23" s="1233"/>
      <c r="H23" s="1233"/>
      <c r="I23" s="1233"/>
    </row>
    <row r="24" spans="1:16" ht="56.25" customHeight="1">
      <c r="A24" s="1233" t="s">
        <v>771</v>
      </c>
      <c r="B24" s="1233"/>
      <c r="C24" s="1233"/>
      <c r="D24" s="1233"/>
      <c r="E24" s="1233"/>
      <c r="F24" s="1233"/>
      <c r="G24" s="1233"/>
      <c r="H24" s="1233"/>
      <c r="I24" s="1233"/>
    </row>
    <row r="25" spans="1:16" ht="23.25" customHeight="1">
      <c r="A25" s="1234" t="s">
        <v>338</v>
      </c>
      <c r="B25" s="1234"/>
      <c r="C25" s="1234"/>
      <c r="D25" s="1234"/>
      <c r="E25" s="1234"/>
      <c r="F25" s="1234"/>
      <c r="G25" s="1234"/>
      <c r="H25" s="1234"/>
      <c r="I25" s="1234"/>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686</v>
      </c>
      <c r="H1" s="261"/>
    </row>
    <row r="2" spans="1:8" ht="12.75" customHeight="1">
      <c r="A2" s="524" t="s">
        <v>687</v>
      </c>
    </row>
    <row r="3" spans="1:8" ht="12.75" customHeight="1"/>
    <row r="4" spans="1:8" ht="12.75" customHeight="1">
      <c r="D4" s="13" t="s">
        <v>1483</v>
      </c>
      <c r="E4" s="73"/>
    </row>
    <row r="5" spans="1:8" ht="45" customHeight="1">
      <c r="A5" s="1237" t="s">
        <v>307</v>
      </c>
      <c r="B5" s="454" t="s">
        <v>344</v>
      </c>
      <c r="C5" s="1240" t="s">
        <v>345</v>
      </c>
      <c r="D5" s="1240"/>
    </row>
    <row r="6" spans="1:8" ht="22.5" customHeight="1">
      <c r="A6" s="1238"/>
      <c r="B6" s="956">
        <v>45199</v>
      </c>
      <c r="C6" s="761" t="s">
        <v>346</v>
      </c>
      <c r="D6" s="761" t="s">
        <v>347</v>
      </c>
    </row>
    <row r="7" spans="1:8" ht="12.75" customHeight="1">
      <c r="A7" s="463" t="s">
        <v>348</v>
      </c>
      <c r="B7" s="464">
        <v>2495575.8125200002</v>
      </c>
      <c r="C7" s="465">
        <v>0.20253723657150102</v>
      </c>
      <c r="D7" s="464">
        <v>420317.15389000019</v>
      </c>
      <c r="E7" s="43"/>
    </row>
    <row r="8" spans="1:8" ht="12.75" customHeight="1">
      <c r="A8" s="455" t="s">
        <v>349</v>
      </c>
      <c r="B8" s="456">
        <v>3757.4672600000004</v>
      </c>
      <c r="C8" s="457">
        <v>9.1618644324438864E-2</v>
      </c>
      <c r="D8" s="456">
        <v>315.36110000000008</v>
      </c>
      <c r="E8" s="52"/>
    </row>
    <row r="9" spans="1:8" ht="12.75" customHeight="1">
      <c r="A9" s="455" t="s">
        <v>350</v>
      </c>
      <c r="B9" s="456">
        <v>713581.51896999986</v>
      </c>
      <c r="C9" s="457">
        <v>0.19595106771564305</v>
      </c>
      <c r="D9" s="456">
        <v>116917.04143999983</v>
      </c>
      <c r="E9" s="52"/>
    </row>
    <row r="10" spans="1:8" ht="12.75" customHeight="1">
      <c r="A10" s="455" t="s">
        <v>351</v>
      </c>
      <c r="B10" s="456">
        <v>4593.4775199999995</v>
      </c>
      <c r="C10" s="457">
        <v>-8.6992429083943959E-2</v>
      </c>
      <c r="D10" s="456">
        <v>-437.67191000000003</v>
      </c>
    </row>
    <row r="11" spans="1:8" ht="12.75" customHeight="1">
      <c r="A11" s="455" t="s">
        <v>352</v>
      </c>
      <c r="B11" s="456">
        <v>1752484.4956700001</v>
      </c>
      <c r="C11" s="457">
        <v>0.20963442821055731</v>
      </c>
      <c r="D11" s="456">
        <v>303712.49083999987</v>
      </c>
    </row>
    <row r="12" spans="1:8" ht="12.75" customHeight="1">
      <c r="A12" s="455" t="s">
        <v>353</v>
      </c>
      <c r="B12" s="456">
        <v>21158.8531</v>
      </c>
      <c r="C12" s="457">
        <v>-8.9029128380274918E-3</v>
      </c>
      <c r="D12" s="456">
        <v>-190.06758000000264</v>
      </c>
    </row>
    <row r="13" spans="1:8" ht="12.75" customHeight="1">
      <c r="A13" s="463" t="s">
        <v>354</v>
      </c>
      <c r="B13" s="464">
        <v>961230.19746000005</v>
      </c>
      <c r="C13" s="465">
        <v>0.12433231730207933</v>
      </c>
      <c r="D13" s="464">
        <v>106295.95545000001</v>
      </c>
    </row>
    <row r="14" spans="1:8" ht="12.75" customHeight="1">
      <c r="A14" s="455" t="s">
        <v>355</v>
      </c>
      <c r="B14" s="456">
        <v>22260.519089999994</v>
      </c>
      <c r="C14" s="457">
        <v>0.31995083642889249</v>
      </c>
      <c r="D14" s="456">
        <v>5395.8613499999956</v>
      </c>
    </row>
    <row r="15" spans="1:8" ht="12.75" customHeight="1">
      <c r="A15" s="455" t="s">
        <v>356</v>
      </c>
      <c r="B15" s="456">
        <v>892352.22860000003</v>
      </c>
      <c r="C15" s="457">
        <v>0.14765067901465312</v>
      </c>
      <c r="D15" s="456">
        <v>114805.32786000008</v>
      </c>
    </row>
    <row r="16" spans="1:8" ht="12.75" customHeight="1">
      <c r="A16" s="455" t="s">
        <v>357</v>
      </c>
      <c r="B16" s="456">
        <v>4938.9244800000006</v>
      </c>
      <c r="C16" s="457">
        <v>0.3762956290985795</v>
      </c>
      <c r="D16" s="456">
        <v>1350.3608200000008</v>
      </c>
    </row>
    <row r="17" spans="1:6" ht="12.75" customHeight="1">
      <c r="A17" s="455" t="s">
        <v>358</v>
      </c>
      <c r="B17" s="456">
        <v>41678.525289999998</v>
      </c>
      <c r="C17" s="457">
        <v>-0.26795170654844092</v>
      </c>
      <c r="D17" s="456">
        <v>-15255.594579999997</v>
      </c>
    </row>
    <row r="18" spans="1:6" ht="22.5">
      <c r="A18" s="458" t="s">
        <v>359</v>
      </c>
      <c r="B18" s="456">
        <v>18388.85986</v>
      </c>
      <c r="C18" s="457">
        <v>7.8424309569670142E-2</v>
      </c>
      <c r="D18" s="456">
        <v>1337.2599499999997</v>
      </c>
    </row>
    <row r="19" spans="1:6" ht="12.75" customHeight="1">
      <c r="A19" s="466" t="s">
        <v>360</v>
      </c>
      <c r="B19" s="467">
        <v>3475194.8698400003</v>
      </c>
      <c r="C19" s="468">
        <v>0.17913354973266016</v>
      </c>
      <c r="D19" s="467">
        <v>527950.36930999998</v>
      </c>
    </row>
    <row r="20" spans="1:6" ht="12.75" customHeight="1">
      <c r="A20" s="455" t="s">
        <v>361</v>
      </c>
      <c r="B20" s="456">
        <v>4861670.5511600003</v>
      </c>
      <c r="C20" s="457">
        <v>0.16476235178571991</v>
      </c>
      <c r="D20" s="456">
        <v>687711.33647000091</v>
      </c>
    </row>
    <row r="21" spans="1:6" ht="12.75" customHeight="1">
      <c r="A21" s="459" t="s">
        <v>249</v>
      </c>
      <c r="B21" s="460">
        <v>360793.18328999996</v>
      </c>
      <c r="C21" s="461">
        <v>5.5281371803209668E-2</v>
      </c>
      <c r="D21" s="460">
        <v>18900.307199999981</v>
      </c>
    </row>
    <row r="22" spans="1:6" ht="12.75" customHeight="1">
      <c r="A22" s="459" t="s">
        <v>255</v>
      </c>
      <c r="B22" s="460">
        <v>20986.546489999997</v>
      </c>
      <c r="C22" s="461">
        <v>0.77099351966160157</v>
      </c>
      <c r="D22" s="460">
        <v>9136.3921799999971</v>
      </c>
    </row>
    <row r="23" spans="1:6" ht="12.75" customHeight="1">
      <c r="A23" s="459" t="s">
        <v>251</v>
      </c>
      <c r="B23" s="460">
        <v>1815844.9963199999</v>
      </c>
      <c r="C23" s="461">
        <v>0.30338829771042036</v>
      </c>
      <c r="D23" s="460">
        <v>422672.29444000009</v>
      </c>
    </row>
    <row r="24" spans="1:6" ht="12.75" customHeight="1">
      <c r="A24" s="459" t="s">
        <v>252</v>
      </c>
      <c r="B24" s="460">
        <v>1214119.7438800002</v>
      </c>
      <c r="C24" s="461">
        <v>6.5697765271677699E-2</v>
      </c>
      <c r="D24" s="460">
        <v>74847.631800000323</v>
      </c>
    </row>
    <row r="25" spans="1:6" ht="22.5">
      <c r="A25" s="462" t="s">
        <v>362</v>
      </c>
      <c r="B25" s="460">
        <v>63450.39985999999</v>
      </c>
      <c r="C25" s="461">
        <v>3.9205287051804802E-2</v>
      </c>
      <c r="D25" s="460">
        <v>2393.7437299999874</v>
      </c>
    </row>
    <row r="26" spans="1:6">
      <c r="A26" s="466" t="s">
        <v>363</v>
      </c>
      <c r="B26" s="467">
        <v>3475194.8698400003</v>
      </c>
      <c r="C26" s="468">
        <v>0.17913354975266432</v>
      </c>
      <c r="D26" s="467">
        <v>527950.36936000036</v>
      </c>
    </row>
    <row r="27" spans="1:6" ht="12.75" customHeight="1">
      <c r="A27" s="455" t="s">
        <v>364</v>
      </c>
      <c r="B27" s="456">
        <v>4861670.5511600003</v>
      </c>
      <c r="C27" s="457">
        <v>0.16476235178571991</v>
      </c>
      <c r="D27" s="456">
        <v>687711.33647000091</v>
      </c>
    </row>
    <row r="28" spans="1:6" ht="12.75" customHeight="1">
      <c r="A28" s="21" t="s">
        <v>306</v>
      </c>
    </row>
    <row r="29" spans="1:6" ht="12.75" customHeight="1">
      <c r="E29" s="70"/>
      <c r="F29" s="70"/>
    </row>
    <row r="30" spans="1:6" ht="26.25" customHeight="1">
      <c r="A30" s="1234" t="s">
        <v>338</v>
      </c>
      <c r="B30" s="1234"/>
      <c r="C30" s="1234"/>
      <c r="D30" s="1234"/>
      <c r="E30" s="70"/>
      <c r="F30" s="70"/>
    </row>
    <row r="31" spans="1:6" ht="12.75" customHeight="1"/>
    <row r="32" spans="1:6" ht="12.75" customHeight="1">
      <c r="A32" s="147" t="s">
        <v>688</v>
      </c>
    </row>
    <row r="33" spans="1:4" ht="12.75" customHeight="1">
      <c r="A33" s="521" t="s">
        <v>999</v>
      </c>
    </row>
    <row r="34" spans="1:4" s="261" customFormat="1" ht="12.75" customHeight="1">
      <c r="A34" s="42"/>
    </row>
    <row r="35" spans="1:4" s="261" customFormat="1" ht="12.75" customHeight="1">
      <c r="A35" s="42"/>
      <c r="D35" s="13" t="s">
        <v>1483</v>
      </c>
    </row>
    <row r="36" spans="1:4" ht="55.5" customHeight="1">
      <c r="A36" s="1237" t="s">
        <v>307</v>
      </c>
      <c r="B36" s="469" t="s">
        <v>308</v>
      </c>
      <c r="C36" s="1240" t="s">
        <v>365</v>
      </c>
      <c r="D36" s="1240"/>
    </row>
    <row r="37" spans="1:4" ht="21" customHeight="1">
      <c r="A37" s="1239"/>
      <c r="B37" s="494" t="s">
        <v>1627</v>
      </c>
      <c r="C37" s="454" t="s">
        <v>346</v>
      </c>
      <c r="D37" s="454" t="s">
        <v>347</v>
      </c>
    </row>
    <row r="38" spans="1:4">
      <c r="A38" s="79" t="s">
        <v>366</v>
      </c>
      <c r="B38" s="126">
        <v>98578.876369999998</v>
      </c>
      <c r="C38" s="127">
        <v>0.47497405138632265</v>
      </c>
      <c r="D38" s="126">
        <v>31744.564079999996</v>
      </c>
    </row>
    <row r="39" spans="1:4">
      <c r="A39" s="79" t="s">
        <v>309</v>
      </c>
      <c r="B39" s="126">
        <v>57561.154640000008</v>
      </c>
      <c r="C39" s="127">
        <v>2.5878897198620807</v>
      </c>
      <c r="D39" s="126">
        <v>41517.976300000009</v>
      </c>
    </row>
    <row r="40" spans="1:4">
      <c r="A40" s="128" t="s">
        <v>310</v>
      </c>
      <c r="B40" s="129">
        <v>41017.721729999997</v>
      </c>
      <c r="C40" s="130">
        <v>-0.19242358789817424</v>
      </c>
      <c r="D40" s="131">
        <v>-9773.4122300000017</v>
      </c>
    </row>
    <row r="41" spans="1:4">
      <c r="A41" s="79" t="s">
        <v>367</v>
      </c>
      <c r="B41" s="126">
        <v>3646.7246999999998</v>
      </c>
      <c r="C41" s="127">
        <v>-2.6471527360202689E-2</v>
      </c>
      <c r="D41" s="126">
        <v>-99.159269999999651</v>
      </c>
    </row>
    <row r="42" spans="1:4">
      <c r="A42" s="79" t="s">
        <v>368</v>
      </c>
      <c r="B42" s="126">
        <v>3134.0688100000002</v>
      </c>
      <c r="C42" s="127">
        <v>-4.6109954474082993E-3</v>
      </c>
      <c r="D42" s="126">
        <v>-14.518119999999271</v>
      </c>
    </row>
    <row r="43" spans="1:4" ht="19.5" customHeight="1">
      <c r="A43" s="128" t="s">
        <v>369</v>
      </c>
      <c r="B43" s="129">
        <v>512.65588999999966</v>
      </c>
      <c r="C43" s="130">
        <v>-0.14170697812755037</v>
      </c>
      <c r="D43" s="131">
        <v>-84.641160000000355</v>
      </c>
    </row>
    <row r="44" spans="1:4">
      <c r="A44" s="79" t="s">
        <v>370</v>
      </c>
      <c r="B44" s="126">
        <v>138871.86434</v>
      </c>
      <c r="C44" s="127">
        <v>0.14255696607551641</v>
      </c>
      <c r="D44" s="126">
        <v>17327.058730000004</v>
      </c>
    </row>
    <row r="45" spans="1:4">
      <c r="A45" s="79" t="s">
        <v>371</v>
      </c>
      <c r="B45" s="126">
        <v>134517.68255</v>
      </c>
      <c r="C45" s="127">
        <v>5.910875019904055E-2</v>
      </c>
      <c r="D45" s="126">
        <v>7507.4180000000051</v>
      </c>
    </row>
    <row r="46" spans="1:4" ht="19.5" customHeight="1">
      <c r="A46" s="128" t="s">
        <v>311</v>
      </c>
      <c r="B46" s="129">
        <v>4354.1817900000015</v>
      </c>
      <c r="C46" s="130">
        <v>-1.7966726742987849</v>
      </c>
      <c r="D46" s="131">
        <v>9819.640730000001</v>
      </c>
    </row>
    <row r="47" spans="1:4" ht="28.5" customHeight="1">
      <c r="A47" s="79" t="s">
        <v>312</v>
      </c>
      <c r="B47" s="126">
        <v>45884.559410000002</v>
      </c>
      <c r="C47" s="127">
        <v>-8.3645849274410376E-4</v>
      </c>
      <c r="D47" s="126">
        <v>-38.412660000001779</v>
      </c>
    </row>
    <row r="48" spans="1:4" ht="19.5" customHeight="1">
      <c r="A48" s="79" t="s">
        <v>313</v>
      </c>
      <c r="B48" s="126">
        <v>-3870.8593099999994</v>
      </c>
      <c r="C48" s="127">
        <v>-0.44236297945170627</v>
      </c>
      <c r="D48" s="126">
        <v>3070.6800200000012</v>
      </c>
    </row>
    <row r="49" spans="1:4">
      <c r="A49" s="79" t="s">
        <v>372</v>
      </c>
      <c r="B49" s="126">
        <v>49755.418719999994</v>
      </c>
      <c r="C49" s="127">
        <v>-5.88124737574304E-2</v>
      </c>
      <c r="D49" s="126">
        <v>-3109.0926900000049</v>
      </c>
    </row>
    <row r="50" spans="1:4">
      <c r="A50" s="79" t="s">
        <v>373</v>
      </c>
      <c r="B50" s="126">
        <v>9193.9700699999976</v>
      </c>
      <c r="C50" s="127">
        <v>-7.6581684455538951E-2</v>
      </c>
      <c r="D50" s="126">
        <v>-762.48186000000169</v>
      </c>
    </row>
    <row r="51" spans="1:4" ht="19.5" customHeight="1">
      <c r="A51" s="470" t="s">
        <v>374</v>
      </c>
      <c r="B51" s="471">
        <v>40561.448650000006</v>
      </c>
      <c r="C51" s="472">
        <v>-5.4689278193399818E-2</v>
      </c>
      <c r="D51" s="473">
        <v>-2346.6107999999876</v>
      </c>
    </row>
    <row r="52" spans="1:4" ht="12.75" customHeight="1"/>
    <row r="53" spans="1:4" ht="21" customHeight="1">
      <c r="A53" s="1234" t="s">
        <v>314</v>
      </c>
      <c r="B53" s="1234"/>
      <c r="C53" s="1234"/>
    </row>
    <row r="54" spans="1:4" ht="12.75" customHeight="1"/>
    <row r="55" spans="1:4" ht="12.75" customHeight="1">
      <c r="A55" s="613" t="s">
        <v>81</v>
      </c>
    </row>
    <row r="56" spans="1:4" ht="12.75" customHeight="1">
      <c r="D56" s="34" t="s">
        <v>1056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1" t="s">
        <v>937</v>
      </c>
      <c r="B1" s="661"/>
      <c r="C1" s="661"/>
      <c r="D1" s="558"/>
      <c r="E1" s="558"/>
      <c r="F1" s="558"/>
      <c r="G1" s="558"/>
      <c r="H1" s="558"/>
      <c r="I1" s="558"/>
      <c r="J1" s="558"/>
      <c r="K1" s="558"/>
      <c r="L1" s="558"/>
      <c r="M1" s="558"/>
      <c r="N1" s="558"/>
      <c r="O1" s="558"/>
      <c r="P1" s="558"/>
      <c r="Q1" s="558"/>
      <c r="R1" s="558"/>
      <c r="S1" s="558"/>
    </row>
    <row r="2" spans="1:20" ht="16.5">
      <c r="A2" s="662" t="s">
        <v>938</v>
      </c>
      <c r="B2" s="662"/>
      <c r="C2" s="66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634</v>
      </c>
      <c r="B4" s="150"/>
      <c r="C4" s="150"/>
      <c r="D4" s="339"/>
      <c r="E4" s="5"/>
      <c r="F4" s="6"/>
      <c r="G4" s="1067"/>
      <c r="S4" s="137" t="str">
        <f>Naslovnica!A20</f>
        <v>Listopad 2023.</v>
      </c>
    </row>
    <row r="5" spans="1:20" ht="12.75" customHeight="1">
      <c r="A5" s="551" t="s">
        <v>913</v>
      </c>
      <c r="B5" s="551"/>
      <c r="C5" s="551"/>
      <c r="D5" s="340"/>
      <c r="E5" s="8"/>
      <c r="F5" s="9"/>
      <c r="G5" s="10"/>
      <c r="S5" s="529" t="str">
        <f>Naslovnica!A24</f>
        <v>October 2023</v>
      </c>
    </row>
    <row r="6" spans="1:20" ht="12.75" customHeight="1">
      <c r="E6" s="261"/>
    </row>
    <row r="7" spans="1:20" ht="12.75" customHeight="1">
      <c r="A7" s="1117"/>
      <c r="B7" s="1117"/>
      <c r="C7" s="1117"/>
      <c r="D7" s="1116" t="s">
        <v>19</v>
      </c>
      <c r="E7" s="1116"/>
      <c r="F7" s="1116"/>
      <c r="G7" s="1116" t="s">
        <v>20</v>
      </c>
      <c r="H7" s="1116"/>
      <c r="I7" s="1116"/>
      <c r="J7" s="1116" t="s">
        <v>21</v>
      </c>
      <c r="K7" s="1116"/>
      <c r="L7" s="1116"/>
      <c r="M7" s="1116" t="s">
        <v>22</v>
      </c>
      <c r="N7" s="1116"/>
      <c r="O7" s="1116"/>
      <c r="P7" s="1116" t="s">
        <v>599</v>
      </c>
      <c r="Q7" s="1116"/>
      <c r="R7" s="1116"/>
      <c r="S7" s="1116" t="s">
        <v>469</v>
      </c>
    </row>
    <row r="8" spans="1:20" ht="15" customHeight="1">
      <c r="A8" s="1124"/>
      <c r="B8" s="1124"/>
      <c r="C8" s="1124"/>
      <c r="D8" s="1118" t="s">
        <v>597</v>
      </c>
      <c r="E8" s="1119"/>
      <c r="F8" s="1119"/>
      <c r="G8" s="1118" t="s">
        <v>598</v>
      </c>
      <c r="H8" s="1119"/>
      <c r="I8" s="1119"/>
      <c r="J8" s="1118" t="s">
        <v>597</v>
      </c>
      <c r="K8" s="1119"/>
      <c r="L8" s="1119"/>
      <c r="M8" s="1118" t="s">
        <v>597</v>
      </c>
      <c r="N8" s="1119"/>
      <c r="O8" s="1119"/>
      <c r="P8" s="1118" t="s">
        <v>597</v>
      </c>
      <c r="Q8" s="1119"/>
      <c r="R8" s="1119"/>
      <c r="S8" s="1117"/>
    </row>
    <row r="9" spans="1:20">
      <c r="A9" s="1124" t="s">
        <v>596</v>
      </c>
      <c r="B9" s="1124"/>
      <c r="C9" s="1124"/>
      <c r="D9" s="664" t="s">
        <v>114</v>
      </c>
      <c r="E9" s="664" t="s">
        <v>115</v>
      </c>
      <c r="F9" s="664" t="s">
        <v>116</v>
      </c>
      <c r="G9" s="664" t="s">
        <v>114</v>
      </c>
      <c r="H9" s="664" t="s">
        <v>115</v>
      </c>
      <c r="I9" s="664" t="s">
        <v>116</v>
      </c>
      <c r="J9" s="664" t="s">
        <v>114</v>
      </c>
      <c r="K9" s="664" t="s">
        <v>115</v>
      </c>
      <c r="L9" s="664" t="s">
        <v>116</v>
      </c>
      <c r="M9" s="664" t="s">
        <v>114</v>
      </c>
      <c r="N9" s="664" t="s">
        <v>115</v>
      </c>
      <c r="O9" s="664" t="s">
        <v>116</v>
      </c>
      <c r="P9" s="664" t="s">
        <v>114</v>
      </c>
      <c r="Q9" s="664" t="s">
        <v>115</v>
      </c>
      <c r="R9" s="664" t="s">
        <v>116</v>
      </c>
      <c r="S9" s="1117"/>
    </row>
    <row r="10" spans="1:20" s="331" customFormat="1" ht="22.5" customHeight="1">
      <c r="A10" s="1125" t="s">
        <v>600</v>
      </c>
      <c r="B10" s="1125"/>
      <c r="C10" s="1125"/>
      <c r="D10" s="666">
        <v>71448</v>
      </c>
      <c r="E10" s="666">
        <v>621776</v>
      </c>
      <c r="F10" s="666">
        <v>35288</v>
      </c>
      <c r="G10" s="666">
        <v>63710</v>
      </c>
      <c r="H10" s="666">
        <v>323178</v>
      </c>
      <c r="I10" s="666">
        <v>12604</v>
      </c>
      <c r="J10" s="666">
        <v>100837</v>
      </c>
      <c r="K10" s="666">
        <v>351520</v>
      </c>
      <c r="L10" s="666">
        <v>17402</v>
      </c>
      <c r="M10" s="666">
        <v>59316</v>
      </c>
      <c r="N10" s="666">
        <v>542101</v>
      </c>
      <c r="O10" s="666">
        <v>30927</v>
      </c>
      <c r="P10" s="666">
        <v>295311</v>
      </c>
      <c r="Q10" s="666">
        <v>1838575</v>
      </c>
      <c r="R10" s="666">
        <v>96221</v>
      </c>
      <c r="S10" s="666">
        <v>2230107</v>
      </c>
    </row>
    <row r="11" spans="1:20" ht="21.75" customHeight="1">
      <c r="A11" s="1126" t="s">
        <v>601</v>
      </c>
      <c r="B11" s="1126"/>
      <c r="C11" s="1126"/>
      <c r="D11" s="665">
        <v>3.2037924637696759E-2</v>
      </c>
      <c r="E11" s="665">
        <v>0.27880994050958091</v>
      </c>
      <c r="F11" s="665">
        <v>1.5823456004577359E-2</v>
      </c>
      <c r="G11" s="665">
        <v>2.8568135968363849E-2</v>
      </c>
      <c r="H11" s="665">
        <v>0.14491591659054925</v>
      </c>
      <c r="I11" s="665">
        <v>5.6517467547521263E-3</v>
      </c>
      <c r="J11" s="665">
        <v>4.5216216082905436E-2</v>
      </c>
      <c r="K11" s="665">
        <v>0.15762472383612086</v>
      </c>
      <c r="L11" s="665">
        <v>7.8032130296887096E-3</v>
      </c>
      <c r="M11" s="665">
        <v>2.6597826920412338E-2</v>
      </c>
      <c r="N11" s="665">
        <v>0.2430829552124629</v>
      </c>
      <c r="O11" s="665">
        <v>1.3867944452889479E-2</v>
      </c>
      <c r="P11" s="665">
        <v>0.13242010360937839</v>
      </c>
      <c r="Q11" s="665">
        <v>0.82443353614871395</v>
      </c>
      <c r="R11" s="665">
        <v>4.3146360241907676E-2</v>
      </c>
      <c r="S11" s="665">
        <v>1</v>
      </c>
    </row>
    <row r="12" spans="1:20" ht="22.5" customHeight="1">
      <c r="A12" s="1127" t="s">
        <v>602</v>
      </c>
      <c r="B12" s="1127"/>
      <c r="C12" s="1127"/>
      <c r="D12" s="332">
        <v>46</v>
      </c>
      <c r="E12" s="332">
        <v>35</v>
      </c>
      <c r="F12" s="332">
        <v>0</v>
      </c>
      <c r="G12" s="332">
        <v>50</v>
      </c>
      <c r="H12" s="332">
        <v>56</v>
      </c>
      <c r="I12" s="332">
        <v>0</v>
      </c>
      <c r="J12" s="332">
        <v>51</v>
      </c>
      <c r="K12" s="332">
        <v>59</v>
      </c>
      <c r="L12" s="332">
        <v>3</v>
      </c>
      <c r="M12" s="332">
        <v>23</v>
      </c>
      <c r="N12" s="332">
        <v>45</v>
      </c>
      <c r="O12" s="332">
        <v>6</v>
      </c>
      <c r="P12" s="332">
        <v>170</v>
      </c>
      <c r="Q12" s="332">
        <v>195</v>
      </c>
      <c r="R12" s="332">
        <v>9</v>
      </c>
      <c r="S12" s="332">
        <v>374</v>
      </c>
    </row>
    <row r="13" spans="1:20" ht="22.5" customHeight="1">
      <c r="A13" s="1127" t="s">
        <v>603</v>
      </c>
      <c r="B13" s="1127"/>
      <c r="C13" s="1127"/>
      <c r="D13" s="332">
        <v>0</v>
      </c>
      <c r="E13" s="332">
        <v>0</v>
      </c>
      <c r="F13" s="332">
        <v>0</v>
      </c>
      <c r="G13" s="332">
        <v>0</v>
      </c>
      <c r="H13" s="332">
        <v>0</v>
      </c>
      <c r="I13" s="332">
        <v>0</v>
      </c>
      <c r="J13" s="332">
        <v>0</v>
      </c>
      <c r="K13" s="332">
        <v>0</v>
      </c>
      <c r="L13" s="332">
        <v>0</v>
      </c>
      <c r="M13" s="332">
        <v>0</v>
      </c>
      <c r="N13" s="332">
        <v>0</v>
      </c>
      <c r="O13" s="332">
        <v>0</v>
      </c>
      <c r="P13" s="332">
        <v>0</v>
      </c>
      <c r="Q13" s="332">
        <v>0</v>
      </c>
      <c r="R13" s="332">
        <v>0</v>
      </c>
      <c r="S13" s="332">
        <v>0</v>
      </c>
    </row>
    <row r="14" spans="1:20" ht="22.5" customHeight="1">
      <c r="A14" s="1127" t="s">
        <v>604</v>
      </c>
      <c r="B14" s="1127"/>
      <c r="C14" s="1127"/>
      <c r="D14" s="332">
        <v>2857</v>
      </c>
      <c r="E14" s="332">
        <v>0</v>
      </c>
      <c r="F14" s="332">
        <v>0</v>
      </c>
      <c r="G14" s="332">
        <v>1427</v>
      </c>
      <c r="H14" s="332">
        <v>0</v>
      </c>
      <c r="I14" s="332">
        <v>0</v>
      </c>
      <c r="J14" s="332">
        <v>1427</v>
      </c>
      <c r="K14" s="332">
        <v>0</v>
      </c>
      <c r="L14" s="332">
        <v>0</v>
      </c>
      <c r="M14" s="332">
        <v>1427</v>
      </c>
      <c r="N14" s="332">
        <v>0</v>
      </c>
      <c r="O14" s="332">
        <v>0</v>
      </c>
      <c r="P14" s="332">
        <v>7138</v>
      </c>
      <c r="Q14" s="332">
        <v>0</v>
      </c>
      <c r="R14" s="332">
        <v>0</v>
      </c>
      <c r="S14" s="332">
        <v>7138</v>
      </c>
      <c r="T14" s="76"/>
    </row>
    <row r="15" spans="1:20" ht="21.75" customHeight="1">
      <c r="A15" s="1126" t="s">
        <v>605</v>
      </c>
      <c r="B15" s="1126"/>
      <c r="C15" s="1126"/>
      <c r="D15" s="669">
        <v>2903</v>
      </c>
      <c r="E15" s="669">
        <v>35</v>
      </c>
      <c r="F15" s="669">
        <v>0</v>
      </c>
      <c r="G15" s="669">
        <v>1477</v>
      </c>
      <c r="H15" s="669">
        <v>56</v>
      </c>
      <c r="I15" s="669">
        <v>0</v>
      </c>
      <c r="J15" s="669">
        <v>1478</v>
      </c>
      <c r="K15" s="669">
        <v>59</v>
      </c>
      <c r="L15" s="669">
        <v>3</v>
      </c>
      <c r="M15" s="669">
        <v>1450</v>
      </c>
      <c r="N15" s="669">
        <v>45</v>
      </c>
      <c r="O15" s="669">
        <v>6</v>
      </c>
      <c r="P15" s="669">
        <v>7308</v>
      </c>
      <c r="Q15" s="669">
        <v>195</v>
      </c>
      <c r="R15" s="669">
        <v>9</v>
      </c>
      <c r="S15" s="669">
        <v>7512</v>
      </c>
    </row>
    <row r="16" spans="1:20" ht="22.5" customHeight="1">
      <c r="A16" s="1128" t="s">
        <v>606</v>
      </c>
      <c r="B16" s="1128"/>
      <c r="C16" s="1128"/>
      <c r="D16" s="172">
        <v>8</v>
      </c>
      <c r="E16" s="172">
        <v>2401</v>
      </c>
      <c r="F16" s="172">
        <v>1</v>
      </c>
      <c r="G16" s="172">
        <v>5</v>
      </c>
      <c r="H16" s="172">
        <v>916</v>
      </c>
      <c r="I16" s="172">
        <v>1</v>
      </c>
      <c r="J16" s="172">
        <v>4</v>
      </c>
      <c r="K16" s="172">
        <v>1229</v>
      </c>
      <c r="L16" s="172">
        <v>1</v>
      </c>
      <c r="M16" s="172">
        <v>11</v>
      </c>
      <c r="N16" s="172">
        <v>2007</v>
      </c>
      <c r="O16" s="172">
        <v>0</v>
      </c>
      <c r="P16" s="172">
        <v>28</v>
      </c>
      <c r="Q16" s="172">
        <v>6553</v>
      </c>
      <c r="R16" s="172">
        <v>3</v>
      </c>
      <c r="S16" s="172">
        <v>6584</v>
      </c>
    </row>
    <row r="17" spans="1:20" ht="22.5" customHeight="1">
      <c r="A17" s="1128" t="s">
        <v>607</v>
      </c>
      <c r="B17" s="1128"/>
      <c r="C17" s="1128"/>
      <c r="D17" s="173">
        <v>36</v>
      </c>
      <c r="E17" s="172">
        <v>8</v>
      </c>
      <c r="F17" s="172">
        <v>2366</v>
      </c>
      <c r="G17" s="172">
        <v>18</v>
      </c>
      <c r="H17" s="172">
        <v>4</v>
      </c>
      <c r="I17" s="172">
        <v>900</v>
      </c>
      <c r="J17" s="172">
        <v>17</v>
      </c>
      <c r="K17" s="172">
        <v>4</v>
      </c>
      <c r="L17" s="172">
        <v>1213</v>
      </c>
      <c r="M17" s="172">
        <v>28</v>
      </c>
      <c r="N17" s="172">
        <v>11</v>
      </c>
      <c r="O17" s="172">
        <v>1979</v>
      </c>
      <c r="P17" s="172">
        <v>99</v>
      </c>
      <c r="Q17" s="172">
        <v>27</v>
      </c>
      <c r="R17" s="172">
        <v>6458</v>
      </c>
      <c r="S17" s="172">
        <v>6584</v>
      </c>
    </row>
    <row r="18" spans="1:20" ht="22.5" customHeight="1">
      <c r="A18" s="1130" t="s">
        <v>608</v>
      </c>
      <c r="B18" s="1130"/>
      <c r="C18" s="1130"/>
      <c r="D18" s="172">
        <v>8</v>
      </c>
      <c r="E18" s="172">
        <v>20</v>
      </c>
      <c r="F18" s="172">
        <v>0</v>
      </c>
      <c r="G18" s="172">
        <v>2</v>
      </c>
      <c r="H18" s="172">
        <v>2</v>
      </c>
      <c r="I18" s="172">
        <v>1</v>
      </c>
      <c r="J18" s="172">
        <v>6</v>
      </c>
      <c r="K18" s="172">
        <v>6</v>
      </c>
      <c r="L18" s="172">
        <v>1</v>
      </c>
      <c r="M18" s="172">
        <v>7</v>
      </c>
      <c r="N18" s="172">
        <v>19</v>
      </c>
      <c r="O18" s="172">
        <v>0</v>
      </c>
      <c r="P18" s="172">
        <v>23</v>
      </c>
      <c r="Q18" s="172">
        <v>47</v>
      </c>
      <c r="R18" s="172">
        <v>2</v>
      </c>
      <c r="S18" s="172">
        <v>72</v>
      </c>
    </row>
    <row r="19" spans="1:20" ht="22.5" customHeight="1">
      <c r="A19" s="1129" t="s">
        <v>609</v>
      </c>
      <c r="B19" s="1129"/>
      <c r="C19" s="1129"/>
      <c r="D19" s="172">
        <v>3</v>
      </c>
      <c r="E19" s="172">
        <v>1</v>
      </c>
      <c r="F19" s="172">
        <v>0</v>
      </c>
      <c r="G19" s="172">
        <v>10</v>
      </c>
      <c r="H19" s="172">
        <v>23</v>
      </c>
      <c r="I19" s="172">
        <v>0</v>
      </c>
      <c r="J19" s="172">
        <v>8</v>
      </c>
      <c r="K19" s="172">
        <v>18</v>
      </c>
      <c r="L19" s="172">
        <v>0</v>
      </c>
      <c r="M19" s="172">
        <v>2</v>
      </c>
      <c r="N19" s="172">
        <v>5</v>
      </c>
      <c r="O19" s="172">
        <v>2</v>
      </c>
      <c r="P19" s="172">
        <v>23</v>
      </c>
      <c r="Q19" s="172">
        <v>47</v>
      </c>
      <c r="R19" s="172">
        <v>2</v>
      </c>
      <c r="S19" s="172">
        <v>72</v>
      </c>
    </row>
    <row r="20" spans="1:20" ht="22.5" customHeight="1">
      <c r="A20" s="1126" t="s">
        <v>610</v>
      </c>
      <c r="B20" s="1126"/>
      <c r="C20" s="1126"/>
      <c r="D20" s="669">
        <v>23</v>
      </c>
      <c r="E20" s="669">
        <v>-2412</v>
      </c>
      <c r="F20" s="669">
        <v>2365</v>
      </c>
      <c r="G20" s="669">
        <v>21</v>
      </c>
      <c r="H20" s="669">
        <v>-891</v>
      </c>
      <c r="I20" s="669">
        <v>898</v>
      </c>
      <c r="J20" s="669">
        <v>15</v>
      </c>
      <c r="K20" s="669">
        <v>-1213</v>
      </c>
      <c r="L20" s="669">
        <v>1211</v>
      </c>
      <c r="M20" s="669">
        <v>12</v>
      </c>
      <c r="N20" s="669">
        <v>-2010</v>
      </c>
      <c r="O20" s="669">
        <v>1981</v>
      </c>
      <c r="P20" s="669">
        <v>71</v>
      </c>
      <c r="Q20" s="669">
        <v>-6526</v>
      </c>
      <c r="R20" s="669">
        <v>6455</v>
      </c>
      <c r="S20" s="669">
        <v>0</v>
      </c>
    </row>
    <row r="21" spans="1:20" ht="22.5" customHeight="1">
      <c r="A21" s="1126" t="s">
        <v>611</v>
      </c>
      <c r="B21" s="1126"/>
      <c r="C21" s="1126"/>
      <c r="D21" s="669">
        <v>6</v>
      </c>
      <c r="E21" s="669">
        <v>304</v>
      </c>
      <c r="F21" s="669">
        <v>670</v>
      </c>
      <c r="G21" s="669">
        <v>5</v>
      </c>
      <c r="H21" s="669">
        <v>93</v>
      </c>
      <c r="I21" s="669">
        <v>222</v>
      </c>
      <c r="J21" s="669">
        <v>3</v>
      </c>
      <c r="K21" s="669">
        <v>142</v>
      </c>
      <c r="L21" s="669">
        <v>284</v>
      </c>
      <c r="M21" s="669">
        <v>3</v>
      </c>
      <c r="N21" s="669">
        <v>230</v>
      </c>
      <c r="O21" s="669">
        <v>578</v>
      </c>
      <c r="P21" s="669">
        <v>17</v>
      </c>
      <c r="Q21" s="669">
        <v>769</v>
      </c>
      <c r="R21" s="669">
        <v>1754</v>
      </c>
      <c r="S21" s="669">
        <v>2540</v>
      </c>
    </row>
    <row r="22" spans="1:20" ht="21.75" customHeight="1">
      <c r="A22" s="1125" t="s">
        <v>612</v>
      </c>
      <c r="B22" s="1125"/>
      <c r="C22" s="1125"/>
      <c r="D22" s="667">
        <v>74368</v>
      </c>
      <c r="E22" s="667">
        <v>619095</v>
      </c>
      <c r="F22" s="667">
        <v>36983</v>
      </c>
      <c r="G22" s="667">
        <v>65203</v>
      </c>
      <c r="H22" s="667">
        <v>322250</v>
      </c>
      <c r="I22" s="667">
        <v>13280</v>
      </c>
      <c r="J22" s="668">
        <v>102327</v>
      </c>
      <c r="K22" s="667">
        <v>350224</v>
      </c>
      <c r="L22" s="667">
        <v>18332</v>
      </c>
      <c r="M22" s="667">
        <v>60775</v>
      </c>
      <c r="N22" s="667">
        <v>539906</v>
      </c>
      <c r="O22" s="667">
        <v>32336</v>
      </c>
      <c r="P22" s="667">
        <v>302673</v>
      </c>
      <c r="Q22" s="667">
        <v>1831475</v>
      </c>
      <c r="R22" s="667">
        <v>100931</v>
      </c>
      <c r="S22" s="667">
        <v>2235079</v>
      </c>
    </row>
    <row r="23" spans="1:20" s="261" customFormat="1" ht="22.5" customHeight="1">
      <c r="A23" s="1129" t="s">
        <v>633</v>
      </c>
      <c r="B23" s="1129"/>
      <c r="C23" s="1129"/>
      <c r="D23" s="335">
        <v>2920</v>
      </c>
      <c r="E23" s="335">
        <v>-2681</v>
      </c>
      <c r="F23" s="335">
        <v>1695</v>
      </c>
      <c r="G23" s="335">
        <v>1493</v>
      </c>
      <c r="H23" s="335">
        <v>-928</v>
      </c>
      <c r="I23" s="335">
        <v>676</v>
      </c>
      <c r="J23" s="335">
        <v>1490</v>
      </c>
      <c r="K23" s="335">
        <v>-1296</v>
      </c>
      <c r="L23" s="335">
        <v>930</v>
      </c>
      <c r="M23" s="335">
        <v>1459</v>
      </c>
      <c r="N23" s="335">
        <v>-2195</v>
      </c>
      <c r="O23" s="335">
        <v>1409</v>
      </c>
      <c r="P23" s="335">
        <v>7362</v>
      </c>
      <c r="Q23" s="335">
        <v>-7100</v>
      </c>
      <c r="R23" s="335">
        <v>4710</v>
      </c>
      <c r="S23" s="335">
        <v>4972</v>
      </c>
      <c r="T23" s="289"/>
    </row>
    <row r="24" spans="1:20" ht="22.5" customHeight="1">
      <c r="A24" s="1126" t="s">
        <v>613</v>
      </c>
      <c r="B24" s="1126"/>
      <c r="C24" s="1126"/>
      <c r="D24" s="665">
        <v>4.0868883663643489E-2</v>
      </c>
      <c r="E24" s="665">
        <v>-4.3118422068397621E-3</v>
      </c>
      <c r="F24" s="665">
        <v>4.8033325776467919E-2</v>
      </c>
      <c r="G24" s="665">
        <v>2.3434311725003924E-2</v>
      </c>
      <c r="H24" s="665">
        <v>-2.871482588542537E-3</v>
      </c>
      <c r="I24" s="665">
        <v>5.3633767058076799E-2</v>
      </c>
      <c r="J24" s="665">
        <v>1.4776322183325565E-2</v>
      </c>
      <c r="K24" s="665">
        <v>-3.6868456986800181E-3</v>
      </c>
      <c r="L24" s="665">
        <v>5.3442133088150788E-2</v>
      </c>
      <c r="M24" s="665">
        <v>2.4597073302313036E-2</v>
      </c>
      <c r="N24" s="665">
        <v>-4.0490609683435375E-3</v>
      </c>
      <c r="O24" s="665">
        <v>4.5558896756879103E-2</v>
      </c>
      <c r="P24" s="665">
        <v>2.4929650436319676E-2</v>
      </c>
      <c r="Q24" s="665">
        <v>-3.8616863603606055E-3</v>
      </c>
      <c r="R24" s="665">
        <v>4.8949813450286317E-2</v>
      </c>
      <c r="S24" s="665">
        <v>2.2294894370539172E-3</v>
      </c>
    </row>
    <row r="25" spans="1:20" ht="21.75" customHeight="1">
      <c r="A25" s="1126" t="s">
        <v>601</v>
      </c>
      <c r="B25" s="1126"/>
      <c r="C25" s="1126"/>
      <c r="D25" s="665">
        <v>3.327309683460853E-2</v>
      </c>
      <c r="E25" s="665">
        <v>0.27699020929461554</v>
      </c>
      <c r="F25" s="665">
        <v>1.6546618710121655E-2</v>
      </c>
      <c r="G25" s="665">
        <v>2.9172570633968643E-2</v>
      </c>
      <c r="H25" s="665">
        <v>0.14417834895321374</v>
      </c>
      <c r="I25" s="665">
        <v>5.9416244347515234E-3</v>
      </c>
      <c r="J25" s="665">
        <v>4.578227436256168E-2</v>
      </c>
      <c r="K25" s="665">
        <v>0.1566942376533447</v>
      </c>
      <c r="L25" s="665">
        <v>8.201947224236816E-3</v>
      </c>
      <c r="M25" s="665">
        <v>2.7191432607080106E-2</v>
      </c>
      <c r="N25" s="665">
        <v>0.24156014172205995</v>
      </c>
      <c r="O25" s="665">
        <v>1.4467497569437143E-2</v>
      </c>
      <c r="P25" s="665">
        <v>0.13541937443821897</v>
      </c>
      <c r="Q25" s="665">
        <v>0.81942293762323393</v>
      </c>
      <c r="R25" s="665">
        <v>4.5157687938547138E-2</v>
      </c>
      <c r="S25" s="665">
        <v>1</v>
      </c>
    </row>
    <row r="26" spans="1:20">
      <c r="A26" s="1066" t="s">
        <v>614</v>
      </c>
      <c r="B26" s="1066"/>
      <c r="C26" s="1066"/>
      <c r="D26" s="197"/>
      <c r="E26" s="197"/>
    </row>
    <row r="27" spans="1:20" ht="12.75" customHeight="1">
      <c r="A27" s="171" t="s">
        <v>615</v>
      </c>
      <c r="B27" s="171"/>
      <c r="C27" s="171"/>
      <c r="D27" s="169"/>
      <c r="E27" s="169"/>
      <c r="F27" s="169"/>
      <c r="G27" s="169"/>
      <c r="H27" s="170"/>
    </row>
    <row r="28" spans="1:20" ht="12.75" customHeight="1">
      <c r="A28" s="166" t="s">
        <v>616</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635</v>
      </c>
      <c r="B31" s="197"/>
      <c r="C31" s="197"/>
      <c r="D31" s="197"/>
      <c r="E31" s="197"/>
      <c r="F31" s="197"/>
      <c r="S31" s="137" t="str">
        <f>Naslovnica!A20</f>
        <v>Listopad 2023.</v>
      </c>
    </row>
    <row r="32" spans="1:20">
      <c r="A32" s="557" t="s">
        <v>914</v>
      </c>
      <c r="B32" s="197"/>
      <c r="C32" s="197"/>
      <c r="D32" s="197"/>
      <c r="E32" s="197"/>
      <c r="F32" s="197"/>
      <c r="S32" s="529" t="str">
        <f>Naslovnica!A24</f>
        <v>October 2023</v>
      </c>
    </row>
    <row r="33" spans="1:19">
      <c r="B33"/>
      <c r="C33"/>
    </row>
    <row r="34" spans="1:19" ht="32.25" customHeight="1">
      <c r="A34" s="670"/>
      <c r="B34" s="1124" t="s">
        <v>584</v>
      </c>
      <c r="C34" s="1124"/>
      <c r="D34" s="1124"/>
      <c r="E34" s="1123" t="s">
        <v>585</v>
      </c>
      <c r="F34" s="1123"/>
      <c r="G34" s="1123"/>
      <c r="H34" s="1123" t="s">
        <v>586</v>
      </c>
      <c r="I34" s="1123"/>
      <c r="J34" s="1123"/>
      <c r="K34" s="1122" t="s">
        <v>587</v>
      </c>
      <c r="L34" s="1122"/>
      <c r="M34" s="1122"/>
      <c r="N34" s="1122" t="s">
        <v>588</v>
      </c>
      <c r="O34" s="1122"/>
      <c r="P34" s="1122"/>
      <c r="Q34" s="1123" t="s">
        <v>589</v>
      </c>
      <c r="R34" s="1123"/>
      <c r="S34" s="1123"/>
    </row>
    <row r="35" spans="1:19" ht="21">
      <c r="A35" s="670" t="s">
        <v>533</v>
      </c>
      <c r="B35" s="1124" t="s">
        <v>590</v>
      </c>
      <c r="C35" s="1124"/>
      <c r="D35" s="1124"/>
      <c r="E35" s="1124" t="s">
        <v>591</v>
      </c>
      <c r="F35" s="1124"/>
      <c r="G35" s="1124"/>
      <c r="H35" s="1124" t="s">
        <v>591</v>
      </c>
      <c r="I35" s="1124"/>
      <c r="J35" s="1124"/>
      <c r="K35" s="1124" t="s">
        <v>592</v>
      </c>
      <c r="L35" s="1124"/>
      <c r="M35" s="1124"/>
      <c r="N35" s="1124" t="s">
        <v>592</v>
      </c>
      <c r="O35" s="1124"/>
      <c r="P35" s="1124"/>
      <c r="Q35" s="1124" t="s">
        <v>592</v>
      </c>
      <c r="R35" s="1124"/>
      <c r="S35" s="1124"/>
    </row>
    <row r="36" spans="1:19">
      <c r="A36" s="670"/>
      <c r="B36" s="671" t="s">
        <v>114</v>
      </c>
      <c r="C36" s="671" t="s">
        <v>115</v>
      </c>
      <c r="D36" s="671" t="s">
        <v>116</v>
      </c>
      <c r="E36" s="671" t="s">
        <v>114</v>
      </c>
      <c r="F36" s="671" t="s">
        <v>115</v>
      </c>
      <c r="G36" s="671" t="s">
        <v>116</v>
      </c>
      <c r="H36" s="671" t="s">
        <v>114</v>
      </c>
      <c r="I36" s="671" t="s">
        <v>115</v>
      </c>
      <c r="J36" s="671" t="s">
        <v>116</v>
      </c>
      <c r="K36" s="671" t="s">
        <v>114</v>
      </c>
      <c r="L36" s="671" t="s">
        <v>115</v>
      </c>
      <c r="M36" s="671" t="s">
        <v>116</v>
      </c>
      <c r="N36" s="671" t="s">
        <v>114</v>
      </c>
      <c r="O36" s="671" t="s">
        <v>115</v>
      </c>
      <c r="P36" s="671" t="s">
        <v>116</v>
      </c>
      <c r="Q36" s="663" t="s">
        <v>114</v>
      </c>
      <c r="R36" s="663" t="s">
        <v>115</v>
      </c>
      <c r="S36" s="663" t="s">
        <v>116</v>
      </c>
    </row>
    <row r="37" spans="1:19">
      <c r="A37" s="176" t="s">
        <v>6</v>
      </c>
      <c r="B37" s="183">
        <v>5922</v>
      </c>
      <c r="C37" s="183">
        <v>148</v>
      </c>
      <c r="D37" s="183">
        <v>8</v>
      </c>
      <c r="E37" s="183">
        <v>3949</v>
      </c>
      <c r="F37" s="183">
        <v>51</v>
      </c>
      <c r="G37" s="183">
        <v>6</v>
      </c>
      <c r="H37" s="183">
        <v>9871</v>
      </c>
      <c r="I37" s="183">
        <v>199</v>
      </c>
      <c r="J37" s="183">
        <v>14</v>
      </c>
      <c r="K37" s="183">
        <v>237</v>
      </c>
      <c r="L37" s="183">
        <v>17</v>
      </c>
      <c r="M37" s="183">
        <v>-1</v>
      </c>
      <c r="N37" s="183">
        <v>69</v>
      </c>
      <c r="O37" s="183">
        <v>8</v>
      </c>
      <c r="P37" s="183">
        <v>-1</v>
      </c>
      <c r="Q37" s="184">
        <v>3.1991636173549498E-2</v>
      </c>
      <c r="R37" s="184">
        <v>0.14367816091954033</v>
      </c>
      <c r="S37" s="184">
        <v>-0.125</v>
      </c>
    </row>
    <row r="38" spans="1:19">
      <c r="A38" s="77" t="s">
        <v>7</v>
      </c>
      <c r="B38" s="183">
        <v>76990</v>
      </c>
      <c r="C38" s="183">
        <v>31625</v>
      </c>
      <c r="D38" s="183">
        <v>153</v>
      </c>
      <c r="E38" s="183">
        <v>54347</v>
      </c>
      <c r="F38" s="183">
        <v>23775</v>
      </c>
      <c r="G38" s="183">
        <v>96</v>
      </c>
      <c r="H38" s="183">
        <v>131337</v>
      </c>
      <c r="I38" s="183">
        <v>55400</v>
      </c>
      <c r="J38" s="183">
        <v>249</v>
      </c>
      <c r="K38" s="183">
        <v>1407</v>
      </c>
      <c r="L38" s="183">
        <v>-1476</v>
      </c>
      <c r="M38" s="183">
        <v>3</v>
      </c>
      <c r="N38" s="183">
        <v>932</v>
      </c>
      <c r="O38" s="183">
        <v>-1054</v>
      </c>
      <c r="P38" s="183">
        <v>3</v>
      </c>
      <c r="Q38" s="184">
        <v>1.8132064063008713E-2</v>
      </c>
      <c r="R38" s="184">
        <v>-4.3673398929742757E-2</v>
      </c>
      <c r="S38" s="184">
        <v>2.4691358024691468E-2</v>
      </c>
    </row>
    <row r="39" spans="1:19">
      <c r="A39" s="77" t="s">
        <v>8</v>
      </c>
      <c r="B39" s="183">
        <v>46925</v>
      </c>
      <c r="C39" s="183">
        <v>108060</v>
      </c>
      <c r="D39" s="183">
        <v>209</v>
      </c>
      <c r="E39" s="183">
        <v>34289</v>
      </c>
      <c r="F39" s="183">
        <v>87949</v>
      </c>
      <c r="G39" s="183">
        <v>193</v>
      </c>
      <c r="H39" s="183">
        <v>81214</v>
      </c>
      <c r="I39" s="183">
        <v>196009</v>
      </c>
      <c r="J39" s="183">
        <v>402</v>
      </c>
      <c r="K39" s="183">
        <v>1278</v>
      </c>
      <c r="L39" s="183">
        <v>-516</v>
      </c>
      <c r="M39" s="183">
        <v>-1</v>
      </c>
      <c r="N39" s="183">
        <v>797</v>
      </c>
      <c r="O39" s="183">
        <v>-683</v>
      </c>
      <c r="P39" s="183">
        <v>2</v>
      </c>
      <c r="Q39" s="184">
        <v>2.6219689407245506E-2</v>
      </c>
      <c r="R39" s="184">
        <v>-6.0798750557786718E-3</v>
      </c>
      <c r="S39" s="184">
        <v>2.4937655860348684E-3</v>
      </c>
    </row>
    <row r="40" spans="1:19">
      <c r="A40" s="77" t="s">
        <v>9</v>
      </c>
      <c r="B40" s="183">
        <v>27032</v>
      </c>
      <c r="C40" s="183">
        <v>131219</v>
      </c>
      <c r="D40" s="183">
        <v>116</v>
      </c>
      <c r="E40" s="183">
        <v>10517</v>
      </c>
      <c r="F40" s="183">
        <v>119514</v>
      </c>
      <c r="G40" s="183">
        <v>126</v>
      </c>
      <c r="H40" s="183">
        <v>37549</v>
      </c>
      <c r="I40" s="183">
        <v>250733</v>
      </c>
      <c r="J40" s="183">
        <v>242</v>
      </c>
      <c r="K40" s="183">
        <v>894</v>
      </c>
      <c r="L40" s="183">
        <v>-391</v>
      </c>
      <c r="M40" s="183">
        <v>1</v>
      </c>
      <c r="N40" s="183">
        <v>368</v>
      </c>
      <c r="O40" s="183">
        <v>-367</v>
      </c>
      <c r="P40" s="183">
        <v>2</v>
      </c>
      <c r="Q40" s="184">
        <v>3.4778295257254621E-2</v>
      </c>
      <c r="R40" s="184">
        <v>-3.0140243587245541E-3</v>
      </c>
      <c r="S40" s="184">
        <v>1.2552301255230214E-2</v>
      </c>
    </row>
    <row r="41" spans="1:19">
      <c r="A41" s="77" t="s">
        <v>10</v>
      </c>
      <c r="B41" s="183">
        <v>22552</v>
      </c>
      <c r="C41" s="183">
        <v>151388</v>
      </c>
      <c r="D41" s="183">
        <v>81</v>
      </c>
      <c r="E41" s="183">
        <v>6432</v>
      </c>
      <c r="F41" s="183">
        <v>138925</v>
      </c>
      <c r="G41" s="183">
        <v>64</v>
      </c>
      <c r="H41" s="183">
        <v>28984</v>
      </c>
      <c r="I41" s="183">
        <v>290313</v>
      </c>
      <c r="J41" s="183">
        <v>145</v>
      </c>
      <c r="K41" s="183">
        <v>658</v>
      </c>
      <c r="L41" s="183">
        <v>-366</v>
      </c>
      <c r="M41" s="183">
        <v>0</v>
      </c>
      <c r="N41" s="183">
        <v>206</v>
      </c>
      <c r="O41" s="183">
        <v>-314</v>
      </c>
      <c r="P41" s="183">
        <v>0</v>
      </c>
      <c r="Q41" s="184">
        <v>3.0725462304409756E-2</v>
      </c>
      <c r="R41" s="184">
        <v>-2.3368259717587714E-3</v>
      </c>
      <c r="S41" s="184">
        <v>0</v>
      </c>
    </row>
    <row r="42" spans="1:19">
      <c r="A42" s="77" t="s">
        <v>11</v>
      </c>
      <c r="B42" s="183">
        <v>8672</v>
      </c>
      <c r="C42" s="183">
        <v>161420</v>
      </c>
      <c r="D42" s="183">
        <v>77</v>
      </c>
      <c r="E42" s="183">
        <v>2455</v>
      </c>
      <c r="F42" s="183">
        <v>148701</v>
      </c>
      <c r="G42" s="183">
        <v>83</v>
      </c>
      <c r="H42" s="183">
        <v>11127</v>
      </c>
      <c r="I42" s="183">
        <v>310121</v>
      </c>
      <c r="J42" s="183">
        <v>160</v>
      </c>
      <c r="K42" s="183">
        <v>385</v>
      </c>
      <c r="L42" s="183">
        <v>7</v>
      </c>
      <c r="M42" s="183">
        <v>-2</v>
      </c>
      <c r="N42" s="183">
        <v>126</v>
      </c>
      <c r="O42" s="183">
        <v>17</v>
      </c>
      <c r="P42" s="183">
        <v>0</v>
      </c>
      <c r="Q42" s="184">
        <v>4.8134890730972213E-2</v>
      </c>
      <c r="R42" s="184">
        <v>7.7395137650482226E-5</v>
      </c>
      <c r="S42" s="184">
        <v>-1.2345679012345734E-2</v>
      </c>
    </row>
    <row r="43" spans="1:19">
      <c r="A43" s="77" t="s">
        <v>12</v>
      </c>
      <c r="B43" s="183">
        <v>957</v>
      </c>
      <c r="C43" s="183">
        <v>140903</v>
      </c>
      <c r="D43" s="183">
        <v>80</v>
      </c>
      <c r="E43" s="183">
        <v>585</v>
      </c>
      <c r="F43" s="183">
        <v>137983</v>
      </c>
      <c r="G43" s="183">
        <v>79</v>
      </c>
      <c r="H43" s="183">
        <v>1542</v>
      </c>
      <c r="I43" s="183">
        <v>278886</v>
      </c>
      <c r="J43" s="183">
        <v>159</v>
      </c>
      <c r="K43" s="183">
        <v>4</v>
      </c>
      <c r="L43" s="183">
        <v>528</v>
      </c>
      <c r="M43" s="183">
        <v>0</v>
      </c>
      <c r="N43" s="183">
        <v>-1</v>
      </c>
      <c r="O43" s="183">
        <v>168</v>
      </c>
      <c r="P43" s="183">
        <v>-1</v>
      </c>
      <c r="Q43" s="184">
        <v>1.9493177387914784E-3</v>
      </c>
      <c r="R43" s="184">
        <v>2.5018871993960357E-3</v>
      </c>
      <c r="S43" s="184">
        <v>-6.2499999999999778E-3</v>
      </c>
    </row>
    <row r="44" spans="1:19">
      <c r="A44" s="77" t="s">
        <v>13</v>
      </c>
      <c r="B44" s="183">
        <v>669</v>
      </c>
      <c r="C44" s="183">
        <v>115587</v>
      </c>
      <c r="D44" s="183">
        <v>107</v>
      </c>
      <c r="E44" s="183">
        <v>399</v>
      </c>
      <c r="F44" s="183">
        <v>123075</v>
      </c>
      <c r="G44" s="183">
        <v>94</v>
      </c>
      <c r="H44" s="183">
        <v>1068</v>
      </c>
      <c r="I44" s="183">
        <v>238662</v>
      </c>
      <c r="J44" s="183">
        <v>201</v>
      </c>
      <c r="K44" s="183">
        <v>3</v>
      </c>
      <c r="L44" s="183">
        <v>188</v>
      </c>
      <c r="M44" s="183">
        <v>0</v>
      </c>
      <c r="N44" s="183">
        <v>7</v>
      </c>
      <c r="O44" s="183">
        <v>175</v>
      </c>
      <c r="P44" s="183">
        <v>-4</v>
      </c>
      <c r="Q44" s="184">
        <v>9.4517958412099201E-3</v>
      </c>
      <c r="R44" s="184">
        <v>1.5232963629725482E-3</v>
      </c>
      <c r="S44" s="184">
        <v>-1.9512195121951237E-2</v>
      </c>
    </row>
    <row r="45" spans="1:19">
      <c r="A45" s="77" t="s">
        <v>14</v>
      </c>
      <c r="B45" s="183">
        <v>0</v>
      </c>
      <c r="C45" s="183">
        <v>108041</v>
      </c>
      <c r="D45" s="183">
        <v>127</v>
      </c>
      <c r="E45" s="183">
        <v>1</v>
      </c>
      <c r="F45" s="183">
        <v>103019</v>
      </c>
      <c r="G45" s="183">
        <v>9056</v>
      </c>
      <c r="H45" s="183">
        <v>1</v>
      </c>
      <c r="I45" s="183">
        <v>211060</v>
      </c>
      <c r="J45" s="183">
        <v>9183</v>
      </c>
      <c r="K45" s="183">
        <v>-5</v>
      </c>
      <c r="L45" s="183">
        <v>68</v>
      </c>
      <c r="M45" s="183">
        <v>-3</v>
      </c>
      <c r="N45" s="183">
        <v>-3</v>
      </c>
      <c r="O45" s="183">
        <v>-1444</v>
      </c>
      <c r="P45" s="183">
        <v>1596</v>
      </c>
      <c r="Q45" s="184">
        <v>-0.88888888888888884</v>
      </c>
      <c r="R45" s="184">
        <v>-6.4772449114086639E-3</v>
      </c>
      <c r="S45" s="184">
        <v>0.20988142292490108</v>
      </c>
    </row>
    <row r="46" spans="1:19">
      <c r="A46" s="77" t="s">
        <v>15</v>
      </c>
      <c r="B46" s="183">
        <v>0</v>
      </c>
      <c r="C46" s="183">
        <v>62</v>
      </c>
      <c r="D46" s="183">
        <v>45292</v>
      </c>
      <c r="E46" s="183">
        <v>0</v>
      </c>
      <c r="F46" s="183">
        <v>5</v>
      </c>
      <c r="G46" s="183">
        <v>39663</v>
      </c>
      <c r="H46" s="183">
        <v>0</v>
      </c>
      <c r="I46" s="183">
        <v>67</v>
      </c>
      <c r="J46" s="183">
        <v>84955</v>
      </c>
      <c r="K46" s="183">
        <v>0</v>
      </c>
      <c r="L46" s="183">
        <v>-1665</v>
      </c>
      <c r="M46" s="183">
        <v>2395</v>
      </c>
      <c r="N46" s="183">
        <v>0</v>
      </c>
      <c r="O46" s="183">
        <v>0</v>
      </c>
      <c r="P46" s="183">
        <v>726</v>
      </c>
      <c r="Q46" s="184" t="s">
        <v>1138</v>
      </c>
      <c r="R46" s="184">
        <v>-0.96131639722863738</v>
      </c>
      <c r="S46" s="184">
        <v>3.81381821736686E-2</v>
      </c>
    </row>
    <row r="47" spans="1:19">
      <c r="A47" s="77" t="s">
        <v>16</v>
      </c>
      <c r="B47" s="183">
        <v>0</v>
      </c>
      <c r="C47" s="183">
        <v>5</v>
      </c>
      <c r="D47" s="183">
        <v>3202</v>
      </c>
      <c r="E47" s="183">
        <v>0</v>
      </c>
      <c r="F47" s="183">
        <v>0</v>
      </c>
      <c r="G47" s="183">
        <v>2019</v>
      </c>
      <c r="H47" s="183">
        <v>0</v>
      </c>
      <c r="I47" s="183">
        <v>5</v>
      </c>
      <c r="J47" s="183">
        <v>5221</v>
      </c>
      <c r="K47" s="183">
        <v>0</v>
      </c>
      <c r="L47" s="183">
        <v>0</v>
      </c>
      <c r="M47" s="183">
        <v>0</v>
      </c>
      <c r="N47" s="183">
        <v>0</v>
      </c>
      <c r="O47" s="183">
        <v>0</v>
      </c>
      <c r="P47" s="183">
        <v>-5</v>
      </c>
      <c r="Q47" s="184" t="s">
        <v>1138</v>
      </c>
      <c r="R47" s="184">
        <v>0</v>
      </c>
      <c r="S47" s="184">
        <v>-9.567546880979716E-4</v>
      </c>
    </row>
    <row r="48" spans="1:19" ht="24">
      <c r="A48" s="673" t="s">
        <v>593</v>
      </c>
      <c r="B48" s="674">
        <v>189719</v>
      </c>
      <c r="C48" s="674">
        <v>948458</v>
      </c>
      <c r="D48" s="674">
        <v>49452</v>
      </c>
      <c r="E48" s="674">
        <v>112974</v>
      </c>
      <c r="F48" s="674">
        <v>882997</v>
      </c>
      <c r="G48" s="674">
        <v>51479</v>
      </c>
      <c r="H48" s="674">
        <v>302693</v>
      </c>
      <c r="I48" s="674">
        <v>1831455</v>
      </c>
      <c r="J48" s="674">
        <v>100931</v>
      </c>
      <c r="K48" s="674">
        <v>4861</v>
      </c>
      <c r="L48" s="674">
        <v>-3606</v>
      </c>
      <c r="M48" s="674">
        <v>2392</v>
      </c>
      <c r="N48" s="674">
        <v>2501</v>
      </c>
      <c r="O48" s="674">
        <v>-3494</v>
      </c>
      <c r="P48" s="674">
        <v>2318</v>
      </c>
      <c r="Q48" s="675">
        <v>2.4927962184802865E-2</v>
      </c>
      <c r="R48" s="675">
        <v>-3.8617283682021997E-3</v>
      </c>
      <c r="S48" s="675">
        <v>4.8949813450286372E-2</v>
      </c>
    </row>
    <row r="49" spans="1:19" ht="24">
      <c r="A49" s="676" t="s">
        <v>594</v>
      </c>
      <c r="B49" s="1121">
        <v>1187629</v>
      </c>
      <c r="C49" s="1121"/>
      <c r="D49" s="1121"/>
      <c r="E49" s="1121">
        <v>1047450</v>
      </c>
      <c r="F49" s="1121"/>
      <c r="G49" s="1121"/>
      <c r="H49" s="1121">
        <v>2235079</v>
      </c>
      <c r="I49" s="1121"/>
      <c r="J49" s="1121"/>
      <c r="K49" s="1121">
        <v>3647</v>
      </c>
      <c r="L49" s="1121"/>
      <c r="M49" s="1121"/>
      <c r="N49" s="1121">
        <v>1325</v>
      </c>
      <c r="O49" s="1121"/>
      <c r="P49" s="1121"/>
      <c r="Q49" s="1120">
        <v>2.229489437053811E-3</v>
      </c>
      <c r="R49" s="1120"/>
      <c r="S49" s="1120"/>
    </row>
    <row r="50" spans="1:19">
      <c r="A50" s="14" t="s">
        <v>595</v>
      </c>
      <c r="B50"/>
      <c r="C50"/>
    </row>
    <row r="52" spans="1:19">
      <c r="A52" s="612" t="s">
        <v>81</v>
      </c>
    </row>
    <row r="53" spans="1:19">
      <c r="A53" s="612"/>
      <c r="S53" s="13" t="s">
        <v>795</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689</v>
      </c>
    </row>
    <row r="2" spans="1:8" ht="12.75" customHeight="1">
      <c r="A2" s="521" t="s">
        <v>690</v>
      </c>
    </row>
    <row r="3" spans="1:8">
      <c r="D3" s="315"/>
      <c r="E3" s="13" t="s">
        <v>1483</v>
      </c>
    </row>
    <row r="4" spans="1:8" ht="79.5" customHeight="1">
      <c r="A4" s="1237" t="s">
        <v>339</v>
      </c>
      <c r="B4" s="454" t="s">
        <v>340</v>
      </c>
      <c r="C4" s="493" t="s">
        <v>321</v>
      </c>
      <c r="D4" s="454" t="s">
        <v>341</v>
      </c>
      <c r="E4" s="493" t="s">
        <v>321</v>
      </c>
    </row>
    <row r="5" spans="1:8" ht="15.75" customHeight="1">
      <c r="A5" s="1237"/>
      <c r="B5" s="494" t="s">
        <v>1627</v>
      </c>
      <c r="C5" s="495"/>
      <c r="D5" s="494" t="s">
        <v>1627</v>
      </c>
      <c r="E5" s="495"/>
    </row>
    <row r="6" spans="1:8">
      <c r="A6" s="496" t="s">
        <v>1418</v>
      </c>
      <c r="B6" s="497">
        <v>2272</v>
      </c>
      <c r="C6" s="498">
        <v>-4.7379454926624737E-2</v>
      </c>
      <c r="D6" s="497">
        <v>48190.769329999996</v>
      </c>
      <c r="E6" s="498">
        <v>3.9023018195257955E-2</v>
      </c>
      <c r="F6" s="43"/>
      <c r="G6" s="76"/>
      <c r="H6" s="76"/>
    </row>
    <row r="7" spans="1:8">
      <c r="A7" s="496" t="s">
        <v>1345</v>
      </c>
      <c r="B7" s="497">
        <v>1871</v>
      </c>
      <c r="C7" s="498">
        <v>0.29212707182320441</v>
      </c>
      <c r="D7" s="497">
        <v>49942.379990000001</v>
      </c>
      <c r="E7" s="498">
        <v>0.83638327609069207</v>
      </c>
      <c r="F7" s="43"/>
      <c r="G7" s="76"/>
      <c r="H7" s="76"/>
    </row>
    <row r="8" spans="1:8">
      <c r="A8" s="496" t="s">
        <v>1346</v>
      </c>
      <c r="B8" s="497">
        <v>923</v>
      </c>
      <c r="C8" s="498">
        <v>-7.0493454179254789E-2</v>
      </c>
      <c r="D8" s="497">
        <v>30878.5779</v>
      </c>
      <c r="E8" s="498">
        <v>0.1557820389976402</v>
      </c>
      <c r="F8" s="43"/>
      <c r="G8" s="76"/>
      <c r="H8" s="76"/>
    </row>
    <row r="9" spans="1:8">
      <c r="A9" s="496" t="s">
        <v>1395</v>
      </c>
      <c r="B9" s="497">
        <v>4940</v>
      </c>
      <c r="C9" s="498">
        <v>-7.9731743666169891E-2</v>
      </c>
      <c r="D9" s="497">
        <v>177677.95631000001</v>
      </c>
      <c r="E9" s="498">
        <v>0.10569686534194503</v>
      </c>
      <c r="F9" s="43"/>
      <c r="G9" s="76"/>
      <c r="H9" s="76"/>
    </row>
    <row r="10" spans="1:8">
      <c r="A10" s="496" t="s">
        <v>1396</v>
      </c>
      <c r="B10" s="497">
        <v>166</v>
      </c>
      <c r="C10" s="498">
        <v>0.24812030075187969</v>
      </c>
      <c r="D10" s="497">
        <v>11274.609</v>
      </c>
      <c r="E10" s="498">
        <v>1.1802466094297439</v>
      </c>
      <c r="F10" s="43"/>
      <c r="G10" s="76"/>
      <c r="H10" s="76"/>
    </row>
    <row r="11" spans="1:8">
      <c r="A11" s="496" t="s">
        <v>1397</v>
      </c>
      <c r="B11" s="497">
        <v>3283</v>
      </c>
      <c r="C11" s="498">
        <v>-9.758108851017043E-2</v>
      </c>
      <c r="D11" s="497">
        <v>110270.25899000002</v>
      </c>
      <c r="E11" s="498">
        <v>0.11569970274890512</v>
      </c>
      <c r="F11" s="43"/>
      <c r="G11" s="76"/>
      <c r="H11" s="76"/>
    </row>
    <row r="12" spans="1:8" ht="24">
      <c r="A12" s="496" t="s">
        <v>1419</v>
      </c>
      <c r="B12" s="497">
        <v>1836</v>
      </c>
      <c r="C12" s="498">
        <v>0.37941397445529679</v>
      </c>
      <c r="D12" s="497">
        <v>68292.653069999986</v>
      </c>
      <c r="E12" s="498">
        <v>0.34982772416203961</v>
      </c>
      <c r="F12" s="43"/>
      <c r="G12" s="76"/>
      <c r="H12" s="76"/>
    </row>
    <row r="13" spans="1:8">
      <c r="A13" s="496" t="s">
        <v>1420</v>
      </c>
      <c r="B13" s="497">
        <v>8797</v>
      </c>
      <c r="C13" s="498">
        <v>0.1336340206185567</v>
      </c>
      <c r="D13" s="497">
        <v>249649.82428</v>
      </c>
      <c r="E13" s="498">
        <v>0.26443913397552693</v>
      </c>
      <c r="F13" s="43"/>
      <c r="G13" s="76"/>
      <c r="H13" s="76"/>
    </row>
    <row r="14" spans="1:8">
      <c r="A14" s="496" t="s">
        <v>1398</v>
      </c>
      <c r="B14" s="497">
        <v>2920</v>
      </c>
      <c r="C14" s="498">
        <v>0.55982905982905984</v>
      </c>
      <c r="D14" s="497">
        <v>74343.643060000002</v>
      </c>
      <c r="E14" s="498">
        <v>0.60818731461111741</v>
      </c>
      <c r="F14" s="43"/>
      <c r="G14" s="76"/>
      <c r="H14" s="76"/>
    </row>
    <row r="15" spans="1:8">
      <c r="A15" s="496" t="s">
        <v>1399</v>
      </c>
      <c r="B15" s="497">
        <v>10274</v>
      </c>
      <c r="C15" s="498">
        <v>0.39195230998509689</v>
      </c>
      <c r="D15" s="497">
        <v>186620.15881999998</v>
      </c>
      <c r="E15" s="498">
        <v>0.48796814928924603</v>
      </c>
      <c r="F15" s="43"/>
      <c r="G15" s="76"/>
      <c r="H15" s="76"/>
    </row>
    <row r="16" spans="1:8">
      <c r="A16" s="496" t="s">
        <v>1400</v>
      </c>
      <c r="B16" s="497">
        <v>2962</v>
      </c>
      <c r="C16" s="498">
        <v>4.1857193105874074E-2</v>
      </c>
      <c r="D16" s="497">
        <v>82669.737139999997</v>
      </c>
      <c r="E16" s="498">
        <v>8.8997690125674864E-2</v>
      </c>
      <c r="F16" s="43"/>
      <c r="G16" s="76"/>
      <c r="H16" s="76"/>
    </row>
    <row r="17" spans="1:11">
      <c r="A17" s="496" t="s">
        <v>1421</v>
      </c>
      <c r="B17" s="497">
        <v>344</v>
      </c>
      <c r="C17" s="498">
        <v>2.3809523809523808E-2</v>
      </c>
      <c r="D17" s="497">
        <v>33203.432440000004</v>
      </c>
      <c r="E17" s="498">
        <v>0.22633165496503233</v>
      </c>
      <c r="F17" s="43"/>
      <c r="G17" s="76"/>
      <c r="H17" s="76"/>
    </row>
    <row r="18" spans="1:11">
      <c r="A18" s="496" t="s">
        <v>1422</v>
      </c>
      <c r="B18" s="497">
        <v>841</v>
      </c>
      <c r="C18" s="498">
        <v>27.033333333333299</v>
      </c>
      <c r="D18" s="497">
        <v>14895.701709999999</v>
      </c>
      <c r="E18" s="498">
        <v>27.387763093045901</v>
      </c>
      <c r="F18" s="43"/>
      <c r="G18" s="76"/>
      <c r="H18" s="76"/>
    </row>
    <row r="19" spans="1:11" s="261" customFormat="1">
      <c r="A19" s="496" t="s">
        <v>1423</v>
      </c>
      <c r="B19" s="497">
        <v>7408</v>
      </c>
      <c r="C19" s="498">
        <v>0.13584789941735664</v>
      </c>
      <c r="D19" s="497">
        <v>192607.93612</v>
      </c>
      <c r="E19" s="498">
        <v>0.18850813335840877</v>
      </c>
      <c r="F19" s="43"/>
      <c r="G19" s="76"/>
      <c r="H19" s="76"/>
    </row>
    <row r="20" spans="1:11">
      <c r="A20" s="496" t="s">
        <v>1347</v>
      </c>
      <c r="B20" s="497">
        <v>220</v>
      </c>
      <c r="C20" s="498">
        <v>3.2863849765258218E-2</v>
      </c>
      <c r="D20" s="497">
        <v>22328.594219999999</v>
      </c>
      <c r="E20" s="498">
        <v>0.35995710957550237</v>
      </c>
      <c r="F20" s="43"/>
      <c r="G20" s="76"/>
      <c r="H20" s="76"/>
    </row>
    <row r="21" spans="1:11">
      <c r="A21" s="499" t="s">
        <v>342</v>
      </c>
      <c r="B21" s="500">
        <v>49057</v>
      </c>
      <c r="C21" s="501">
        <v>0.16102998603649446</v>
      </c>
      <c r="D21" s="500">
        <v>1352846.2323800002</v>
      </c>
      <c r="E21" s="501">
        <v>0.26829602853254181</v>
      </c>
      <c r="G21" s="76"/>
      <c r="H21" s="76"/>
    </row>
    <row r="22" spans="1:11">
      <c r="A22" s="16" t="s">
        <v>336</v>
      </c>
    </row>
    <row r="23" spans="1:11" ht="76.5" customHeight="1">
      <c r="A23" s="1233" t="s">
        <v>343</v>
      </c>
      <c r="B23" s="1233"/>
      <c r="C23" s="1233"/>
      <c r="D23" s="1233"/>
      <c r="E23" s="1233"/>
      <c r="G23" s="1241"/>
      <c r="H23" s="1241"/>
      <c r="I23" s="1241"/>
      <c r="J23" s="1241"/>
      <c r="K23" s="1241"/>
    </row>
    <row r="24" spans="1:11" ht="21.75" customHeight="1">
      <c r="A24" s="1234" t="s">
        <v>314</v>
      </c>
      <c r="B24" s="1234"/>
      <c r="C24" s="1234"/>
      <c r="D24" s="1234"/>
      <c r="E24" s="1234"/>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833</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691</v>
      </c>
    </row>
    <row r="2" spans="1:9" ht="12.75" customHeight="1">
      <c r="A2" s="525" t="s">
        <v>692</v>
      </c>
    </row>
    <row r="3" spans="1:9" ht="12.75" customHeight="1">
      <c r="E3" s="73"/>
      <c r="F3" s="73"/>
      <c r="I3" s="13" t="s">
        <v>1483</v>
      </c>
    </row>
    <row r="4" spans="1:9" s="261" customFormat="1" ht="21" customHeight="1">
      <c r="A4" s="444"/>
      <c r="B4" s="1236" t="s">
        <v>315</v>
      </c>
      <c r="C4" s="1236"/>
      <c r="D4" s="1236"/>
      <c r="E4" s="1236"/>
      <c r="F4" s="1236" t="s">
        <v>316</v>
      </c>
      <c r="G4" s="1236"/>
      <c r="H4" s="1236"/>
      <c r="I4" s="1236"/>
    </row>
    <row r="5" spans="1:9" ht="89.25" customHeight="1">
      <c r="A5" s="454" t="s">
        <v>317</v>
      </c>
      <c r="B5" s="775" t="s">
        <v>318</v>
      </c>
      <c r="C5" s="1243" t="s">
        <v>319</v>
      </c>
      <c r="D5" s="775" t="s">
        <v>766</v>
      </c>
      <c r="E5" s="1243" t="s">
        <v>319</v>
      </c>
      <c r="F5" s="775" t="s">
        <v>320</v>
      </c>
      <c r="G5" s="1243" t="s">
        <v>845</v>
      </c>
      <c r="H5" s="775" t="s">
        <v>767</v>
      </c>
      <c r="I5" s="1243" t="s">
        <v>845</v>
      </c>
    </row>
    <row r="6" spans="1:9" ht="17.25" customHeight="1">
      <c r="A6" s="474"/>
      <c r="B6" s="494">
        <v>45199</v>
      </c>
      <c r="C6" s="1243"/>
      <c r="D6" s="494">
        <v>45199</v>
      </c>
      <c r="E6" s="1243"/>
      <c r="F6" s="494" t="s">
        <v>1627</v>
      </c>
      <c r="G6" s="1243"/>
      <c r="H6" s="494" t="s">
        <v>1627</v>
      </c>
      <c r="I6" s="1243"/>
    </row>
    <row r="7" spans="1:9" ht="12.75" customHeight="1">
      <c r="A7" s="487" t="s">
        <v>322</v>
      </c>
      <c r="B7" s="488"/>
      <c r="C7" s="489"/>
      <c r="D7" s="488"/>
      <c r="E7" s="489"/>
      <c r="F7" s="488"/>
      <c r="G7" s="489"/>
      <c r="H7" s="488"/>
      <c r="I7" s="489"/>
    </row>
    <row r="8" spans="1:9" ht="12.75" customHeight="1">
      <c r="A8" s="479" t="s">
        <v>323</v>
      </c>
      <c r="B8" s="476">
        <v>19</v>
      </c>
      <c r="C8" s="477">
        <v>-0.29629629629629628</v>
      </c>
      <c r="D8" s="478">
        <v>8817.4015399999989</v>
      </c>
      <c r="E8" s="477">
        <v>-0.21439248504094827</v>
      </c>
      <c r="F8" s="476">
        <v>0</v>
      </c>
      <c r="G8" s="477">
        <v>-1</v>
      </c>
      <c r="H8" s="478">
        <v>0</v>
      </c>
      <c r="I8" s="477">
        <v>-1</v>
      </c>
    </row>
    <row r="9" spans="1:9" ht="12.75" customHeight="1">
      <c r="A9" s="479" t="s">
        <v>324</v>
      </c>
      <c r="B9" s="476">
        <v>35291</v>
      </c>
      <c r="C9" s="477">
        <v>9.4294573643410859E-2</v>
      </c>
      <c r="D9" s="478">
        <v>326459.82475000003</v>
      </c>
      <c r="E9" s="477">
        <v>0.34034087734510732</v>
      </c>
      <c r="F9" s="476">
        <v>12731</v>
      </c>
      <c r="G9" s="477">
        <v>0.57386574360242304</v>
      </c>
      <c r="H9" s="478">
        <v>194890.81161999999</v>
      </c>
      <c r="I9" s="477">
        <v>0.61892079827075319</v>
      </c>
    </row>
    <row r="10" spans="1:9" ht="12.75" customHeight="1">
      <c r="A10" s="475" t="s">
        <v>325</v>
      </c>
      <c r="B10" s="476">
        <v>5637</v>
      </c>
      <c r="C10" s="477">
        <v>-3.160968905686308E-2</v>
      </c>
      <c r="D10" s="478">
        <v>51010.221420000002</v>
      </c>
      <c r="E10" s="477">
        <v>0.23976849538079936</v>
      </c>
      <c r="F10" s="476">
        <v>948</v>
      </c>
      <c r="G10" s="477">
        <v>8.8404133180252586E-2</v>
      </c>
      <c r="H10" s="478">
        <v>26005.861120000001</v>
      </c>
      <c r="I10" s="477">
        <v>0.86985652980722772</v>
      </c>
    </row>
    <row r="11" spans="1:9" ht="12.75" customHeight="1">
      <c r="A11" s="479" t="s">
        <v>326</v>
      </c>
      <c r="B11" s="476">
        <v>16</v>
      </c>
      <c r="C11" s="477">
        <v>-0.30434782608695654</v>
      </c>
      <c r="D11" s="478">
        <v>193.08535000000001</v>
      </c>
      <c r="E11" s="477">
        <v>-0.61274503256176904</v>
      </c>
      <c r="F11" s="476">
        <v>0</v>
      </c>
      <c r="G11" s="477">
        <v>-1</v>
      </c>
      <c r="H11" s="478">
        <v>0</v>
      </c>
      <c r="I11" s="477">
        <v>-1</v>
      </c>
    </row>
    <row r="12" spans="1:9" ht="12.75" customHeight="1">
      <c r="A12" s="480" t="s">
        <v>327</v>
      </c>
      <c r="B12" s="476">
        <v>0</v>
      </c>
      <c r="C12" s="477">
        <v>0</v>
      </c>
      <c r="D12" s="478">
        <v>0</v>
      </c>
      <c r="E12" s="477">
        <v>0</v>
      </c>
      <c r="F12" s="476">
        <v>0</v>
      </c>
      <c r="G12" s="477">
        <v>0</v>
      </c>
      <c r="H12" s="478">
        <v>0</v>
      </c>
      <c r="I12" s="477">
        <v>0</v>
      </c>
    </row>
    <row r="13" spans="1:9" ht="29.25">
      <c r="A13" s="475" t="s">
        <v>328</v>
      </c>
      <c r="B13" s="476">
        <v>425</v>
      </c>
      <c r="C13" s="477">
        <v>-0.19507575757575757</v>
      </c>
      <c r="D13" s="478">
        <v>8733.8120099999996</v>
      </c>
      <c r="E13" s="477">
        <v>-0.15551475581035162</v>
      </c>
      <c r="F13" s="476">
        <v>33</v>
      </c>
      <c r="G13" s="477">
        <v>-0.73809523809523814</v>
      </c>
      <c r="H13" s="478">
        <v>1534.5040100000001</v>
      </c>
      <c r="I13" s="477">
        <v>0.13381147468004265</v>
      </c>
    </row>
    <row r="14" spans="1:9" ht="12.75" customHeight="1">
      <c r="A14" s="479" t="s">
        <v>329</v>
      </c>
      <c r="B14" s="476">
        <v>23</v>
      </c>
      <c r="C14" s="477">
        <v>0.53333333333333333</v>
      </c>
      <c r="D14" s="478">
        <v>86.233559999999997</v>
      </c>
      <c r="E14" s="477">
        <v>1.3398703912385066</v>
      </c>
      <c r="F14" s="476">
        <v>8</v>
      </c>
      <c r="G14" s="477">
        <v>0.33333333333333331</v>
      </c>
      <c r="H14" s="478">
        <v>74.332650000000001</v>
      </c>
      <c r="I14" s="477">
        <v>0.55614091648470798</v>
      </c>
    </row>
    <row r="15" spans="1:9" ht="22.5" customHeight="1">
      <c r="A15" s="481" t="s">
        <v>330</v>
      </c>
      <c r="B15" s="484">
        <v>41411</v>
      </c>
      <c r="C15" s="483">
        <v>7.1048003310573149E-2</v>
      </c>
      <c r="D15" s="484">
        <v>395300.57863</v>
      </c>
      <c r="E15" s="483">
        <v>0.28841709744277033</v>
      </c>
      <c r="F15" s="484">
        <v>13720</v>
      </c>
      <c r="G15" s="485">
        <v>0.50802374148164431</v>
      </c>
      <c r="H15" s="484">
        <v>222505.50940000001</v>
      </c>
      <c r="I15" s="485">
        <v>0.62816980035639136</v>
      </c>
    </row>
    <row r="16" spans="1:9" ht="15" customHeight="1">
      <c r="A16" s="487" t="s">
        <v>331</v>
      </c>
      <c r="B16" s="490"/>
      <c r="C16" s="486"/>
      <c r="D16" s="490"/>
      <c r="E16" s="491"/>
      <c r="F16" s="490"/>
      <c r="G16" s="486"/>
      <c r="H16" s="490"/>
      <c r="I16" s="491"/>
    </row>
    <row r="17" spans="1:9" ht="12.75" customHeight="1">
      <c r="A17" s="479" t="s">
        <v>323</v>
      </c>
      <c r="B17" s="476">
        <v>165</v>
      </c>
      <c r="C17" s="477">
        <v>-0.15384615384615385</v>
      </c>
      <c r="D17" s="476">
        <v>48090.911639999998</v>
      </c>
      <c r="E17" s="477">
        <v>-0.2762420586420346</v>
      </c>
      <c r="F17" s="476">
        <v>5</v>
      </c>
      <c r="G17" s="477">
        <v>-0.375</v>
      </c>
      <c r="H17" s="478">
        <v>1527.48</v>
      </c>
      <c r="I17" s="477">
        <v>-0.82139629434727424</v>
      </c>
    </row>
    <row r="18" spans="1:9" ht="12.75" customHeight="1">
      <c r="A18" s="479" t="s">
        <v>324</v>
      </c>
      <c r="B18" s="476">
        <v>100487</v>
      </c>
      <c r="C18" s="477">
        <v>0.11581553904749214</v>
      </c>
      <c r="D18" s="476">
        <v>1356892.2824499998</v>
      </c>
      <c r="E18" s="477">
        <v>0.22641387484594044</v>
      </c>
      <c r="F18" s="476">
        <v>28313</v>
      </c>
      <c r="G18" s="477">
        <v>8.0855125023859512E-2</v>
      </c>
      <c r="H18" s="478">
        <v>671168.94939999992</v>
      </c>
      <c r="I18" s="477">
        <v>0.18915136714736872</v>
      </c>
    </row>
    <row r="19" spans="1:9" ht="12.75" customHeight="1">
      <c r="A19" s="475" t="s">
        <v>325</v>
      </c>
      <c r="B19" s="476">
        <v>22052</v>
      </c>
      <c r="C19" s="477">
        <v>2.5003409555848523E-3</v>
      </c>
      <c r="D19" s="476">
        <v>586422.32256</v>
      </c>
      <c r="E19" s="477">
        <v>0.13403821088707019</v>
      </c>
      <c r="F19" s="476">
        <v>4655</v>
      </c>
      <c r="G19" s="477">
        <v>-2.1647751155947876E-2</v>
      </c>
      <c r="H19" s="478">
        <v>250046.23985999994</v>
      </c>
      <c r="I19" s="477">
        <v>0.17883246596928939</v>
      </c>
    </row>
    <row r="20" spans="1:9" ht="12.75" customHeight="1">
      <c r="A20" s="479" t="s">
        <v>326</v>
      </c>
      <c r="B20" s="476">
        <v>1652</v>
      </c>
      <c r="C20" s="477">
        <v>9.4039735099337746E-2</v>
      </c>
      <c r="D20" s="476">
        <v>229060.35756</v>
      </c>
      <c r="E20" s="477">
        <v>0.34929906253589549</v>
      </c>
      <c r="F20" s="476">
        <v>422</v>
      </c>
      <c r="G20" s="477">
        <v>0.40666666666666668</v>
      </c>
      <c r="H20" s="478">
        <v>100465.55125999999</v>
      </c>
      <c r="I20" s="477">
        <v>0.92876643774473666</v>
      </c>
    </row>
    <row r="21" spans="1:9" ht="12.75" customHeight="1">
      <c r="A21" s="480" t="s">
        <v>327</v>
      </c>
      <c r="B21" s="476">
        <v>0</v>
      </c>
      <c r="C21" s="477">
        <v>0</v>
      </c>
      <c r="D21" s="476">
        <v>0</v>
      </c>
      <c r="E21" s="477">
        <v>0</v>
      </c>
      <c r="F21" s="476">
        <v>0</v>
      </c>
      <c r="G21" s="477">
        <v>0</v>
      </c>
      <c r="H21" s="478">
        <v>0</v>
      </c>
      <c r="I21" s="477">
        <v>0</v>
      </c>
    </row>
    <row r="22" spans="1:9" ht="29.25">
      <c r="A22" s="475" t="s">
        <v>328</v>
      </c>
      <c r="B22" s="476">
        <v>9247</v>
      </c>
      <c r="C22" s="477">
        <v>8.7498529930612731E-2</v>
      </c>
      <c r="D22" s="476">
        <v>306140.89656999998</v>
      </c>
      <c r="E22" s="477">
        <v>8.6621837039090016E-2</v>
      </c>
      <c r="F22" s="476">
        <v>1840</v>
      </c>
      <c r="G22" s="477">
        <v>2.1087680355160933E-2</v>
      </c>
      <c r="H22" s="478">
        <v>105542.67918000001</v>
      </c>
      <c r="I22" s="477">
        <v>0.17196998960505794</v>
      </c>
    </row>
    <row r="23" spans="1:9" ht="12.75" customHeight="1">
      <c r="A23" s="479" t="s">
        <v>332</v>
      </c>
      <c r="B23" s="476">
        <v>384</v>
      </c>
      <c r="C23" s="477">
        <v>0.16363636363636364</v>
      </c>
      <c r="D23" s="476">
        <v>5750.6714499999998</v>
      </c>
      <c r="E23" s="477">
        <v>0.10715822944322216</v>
      </c>
      <c r="F23" s="476">
        <v>102</v>
      </c>
      <c r="G23" s="477">
        <v>0.10869565217391304</v>
      </c>
      <c r="H23" s="478">
        <v>1589.8232800000001</v>
      </c>
      <c r="I23" s="477">
        <v>-0.42913090143761856</v>
      </c>
    </row>
    <row r="24" spans="1:9" ht="22.5" customHeight="1">
      <c r="A24" s="481" t="s">
        <v>333</v>
      </c>
      <c r="B24" s="482">
        <v>133987</v>
      </c>
      <c r="C24" s="483">
        <v>9.2950600365439839E-2</v>
      </c>
      <c r="D24" s="484">
        <v>2532357.4422300002</v>
      </c>
      <c r="E24" s="483">
        <v>0.1796847642337466</v>
      </c>
      <c r="F24" s="484">
        <v>35337</v>
      </c>
      <c r="G24" s="485">
        <v>6.5812094706680743E-2</v>
      </c>
      <c r="H24" s="484">
        <v>1130340.7229800001</v>
      </c>
      <c r="I24" s="485">
        <v>0.21541423061633119</v>
      </c>
    </row>
    <row r="25" spans="1:9" ht="15" customHeight="1">
      <c r="A25" s="487" t="s">
        <v>334</v>
      </c>
      <c r="B25" s="490"/>
      <c r="C25" s="486"/>
      <c r="D25" s="490"/>
      <c r="E25" s="492"/>
      <c r="F25" s="490"/>
      <c r="G25" s="486"/>
      <c r="H25" s="490"/>
      <c r="I25" s="492"/>
    </row>
    <row r="26" spans="1:9" ht="12.75" customHeight="1">
      <c r="A26" s="479" t="s">
        <v>323</v>
      </c>
      <c r="B26" s="476">
        <v>2</v>
      </c>
      <c r="C26" s="477">
        <v>0</v>
      </c>
      <c r="D26" s="476">
        <v>0</v>
      </c>
      <c r="E26" s="477">
        <v>0</v>
      </c>
      <c r="F26" s="476"/>
      <c r="G26" s="477"/>
      <c r="H26" s="476"/>
      <c r="I26" s="477"/>
    </row>
    <row r="27" spans="1:9" ht="12.75" customHeight="1">
      <c r="A27" s="479" t="s">
        <v>324</v>
      </c>
      <c r="B27" s="476">
        <v>4</v>
      </c>
      <c r="C27" s="477">
        <v>0</v>
      </c>
      <c r="D27" s="476">
        <v>0</v>
      </c>
      <c r="E27" s="477">
        <v>0</v>
      </c>
      <c r="F27" s="476"/>
      <c r="G27" s="477"/>
      <c r="H27" s="476"/>
      <c r="I27" s="477"/>
    </row>
    <row r="28" spans="1:9" ht="12.75" customHeight="1">
      <c r="A28" s="475" t="s">
        <v>325</v>
      </c>
      <c r="B28" s="476">
        <v>0</v>
      </c>
      <c r="C28" s="477">
        <v>0</v>
      </c>
      <c r="D28" s="476">
        <v>0</v>
      </c>
      <c r="E28" s="477">
        <v>0</v>
      </c>
      <c r="F28" s="476"/>
      <c r="G28" s="477"/>
      <c r="H28" s="476"/>
      <c r="I28" s="477"/>
    </row>
    <row r="29" spans="1:9" ht="12.75" customHeight="1">
      <c r="A29" s="479" t="s">
        <v>326</v>
      </c>
      <c r="B29" s="476">
        <v>0</v>
      </c>
      <c r="C29" s="477">
        <v>0</v>
      </c>
      <c r="D29" s="476">
        <v>0</v>
      </c>
      <c r="E29" s="477">
        <v>0</v>
      </c>
      <c r="F29" s="476"/>
      <c r="G29" s="477"/>
      <c r="H29" s="476"/>
      <c r="I29" s="477"/>
    </row>
    <row r="30" spans="1:9" ht="12.75" customHeight="1">
      <c r="A30" s="480" t="s">
        <v>335</v>
      </c>
      <c r="B30" s="476">
        <v>0</v>
      </c>
      <c r="C30" s="477">
        <v>0</v>
      </c>
      <c r="D30" s="476">
        <v>0</v>
      </c>
      <c r="E30" s="477">
        <v>0</v>
      </c>
      <c r="F30" s="476"/>
      <c r="G30" s="477"/>
      <c r="H30" s="476"/>
      <c r="I30" s="477"/>
    </row>
    <row r="31" spans="1:9" ht="29.25">
      <c r="A31" s="475" t="s">
        <v>328</v>
      </c>
      <c r="B31" s="476">
        <v>0</v>
      </c>
      <c r="C31" s="477">
        <v>-1</v>
      </c>
      <c r="D31" s="476">
        <v>0</v>
      </c>
      <c r="E31" s="477">
        <v>0</v>
      </c>
      <c r="F31" s="476"/>
      <c r="G31" s="477"/>
      <c r="H31" s="476"/>
      <c r="I31" s="477"/>
    </row>
    <row r="32" spans="1:9" ht="12.75" customHeight="1">
      <c r="A32" s="479" t="s">
        <v>329</v>
      </c>
      <c r="B32" s="476">
        <v>0</v>
      </c>
      <c r="C32" s="477">
        <v>0</v>
      </c>
      <c r="D32" s="476">
        <v>0</v>
      </c>
      <c r="E32" s="477">
        <v>0</v>
      </c>
      <c r="F32" s="476"/>
      <c r="G32" s="477"/>
      <c r="H32" s="476"/>
      <c r="I32" s="477"/>
    </row>
    <row r="33" spans="1:13" ht="22.5" customHeight="1">
      <c r="A33" s="481" t="s">
        <v>330</v>
      </c>
      <c r="B33" s="484">
        <v>6</v>
      </c>
      <c r="C33" s="483">
        <v>-0.14285714285714285</v>
      </c>
      <c r="D33" s="484">
        <v>0</v>
      </c>
      <c r="E33" s="483">
        <v>0</v>
      </c>
      <c r="F33" s="484"/>
      <c r="G33" s="483"/>
      <c r="H33" s="484"/>
      <c r="I33" s="483"/>
    </row>
    <row r="34" spans="1:13" ht="12.75" customHeight="1">
      <c r="A34" s="16" t="s">
        <v>336</v>
      </c>
      <c r="J34" s="197"/>
      <c r="K34" s="197"/>
      <c r="L34" s="197"/>
      <c r="M34" s="197"/>
    </row>
    <row r="35" spans="1:13" ht="48" customHeight="1">
      <c r="A35" s="1244" t="s">
        <v>337</v>
      </c>
      <c r="B35" s="1244"/>
      <c r="C35" s="1244"/>
      <c r="D35" s="1244"/>
      <c r="E35" s="1244"/>
      <c r="F35" s="1244"/>
      <c r="G35" s="1244"/>
      <c r="H35" s="1244"/>
      <c r="I35" s="1244"/>
      <c r="J35" s="197"/>
      <c r="K35" s="197"/>
      <c r="L35" s="197"/>
      <c r="M35" s="197"/>
    </row>
    <row r="36" spans="1:13" ht="25.5" customHeight="1">
      <c r="A36" s="1242" t="s">
        <v>338</v>
      </c>
      <c r="B36" s="1242"/>
      <c r="C36" s="1242"/>
      <c r="D36" s="1242"/>
      <c r="E36" s="1242"/>
      <c r="F36" s="1242"/>
      <c r="G36" s="1242"/>
      <c r="H36" s="1242"/>
      <c r="I36" s="1242"/>
    </row>
    <row r="37" spans="1:13" ht="58.5" customHeight="1">
      <c r="A37" s="1233" t="s">
        <v>768</v>
      </c>
      <c r="B37" s="1233"/>
      <c r="C37" s="1233"/>
      <c r="D37" s="1233"/>
      <c r="E37" s="1233"/>
      <c r="F37" s="1233"/>
      <c r="G37" s="1233"/>
      <c r="H37" s="1233"/>
      <c r="I37" s="1233"/>
    </row>
    <row r="38" spans="1:13" ht="22.5" customHeight="1">
      <c r="A38" s="1242" t="s">
        <v>314</v>
      </c>
      <c r="B38" s="1242"/>
      <c r="C38" s="1242"/>
      <c r="D38" s="1242"/>
      <c r="E38" s="1242"/>
      <c r="F38" s="1242"/>
      <c r="G38" s="1242"/>
      <c r="H38" s="1242"/>
      <c r="I38" s="1242"/>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693</v>
      </c>
      <c r="C1" s="42"/>
      <c r="O1" s="137"/>
    </row>
    <row r="2" spans="1:15">
      <c r="A2" s="524" t="s">
        <v>694</v>
      </c>
      <c r="O2" s="65"/>
    </row>
    <row r="3" spans="1:15" ht="12.75" customHeight="1">
      <c r="A3" s="42"/>
      <c r="B3" s="63"/>
      <c r="C3" s="63"/>
      <c r="D3" s="63"/>
      <c r="E3" s="63"/>
      <c r="F3" s="63"/>
      <c r="G3" s="63"/>
      <c r="H3" s="63"/>
      <c r="I3" s="63"/>
      <c r="J3" s="63"/>
      <c r="K3" s="63"/>
      <c r="L3" s="63"/>
      <c r="M3" s="63"/>
      <c r="O3" s="13" t="s">
        <v>1483</v>
      </c>
    </row>
    <row r="4" spans="1:15" ht="30.75" customHeight="1">
      <c r="A4" s="502" t="s">
        <v>1628</v>
      </c>
      <c r="B4" s="1245" t="s">
        <v>280</v>
      </c>
      <c r="C4" s="1245"/>
      <c r="D4" s="1245" t="s">
        <v>281</v>
      </c>
      <c r="E4" s="1245"/>
      <c r="F4" s="1245" t="s">
        <v>282</v>
      </c>
      <c r="G4" s="1245"/>
      <c r="H4" s="1245" t="s">
        <v>283</v>
      </c>
      <c r="I4" s="1245"/>
      <c r="J4" s="1245" t="s">
        <v>284</v>
      </c>
      <c r="K4" s="1245"/>
      <c r="L4" s="1245" t="s">
        <v>285</v>
      </c>
      <c r="M4" s="1245"/>
      <c r="N4" s="1245" t="s">
        <v>286</v>
      </c>
      <c r="O4" s="1245"/>
    </row>
    <row r="5" spans="1:15" ht="48.75" customHeight="1">
      <c r="A5" s="762" t="s">
        <v>279</v>
      </c>
      <c r="B5" s="763" t="s">
        <v>287</v>
      </c>
      <c r="C5" s="763" t="s">
        <v>288</v>
      </c>
      <c r="D5" s="763" t="s">
        <v>287</v>
      </c>
      <c r="E5" s="763" t="s">
        <v>288</v>
      </c>
      <c r="F5" s="763" t="s">
        <v>287</v>
      </c>
      <c r="G5" s="763" t="s">
        <v>288</v>
      </c>
      <c r="H5" s="763" t="s">
        <v>287</v>
      </c>
      <c r="I5" s="763" t="s">
        <v>288</v>
      </c>
      <c r="J5" s="763" t="s">
        <v>287</v>
      </c>
      <c r="K5" s="763" t="s">
        <v>288</v>
      </c>
      <c r="L5" s="763" t="s">
        <v>287</v>
      </c>
      <c r="M5" s="763" t="s">
        <v>288</v>
      </c>
      <c r="N5" s="763" t="s">
        <v>287</v>
      </c>
      <c r="O5" s="763" t="s">
        <v>288</v>
      </c>
    </row>
    <row r="6" spans="1:15" ht="13.5" customHeight="1">
      <c r="A6" s="503" t="s">
        <v>289</v>
      </c>
      <c r="B6" s="504">
        <v>2563973.0863299998</v>
      </c>
      <c r="C6" s="504">
        <v>46854.767219999994</v>
      </c>
      <c r="D6" s="504">
        <v>8980.3082600000016</v>
      </c>
      <c r="E6" s="504">
        <v>531.71494000000007</v>
      </c>
      <c r="F6" s="504">
        <v>3020.81457</v>
      </c>
      <c r="G6" s="504">
        <v>436.87180000000001</v>
      </c>
      <c r="H6" s="504">
        <v>3801.13031</v>
      </c>
      <c r="I6" s="504">
        <v>198.62297000000001</v>
      </c>
      <c r="J6" s="504">
        <v>30662.77161</v>
      </c>
      <c r="K6" s="504">
        <v>24700.480900000002</v>
      </c>
      <c r="L6" s="504">
        <v>2610438.1110799997</v>
      </c>
      <c r="M6" s="504">
        <v>72722.457829999985</v>
      </c>
      <c r="N6" s="504">
        <v>57263.394319999999</v>
      </c>
      <c r="O6" s="504">
        <v>6965.8899700000002</v>
      </c>
    </row>
    <row r="7" spans="1:15" ht="13.5" customHeight="1">
      <c r="A7" s="507" t="s">
        <v>290</v>
      </c>
      <c r="B7" s="508">
        <v>48317.917860000001</v>
      </c>
      <c r="C7" s="508">
        <v>4642.7182300000004</v>
      </c>
      <c r="D7" s="508">
        <v>43.466000000000001</v>
      </c>
      <c r="E7" s="508">
        <v>1.0980000000000001</v>
      </c>
      <c r="F7" s="508">
        <v>22.536999999999999</v>
      </c>
      <c r="G7" s="508">
        <v>1.1439999999999999</v>
      </c>
      <c r="H7" s="508">
        <v>12.535</v>
      </c>
      <c r="I7" s="508">
        <v>0</v>
      </c>
      <c r="J7" s="508">
        <v>8447.4536900000003</v>
      </c>
      <c r="K7" s="508">
        <v>8478.8670899999997</v>
      </c>
      <c r="L7" s="508">
        <v>56843.909549999997</v>
      </c>
      <c r="M7" s="508">
        <v>13123.82732</v>
      </c>
      <c r="N7" s="508">
        <v>1514.9532799999999</v>
      </c>
      <c r="O7" s="508">
        <v>389.45941999999997</v>
      </c>
    </row>
    <row r="8" spans="1:15" ht="13.5" customHeight="1">
      <c r="A8" s="507" t="s">
        <v>291</v>
      </c>
      <c r="B8" s="508">
        <v>1375342.9066600001</v>
      </c>
      <c r="C8" s="508">
        <v>14204.682550000001</v>
      </c>
      <c r="D8" s="508">
        <v>6702.3403699999999</v>
      </c>
      <c r="E8" s="508">
        <v>221.21431000000001</v>
      </c>
      <c r="F8" s="508">
        <v>2619.0417399999997</v>
      </c>
      <c r="G8" s="508">
        <v>347.95107000000002</v>
      </c>
      <c r="H8" s="508">
        <v>3362.8151499999999</v>
      </c>
      <c r="I8" s="508">
        <v>165.95695000000001</v>
      </c>
      <c r="J8" s="508">
        <v>12285.555670000002</v>
      </c>
      <c r="K8" s="508">
        <v>7136.0315199999995</v>
      </c>
      <c r="L8" s="508">
        <v>1400312.6595899998</v>
      </c>
      <c r="M8" s="508">
        <v>22075.836400000004</v>
      </c>
      <c r="N8" s="508">
        <v>7596.9670300000007</v>
      </c>
      <c r="O8" s="508">
        <v>430.40976000000001</v>
      </c>
    </row>
    <row r="9" spans="1:15" ht="13.5" customHeight="1">
      <c r="A9" s="507" t="s">
        <v>292</v>
      </c>
      <c r="B9" s="508">
        <v>594558.51955000008</v>
      </c>
      <c r="C9" s="508">
        <v>16406.137790000004</v>
      </c>
      <c r="D9" s="508">
        <v>943.43062000000009</v>
      </c>
      <c r="E9" s="508">
        <v>198.54494999999994</v>
      </c>
      <c r="F9" s="508">
        <v>172.13018999999997</v>
      </c>
      <c r="G9" s="508">
        <v>48.500200000000014</v>
      </c>
      <c r="H9" s="508">
        <v>297.26223999999996</v>
      </c>
      <c r="I9" s="508">
        <v>28.789719999999999</v>
      </c>
      <c r="J9" s="508">
        <v>4459.3122100000001</v>
      </c>
      <c r="K9" s="508">
        <v>3838.5210599999996</v>
      </c>
      <c r="L9" s="508">
        <v>600430.65480999998</v>
      </c>
      <c r="M9" s="508">
        <v>20520.493720000002</v>
      </c>
      <c r="N9" s="508">
        <v>16516.19787</v>
      </c>
      <c r="O9" s="508">
        <v>4418.3009599999996</v>
      </c>
    </row>
    <row r="10" spans="1:15" ht="13.5" customHeight="1">
      <c r="A10" s="507" t="s">
        <v>293</v>
      </c>
      <c r="B10" s="508">
        <v>229627.23016000001</v>
      </c>
      <c r="C10" s="508">
        <v>4977.4477799999995</v>
      </c>
      <c r="D10" s="508">
        <v>0</v>
      </c>
      <c r="E10" s="508">
        <v>0</v>
      </c>
      <c r="F10" s="508">
        <v>0</v>
      </c>
      <c r="G10" s="508">
        <v>0</v>
      </c>
      <c r="H10" s="508">
        <v>0</v>
      </c>
      <c r="I10" s="508">
        <v>0</v>
      </c>
      <c r="J10" s="508">
        <v>392.80101000000002</v>
      </c>
      <c r="K10" s="508">
        <v>392.69317000000001</v>
      </c>
      <c r="L10" s="508">
        <v>230020.03116999997</v>
      </c>
      <c r="M10" s="508">
        <v>5370.1409499999991</v>
      </c>
      <c r="N10" s="508">
        <v>23779.437030000001</v>
      </c>
      <c r="O10" s="508">
        <v>840.84116000000006</v>
      </c>
    </row>
    <row r="11" spans="1:15" ht="13.5" customHeight="1">
      <c r="A11" s="507" t="s">
        <v>294</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295</v>
      </c>
      <c r="B12" s="508">
        <v>310307.50382000004</v>
      </c>
      <c r="C12" s="508">
        <v>6342.2515100000001</v>
      </c>
      <c r="D12" s="508">
        <v>1291.0712700000001</v>
      </c>
      <c r="E12" s="508">
        <v>110.85768000000002</v>
      </c>
      <c r="F12" s="508">
        <v>207.10564000000002</v>
      </c>
      <c r="G12" s="508">
        <v>39.276530000000001</v>
      </c>
      <c r="H12" s="508">
        <v>128.51391999999998</v>
      </c>
      <c r="I12" s="508">
        <v>3.8763000000000001</v>
      </c>
      <c r="J12" s="508">
        <v>4605.3161100000007</v>
      </c>
      <c r="K12" s="508">
        <v>4382.0421400000005</v>
      </c>
      <c r="L12" s="508">
        <v>316539.51075999998</v>
      </c>
      <c r="M12" s="508">
        <v>10878.30416</v>
      </c>
      <c r="N12" s="508">
        <v>7682.0571499999996</v>
      </c>
      <c r="O12" s="508">
        <v>786.06783999999993</v>
      </c>
    </row>
    <row r="13" spans="1:15" ht="13.5" customHeight="1">
      <c r="A13" s="507" t="s">
        <v>296</v>
      </c>
      <c r="B13" s="508">
        <v>5819.00828</v>
      </c>
      <c r="C13" s="508">
        <v>281.52936</v>
      </c>
      <c r="D13" s="508">
        <v>0</v>
      </c>
      <c r="E13" s="508">
        <v>0</v>
      </c>
      <c r="F13" s="508">
        <v>0</v>
      </c>
      <c r="G13" s="508">
        <v>0</v>
      </c>
      <c r="H13" s="508">
        <v>4.0000000000000001E-3</v>
      </c>
      <c r="I13" s="508">
        <v>0</v>
      </c>
      <c r="J13" s="508">
        <v>472.33292</v>
      </c>
      <c r="K13" s="508">
        <v>472.32592</v>
      </c>
      <c r="L13" s="508">
        <v>6291.3451999999997</v>
      </c>
      <c r="M13" s="508">
        <v>753.85527999999999</v>
      </c>
      <c r="N13" s="508">
        <v>173.78196</v>
      </c>
      <c r="O13" s="508">
        <v>100.81083</v>
      </c>
    </row>
    <row r="14" spans="1:15" ht="13.5" customHeight="1">
      <c r="A14" s="503" t="s">
        <v>297</v>
      </c>
      <c r="B14" s="504">
        <v>404660.28617000004</v>
      </c>
      <c r="C14" s="504">
        <v>622.67990999999995</v>
      </c>
      <c r="D14" s="504">
        <v>1321.1590299999998</v>
      </c>
      <c r="E14" s="504">
        <v>28.935470000000002</v>
      </c>
      <c r="F14" s="504">
        <v>608.26803000000007</v>
      </c>
      <c r="G14" s="504">
        <v>219.65726999999998</v>
      </c>
      <c r="H14" s="504">
        <v>572.78436000000011</v>
      </c>
      <c r="I14" s="504">
        <v>126.43954000000001</v>
      </c>
      <c r="J14" s="504">
        <v>5403.6593899999998</v>
      </c>
      <c r="K14" s="504">
        <v>4713.4242599999998</v>
      </c>
      <c r="L14" s="504">
        <v>412566.15698000003</v>
      </c>
      <c r="M14" s="504">
        <v>5711.1364500000009</v>
      </c>
      <c r="N14" s="504">
        <v>1048.33258</v>
      </c>
      <c r="O14" s="504">
        <v>41.55209</v>
      </c>
    </row>
    <row r="15" spans="1:15" ht="13.5" customHeight="1">
      <c r="A15" s="507" t="s">
        <v>290</v>
      </c>
      <c r="B15" s="508">
        <v>8982.262389999998</v>
      </c>
      <c r="C15" s="508">
        <v>0.75526000000000004</v>
      </c>
      <c r="D15" s="508">
        <v>0</v>
      </c>
      <c r="E15" s="508">
        <v>0</v>
      </c>
      <c r="F15" s="508">
        <v>0</v>
      </c>
      <c r="G15" s="508">
        <v>0</v>
      </c>
      <c r="H15" s="508">
        <v>0</v>
      </c>
      <c r="I15" s="508">
        <v>0</v>
      </c>
      <c r="J15" s="508">
        <v>9.9384599999999992</v>
      </c>
      <c r="K15" s="508">
        <v>9.9384599999999992</v>
      </c>
      <c r="L15" s="508">
        <v>8992.2008499999993</v>
      </c>
      <c r="M15" s="508">
        <v>10.693719999999999</v>
      </c>
      <c r="N15" s="508">
        <v>0</v>
      </c>
      <c r="O15" s="508">
        <v>0</v>
      </c>
    </row>
    <row r="16" spans="1:15" ht="13.5" customHeight="1">
      <c r="A16" s="507" t="s">
        <v>291</v>
      </c>
      <c r="B16" s="508">
        <v>333727.53226000001</v>
      </c>
      <c r="C16" s="508">
        <v>445.15101000000004</v>
      </c>
      <c r="D16" s="508">
        <v>1106.8490799999997</v>
      </c>
      <c r="E16" s="508">
        <v>17.599319999999999</v>
      </c>
      <c r="F16" s="508">
        <v>303.04210999999998</v>
      </c>
      <c r="G16" s="508">
        <v>58.740540000000003</v>
      </c>
      <c r="H16" s="508">
        <v>478.54275000000001</v>
      </c>
      <c r="I16" s="508">
        <v>105.15738</v>
      </c>
      <c r="J16" s="508">
        <v>3882.0715699999996</v>
      </c>
      <c r="K16" s="508">
        <v>3261.4468099999999</v>
      </c>
      <c r="L16" s="508">
        <v>339498.03776999994</v>
      </c>
      <c r="M16" s="508">
        <v>3888.0950599999996</v>
      </c>
      <c r="N16" s="508">
        <v>814.06770000000006</v>
      </c>
      <c r="O16" s="508">
        <v>41.235289999999999</v>
      </c>
    </row>
    <row r="17" spans="1:15" ht="13.5" customHeight="1">
      <c r="A17" s="507" t="s">
        <v>298</v>
      </c>
      <c r="B17" s="508">
        <v>52861.420640000011</v>
      </c>
      <c r="C17" s="508">
        <v>161.23949999999999</v>
      </c>
      <c r="D17" s="508">
        <v>214.30994999999999</v>
      </c>
      <c r="E17" s="508">
        <v>11.33615</v>
      </c>
      <c r="F17" s="508">
        <v>305.22592000000003</v>
      </c>
      <c r="G17" s="508">
        <v>160.91672999999997</v>
      </c>
      <c r="H17" s="508">
        <v>94.241609999999994</v>
      </c>
      <c r="I17" s="508">
        <v>21.282160000000001</v>
      </c>
      <c r="J17" s="508">
        <v>745.0869399999998</v>
      </c>
      <c r="K17" s="508">
        <v>675.53127000000006</v>
      </c>
      <c r="L17" s="508">
        <v>54220.285060000002</v>
      </c>
      <c r="M17" s="508">
        <v>1030.3058100000001</v>
      </c>
      <c r="N17" s="508">
        <v>60.625550000000004</v>
      </c>
      <c r="O17" s="508">
        <v>0.11832999999999999</v>
      </c>
    </row>
    <row r="18" spans="1:15" ht="13.5" customHeight="1">
      <c r="A18" s="507" t="s">
        <v>299</v>
      </c>
      <c r="B18" s="508">
        <v>193.10568000000001</v>
      </c>
      <c r="C18" s="508">
        <v>9.7560000000000008E-2</v>
      </c>
      <c r="D18" s="508">
        <v>0</v>
      </c>
      <c r="E18" s="508">
        <v>0</v>
      </c>
      <c r="F18" s="508">
        <v>0</v>
      </c>
      <c r="G18" s="508">
        <v>0</v>
      </c>
      <c r="H18" s="508">
        <v>0</v>
      </c>
      <c r="I18" s="508">
        <v>0</v>
      </c>
      <c r="J18" s="508">
        <v>239.10723999999999</v>
      </c>
      <c r="K18" s="508">
        <v>239.10723999999999</v>
      </c>
      <c r="L18" s="508">
        <v>432.21292</v>
      </c>
      <c r="M18" s="508">
        <v>239.20479999999998</v>
      </c>
      <c r="N18" s="508">
        <v>26.046749999999999</v>
      </c>
      <c r="O18" s="508">
        <v>1.8089999999999998E-2</v>
      </c>
    </row>
    <row r="19" spans="1:15" ht="13.5" customHeight="1">
      <c r="A19" s="507" t="s">
        <v>300</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295</v>
      </c>
      <c r="B20" s="508">
        <v>8808.9838900000013</v>
      </c>
      <c r="C20" s="508">
        <v>15.274709999999999</v>
      </c>
      <c r="D20" s="508">
        <v>0</v>
      </c>
      <c r="E20" s="508">
        <v>0</v>
      </c>
      <c r="F20" s="508">
        <v>0</v>
      </c>
      <c r="G20" s="508">
        <v>0</v>
      </c>
      <c r="H20" s="508">
        <v>0</v>
      </c>
      <c r="I20" s="508">
        <v>0</v>
      </c>
      <c r="J20" s="508">
        <v>526.90827999999999</v>
      </c>
      <c r="K20" s="508">
        <v>526.90827999999999</v>
      </c>
      <c r="L20" s="508">
        <v>9335.8921699999992</v>
      </c>
      <c r="M20" s="508">
        <v>542.18299000000002</v>
      </c>
      <c r="N20" s="508">
        <v>147.59258</v>
      </c>
      <c r="O20" s="508">
        <v>0.18037999999999998</v>
      </c>
    </row>
    <row r="21" spans="1:15" ht="13.5" customHeight="1">
      <c r="A21" s="507" t="s">
        <v>301</v>
      </c>
      <c r="B21" s="508">
        <v>86.981309999999993</v>
      </c>
      <c r="C21" s="508">
        <v>0.16187000000000001</v>
      </c>
      <c r="D21" s="508">
        <v>0</v>
      </c>
      <c r="E21" s="508">
        <v>0</v>
      </c>
      <c r="F21" s="508">
        <v>0</v>
      </c>
      <c r="G21" s="508">
        <v>0</v>
      </c>
      <c r="H21" s="508">
        <v>0</v>
      </c>
      <c r="I21" s="508">
        <v>0</v>
      </c>
      <c r="J21" s="508">
        <v>0.54689999999999994</v>
      </c>
      <c r="K21" s="508">
        <v>0.49219999999999997</v>
      </c>
      <c r="L21" s="508">
        <v>87.528209999999987</v>
      </c>
      <c r="M21" s="508">
        <v>0.65406999999999993</v>
      </c>
      <c r="N21" s="508">
        <v>0</v>
      </c>
      <c r="O21" s="508">
        <v>0</v>
      </c>
    </row>
    <row r="22" spans="1:15" ht="13.5" customHeight="1">
      <c r="A22" s="503" t="s">
        <v>302</v>
      </c>
      <c r="B22" s="504">
        <v>0</v>
      </c>
      <c r="C22" s="504">
        <v>0</v>
      </c>
      <c r="D22" s="504">
        <v>0</v>
      </c>
      <c r="E22" s="504">
        <v>0</v>
      </c>
      <c r="F22" s="504">
        <v>0</v>
      </c>
      <c r="G22" s="504">
        <v>0</v>
      </c>
      <c r="H22" s="504">
        <v>0</v>
      </c>
      <c r="I22" s="504">
        <v>0</v>
      </c>
      <c r="J22" s="504">
        <v>316.28523999999999</v>
      </c>
      <c r="K22" s="504">
        <v>316.28523999999999</v>
      </c>
      <c r="L22" s="504">
        <v>316.28523999999999</v>
      </c>
      <c r="M22" s="504">
        <v>316.28523999999999</v>
      </c>
      <c r="N22" s="504">
        <v>0</v>
      </c>
      <c r="O22" s="504">
        <v>0</v>
      </c>
    </row>
    <row r="23" spans="1:15" ht="13.5" customHeight="1">
      <c r="A23" s="507" t="s">
        <v>290</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303</v>
      </c>
      <c r="B24" s="508">
        <v>0</v>
      </c>
      <c r="C24" s="508">
        <v>0</v>
      </c>
      <c r="D24" s="508">
        <v>0</v>
      </c>
      <c r="E24" s="508">
        <v>0</v>
      </c>
      <c r="F24" s="508">
        <v>0</v>
      </c>
      <c r="G24" s="508">
        <v>0</v>
      </c>
      <c r="H24" s="508">
        <v>0</v>
      </c>
      <c r="I24" s="508">
        <v>0</v>
      </c>
      <c r="J24" s="508">
        <v>50.261369999999992</v>
      </c>
      <c r="K24" s="508">
        <v>50.261369999999992</v>
      </c>
      <c r="L24" s="508">
        <v>50.261369999999992</v>
      </c>
      <c r="M24" s="508">
        <v>50.261369999999992</v>
      </c>
      <c r="N24" s="508">
        <v>0</v>
      </c>
      <c r="O24" s="508">
        <v>0</v>
      </c>
    </row>
    <row r="25" spans="1:15" ht="13.5" customHeight="1">
      <c r="A25" s="507" t="s">
        <v>292</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304</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300</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295</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301</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305</v>
      </c>
      <c r="B30" s="506">
        <v>2968633.3725000001</v>
      </c>
      <c r="C30" s="506">
        <v>47477.447129999993</v>
      </c>
      <c r="D30" s="506">
        <v>10301.467290000001</v>
      </c>
      <c r="E30" s="506">
        <v>560.65041000000019</v>
      </c>
      <c r="F30" s="506">
        <v>3629.0826000000002</v>
      </c>
      <c r="G30" s="506">
        <v>656.52906999999993</v>
      </c>
      <c r="H30" s="506">
        <v>4373.9146700000001</v>
      </c>
      <c r="I30" s="506">
        <v>325.06251000000003</v>
      </c>
      <c r="J30" s="506">
        <v>36382.716240000002</v>
      </c>
      <c r="K30" s="506">
        <v>29730.190400000003</v>
      </c>
      <c r="L30" s="506">
        <v>3023320.5532999998</v>
      </c>
      <c r="M30" s="506">
        <v>78749.879520000017</v>
      </c>
      <c r="N30" s="506">
        <v>58311.726900000001</v>
      </c>
      <c r="O30" s="506">
        <v>7007.4420600000003</v>
      </c>
    </row>
    <row r="31" spans="1:15" ht="12.75" customHeight="1">
      <c r="A31" s="21" t="s">
        <v>306</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988</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825</v>
      </c>
    </row>
    <row r="2" spans="1:2">
      <c r="A2" s="524" t="s">
        <v>826</v>
      </c>
    </row>
    <row r="4" spans="1:2">
      <c r="B4" s="13" t="s">
        <v>1483</v>
      </c>
    </row>
    <row r="5" spans="1:2" ht="50.25" customHeight="1">
      <c r="A5" s="767" t="s">
        <v>828</v>
      </c>
      <c r="B5" s="767" t="s">
        <v>827</v>
      </c>
    </row>
    <row r="6" spans="1:2" ht="12.75" customHeight="1">
      <c r="A6" s="785">
        <v>42735</v>
      </c>
      <c r="B6" s="786">
        <v>5360.5498586502081</v>
      </c>
    </row>
    <row r="7" spans="1:2" ht="12.75" customHeight="1">
      <c r="A7" s="785">
        <v>42825</v>
      </c>
      <c r="B7" s="786">
        <v>5005.380372951091</v>
      </c>
    </row>
    <row r="8" spans="1:2" ht="12.75" customHeight="1">
      <c r="A8" s="785">
        <v>42916</v>
      </c>
      <c r="B8" s="786">
        <v>18911.764140951622</v>
      </c>
    </row>
    <row r="9" spans="1:2" ht="12.75" customHeight="1">
      <c r="A9" s="785">
        <v>43008</v>
      </c>
      <c r="B9" s="786">
        <v>18246.356153693006</v>
      </c>
    </row>
    <row r="10" spans="1:2" ht="12.75" customHeight="1">
      <c r="A10" s="785">
        <v>43100</v>
      </c>
      <c r="B10" s="786">
        <v>17633.888775632091</v>
      </c>
    </row>
    <row r="11" spans="1:2" ht="12.75" customHeight="1">
      <c r="A11" s="785">
        <v>43190</v>
      </c>
      <c r="B11" s="786">
        <v>17240.995731634481</v>
      </c>
    </row>
    <row r="12" spans="1:2" ht="12.75" customHeight="1">
      <c r="A12" s="785">
        <v>43281</v>
      </c>
      <c r="B12" s="786">
        <v>16698.389825469505</v>
      </c>
    </row>
    <row r="13" spans="1:2" ht="12.75" customHeight="1">
      <c r="A13" s="785">
        <v>43373</v>
      </c>
      <c r="B13" s="786">
        <v>16133.227658106043</v>
      </c>
    </row>
    <row r="14" spans="1:2" ht="12.75" customHeight="1">
      <c r="A14" s="785">
        <v>43465</v>
      </c>
      <c r="B14" s="786">
        <v>15499.972177317672</v>
      </c>
    </row>
    <row r="15" spans="1:2" ht="12.75" customHeight="1">
      <c r="A15" s="785">
        <v>43555</v>
      </c>
      <c r="B15" s="786">
        <v>14762.952525051431</v>
      </c>
    </row>
    <row r="16" spans="1:2">
      <c r="A16" s="785">
        <v>43646</v>
      </c>
      <c r="B16" s="786">
        <v>14112.580264118389</v>
      </c>
    </row>
    <row r="17" spans="1:2">
      <c r="A17" s="785">
        <v>43738</v>
      </c>
      <c r="B17" s="786">
        <v>13377.254628707944</v>
      </c>
    </row>
    <row r="18" spans="1:2">
      <c r="A18" s="785">
        <v>43830</v>
      </c>
      <c r="B18" s="786">
        <v>12863.446034906099</v>
      </c>
    </row>
    <row r="19" spans="1:2">
      <c r="A19" s="785">
        <v>43921</v>
      </c>
      <c r="B19" s="786">
        <v>12442.159421328552</v>
      </c>
    </row>
    <row r="20" spans="1:2">
      <c r="A20" s="785">
        <v>44012</v>
      </c>
      <c r="B20" s="786">
        <v>12846.786085340766</v>
      </c>
    </row>
    <row r="21" spans="1:2">
      <c r="A21" s="785">
        <v>44104</v>
      </c>
      <c r="B21" s="786">
        <v>13140.129540115468</v>
      </c>
    </row>
    <row r="22" spans="1:2">
      <c r="A22" s="785">
        <v>44196</v>
      </c>
      <c r="B22" s="786">
        <v>12563.543457429161</v>
      </c>
    </row>
    <row r="23" spans="1:2">
      <c r="A23" s="785">
        <v>44286</v>
      </c>
      <c r="B23" s="786">
        <v>11828.083975048112</v>
      </c>
    </row>
    <row r="24" spans="1:2">
      <c r="A24" s="785">
        <v>44377</v>
      </c>
      <c r="B24" s="786">
        <v>11165.416486827258</v>
      </c>
    </row>
    <row r="25" spans="1:2">
      <c r="A25" s="785">
        <v>44469</v>
      </c>
      <c r="B25" s="786">
        <v>10458.457596389937</v>
      </c>
    </row>
    <row r="26" spans="1:2">
      <c r="A26" s="785">
        <v>44561</v>
      </c>
      <c r="B26" s="786">
        <v>9608.6311354436275</v>
      </c>
    </row>
    <row r="27" spans="1:2">
      <c r="A27" s="785">
        <v>44651</v>
      </c>
      <c r="B27" s="786">
        <v>8443.7301586037538</v>
      </c>
    </row>
    <row r="28" spans="1:2">
      <c r="A28" s="785">
        <v>44742</v>
      </c>
      <c r="B28" s="786">
        <v>8060.9663892759972</v>
      </c>
    </row>
    <row r="29" spans="1:2">
      <c r="A29" s="785">
        <v>44834</v>
      </c>
      <c r="B29" s="786">
        <v>7013.6522503152155</v>
      </c>
    </row>
    <row r="30" spans="1:2">
      <c r="A30" s="785">
        <v>44926</v>
      </c>
      <c r="B30" s="786">
        <v>5800.6025363328672</v>
      </c>
    </row>
    <row r="31" spans="1:2">
      <c r="A31" s="785">
        <v>45016</v>
      </c>
      <c r="B31" s="786">
        <v>4830.21774</v>
      </c>
    </row>
    <row r="32" spans="1:2">
      <c r="A32" s="785">
        <v>45107</v>
      </c>
      <c r="B32" s="786">
        <v>4182.1671299999998</v>
      </c>
    </row>
    <row r="33" spans="1:1">
      <c r="A33" s="21" t="s">
        <v>829</v>
      </c>
    </row>
    <row r="55" spans="8:8">
      <c r="H55" s="34" t="s">
        <v>989</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695</v>
      </c>
      <c r="B1" s="512"/>
      <c r="C1" s="512"/>
      <c r="D1" s="513" t="s">
        <v>1625</v>
      </c>
      <c r="G1" s="985"/>
    </row>
    <row r="2" spans="1:7" ht="15" customHeight="1">
      <c r="A2" s="526" t="s">
        <v>696</v>
      </c>
      <c r="B2" s="512"/>
      <c r="C2" s="519"/>
      <c r="D2" s="520" t="s">
        <v>1626</v>
      </c>
    </row>
    <row r="3" spans="1:7" ht="15" customHeight="1">
      <c r="A3" s="959"/>
      <c r="B3" s="512"/>
      <c r="C3" s="519"/>
      <c r="D3" s="520"/>
    </row>
    <row r="4" spans="1:7" ht="15" customHeight="1">
      <c r="A4" s="147" t="s">
        <v>697</v>
      </c>
      <c r="B4" s="512"/>
      <c r="C4" s="519"/>
      <c r="D4" s="520"/>
    </row>
    <row r="5" spans="1:7" ht="15" customHeight="1">
      <c r="A5" s="521" t="s">
        <v>698</v>
      </c>
      <c r="B5" s="512"/>
      <c r="C5" s="519"/>
      <c r="D5" s="520"/>
    </row>
    <row r="6" spans="1:7" ht="15" customHeight="1">
      <c r="A6" s="947" t="s">
        <v>1314</v>
      </c>
      <c r="B6" s="787">
        <v>45199</v>
      </c>
      <c r="C6" s="519"/>
      <c r="D6" s="520"/>
    </row>
    <row r="7" spans="1:7" ht="23.25">
      <c r="A7" s="616" t="s">
        <v>242</v>
      </c>
      <c r="B7" s="511">
        <v>3</v>
      </c>
      <c r="C7" s="617"/>
      <c r="D7" s="618"/>
    </row>
    <row r="8" spans="1:7">
      <c r="B8" s="231"/>
      <c r="C8" s="232"/>
      <c r="D8" s="230"/>
      <c r="E8" s="233"/>
    </row>
    <row r="9" spans="1:7">
      <c r="A9" s="223" t="s">
        <v>699</v>
      </c>
    </row>
    <row r="10" spans="1:7">
      <c r="A10" s="522" t="s">
        <v>700</v>
      </c>
    </row>
    <row r="11" spans="1:7" ht="12.75" customHeight="1">
      <c r="A11"/>
      <c r="B11"/>
      <c r="C11"/>
      <c r="D11" s="13" t="s">
        <v>1483</v>
      </c>
    </row>
    <row r="12" spans="1:7" ht="44.25" customHeight="1">
      <c r="A12" s="938"/>
      <c r="B12" s="938"/>
      <c r="C12" s="1246" t="s">
        <v>345</v>
      </c>
      <c r="D12" s="1246"/>
    </row>
    <row r="13" spans="1:7" ht="22.5" customHeight="1">
      <c r="A13" s="1246" t="s">
        <v>245</v>
      </c>
      <c r="B13" s="509" t="s">
        <v>243</v>
      </c>
      <c r="C13" s="1246" t="s">
        <v>244</v>
      </c>
      <c r="D13" s="1246" t="s">
        <v>1313</v>
      </c>
    </row>
    <row r="14" spans="1:7" ht="22.5" customHeight="1">
      <c r="A14" s="1248"/>
      <c r="B14" s="943">
        <v>45199</v>
      </c>
      <c r="C14" s="1246"/>
      <c r="D14" s="1246"/>
      <c r="E14" s="325"/>
    </row>
    <row r="15" spans="1:7" ht="15">
      <c r="A15" s="459" t="s">
        <v>246</v>
      </c>
      <c r="B15" s="456">
        <v>3641.47669</v>
      </c>
      <c r="C15" s="457">
        <v>7.730007497256541E-4</v>
      </c>
      <c r="D15" s="456">
        <v>2.8126899999997477</v>
      </c>
      <c r="F15" s="52"/>
    </row>
    <row r="16" spans="1:7">
      <c r="A16" s="459" t="s">
        <v>247</v>
      </c>
      <c r="B16" s="456">
        <v>14402.567050000001</v>
      </c>
      <c r="C16" s="457">
        <v>0.2325647805454707</v>
      </c>
      <c r="D16" s="456">
        <v>2717.5284400000019</v>
      </c>
    </row>
    <row r="17" spans="1:6" ht="22.5">
      <c r="A17" s="462" t="s">
        <v>248</v>
      </c>
      <c r="B17" s="456">
        <v>30.726230000000001</v>
      </c>
      <c r="C17" s="457">
        <v>0.42451023844581831</v>
      </c>
      <c r="D17" s="456">
        <v>9.1565499999999993</v>
      </c>
      <c r="F17" s="52"/>
    </row>
    <row r="18" spans="1:6">
      <c r="A18" s="619" t="s">
        <v>250</v>
      </c>
      <c r="B18" s="620">
        <v>18074.769969999998</v>
      </c>
      <c r="C18" s="621">
        <v>0.17787222203797068</v>
      </c>
      <c r="D18" s="620">
        <v>2729.4976799999986</v>
      </c>
    </row>
    <row r="19" spans="1:6">
      <c r="A19" s="459" t="s">
        <v>249</v>
      </c>
      <c r="B19" s="460">
        <v>8990.2796099999996</v>
      </c>
      <c r="C19" s="461">
        <v>9.2760687187112362E-2</v>
      </c>
      <c r="D19" s="460">
        <v>763.15384000000086</v>
      </c>
    </row>
    <row r="20" spans="1:6">
      <c r="A20" s="459" t="s">
        <v>255</v>
      </c>
      <c r="B20" s="456">
        <v>0</v>
      </c>
      <c r="C20" s="937"/>
      <c r="D20" s="510">
        <v>0</v>
      </c>
    </row>
    <row r="21" spans="1:6">
      <c r="A21" s="459" t="s">
        <v>251</v>
      </c>
      <c r="B21" s="456">
        <v>1175.6562099999999</v>
      </c>
      <c r="C21" s="457">
        <v>-1.6029499089808257E-2</v>
      </c>
      <c r="D21" s="456">
        <v>-19.152180000000271</v>
      </c>
    </row>
    <row r="22" spans="1:6">
      <c r="A22" s="459" t="s">
        <v>252</v>
      </c>
      <c r="B22" s="456">
        <v>7767.7003900000009</v>
      </c>
      <c r="C22" s="457">
        <v>0.3372843581951982</v>
      </c>
      <c r="D22" s="456">
        <v>1959.1374300000007</v>
      </c>
    </row>
    <row r="23" spans="1:6" ht="22.5">
      <c r="A23" s="462" t="s">
        <v>253</v>
      </c>
      <c r="B23" s="456">
        <v>141.13377000000003</v>
      </c>
      <c r="C23" s="457">
        <v>0.22965441561174202</v>
      </c>
      <c r="D23" s="456">
        <v>26.35862000000003</v>
      </c>
    </row>
    <row r="24" spans="1:6">
      <c r="A24" s="619" t="s">
        <v>254</v>
      </c>
      <c r="B24" s="622">
        <v>18074.769980000001</v>
      </c>
      <c r="C24" s="623">
        <v>0.17787222345721712</v>
      </c>
      <c r="D24" s="622">
        <v>2729.4976999999999</v>
      </c>
    </row>
    <row r="25" spans="1:6">
      <c r="A25" s="21" t="s">
        <v>271</v>
      </c>
    </row>
    <row r="26" spans="1:6">
      <c r="A26" s="21"/>
    </row>
    <row r="27" spans="1:6">
      <c r="A27" s="224" t="s">
        <v>701</v>
      </c>
    </row>
    <row r="28" spans="1:6">
      <c r="A28" s="523" t="s">
        <v>702</v>
      </c>
    </row>
    <row r="29" spans="1:6">
      <c r="D29" s="13" t="s">
        <v>1483</v>
      </c>
    </row>
    <row r="30" spans="1:6" ht="47.25" customHeight="1">
      <c r="A30" s="939"/>
      <c r="B30" s="939"/>
      <c r="C30" s="1247" t="s">
        <v>365</v>
      </c>
      <c r="D30" s="1247"/>
    </row>
    <row r="31" spans="1:6" ht="24" customHeight="1">
      <c r="A31" s="1246" t="s">
        <v>245</v>
      </c>
      <c r="B31" s="509" t="s">
        <v>257</v>
      </c>
      <c r="C31" s="1246" t="s">
        <v>244</v>
      </c>
      <c r="D31" s="1246" t="s">
        <v>1313</v>
      </c>
    </row>
    <row r="32" spans="1:6" ht="24">
      <c r="A32" s="1248"/>
      <c r="B32" s="943" t="s">
        <v>1627</v>
      </c>
      <c r="C32" s="1246"/>
      <c r="D32" s="1246"/>
    </row>
    <row r="33" spans="1:4">
      <c r="A33" s="462" t="s">
        <v>258</v>
      </c>
      <c r="B33" s="514">
        <v>677.53580999999997</v>
      </c>
      <c r="C33" s="457">
        <v>0.28135942041966294</v>
      </c>
      <c r="D33" s="456">
        <v>148.77252999999996</v>
      </c>
    </row>
    <row r="34" spans="1:4">
      <c r="A34" s="462" t="s">
        <v>259</v>
      </c>
      <c r="B34" s="514">
        <v>200.07907999999998</v>
      </c>
      <c r="C34" s="457">
        <v>0.27165231919992794</v>
      </c>
      <c r="D34" s="456">
        <v>42.741199999999964</v>
      </c>
    </row>
    <row r="35" spans="1:4">
      <c r="A35" s="462" t="s">
        <v>260</v>
      </c>
      <c r="B35" s="514">
        <v>477.45672999999999</v>
      </c>
      <c r="C35" s="457">
        <v>0.28547140287120903</v>
      </c>
      <c r="D35" s="456">
        <v>106.03132999999997</v>
      </c>
    </row>
    <row r="36" spans="1:4">
      <c r="A36" s="462" t="s">
        <v>261</v>
      </c>
      <c r="B36" s="514">
        <v>652.02061000000003</v>
      </c>
      <c r="C36" s="457">
        <v>0.98748554660541366</v>
      </c>
      <c r="D36" s="456">
        <v>323.95754000000005</v>
      </c>
    </row>
    <row r="37" spans="1:4">
      <c r="A37" s="462" t="s">
        <v>262</v>
      </c>
      <c r="B37" s="514">
        <v>190.45681999999999</v>
      </c>
      <c r="C37" s="457">
        <v>1.6483896087281791</v>
      </c>
      <c r="D37" s="456">
        <v>118.54262</v>
      </c>
    </row>
    <row r="38" spans="1:4" ht="22.5">
      <c r="A38" s="462" t="s">
        <v>263</v>
      </c>
      <c r="B38" s="514">
        <v>461.56378999999998</v>
      </c>
      <c r="C38" s="515">
        <v>0.80193575719993426</v>
      </c>
      <c r="D38" s="456">
        <v>205.41492999999997</v>
      </c>
    </row>
    <row r="39" spans="1:4">
      <c r="A39" s="462" t="s">
        <v>265</v>
      </c>
      <c r="B39" s="514">
        <v>468.95622000000003</v>
      </c>
      <c r="C39" s="457">
        <v>0.45612059965228691</v>
      </c>
      <c r="D39" s="456">
        <v>146.89758</v>
      </c>
    </row>
    <row r="40" spans="1:4">
      <c r="A40" s="462" t="s">
        <v>264</v>
      </c>
      <c r="B40" s="514">
        <v>801.50990999999988</v>
      </c>
      <c r="C40" s="457">
        <v>0.28406698123221896</v>
      </c>
      <c r="D40" s="456">
        <v>177.3135699999998</v>
      </c>
    </row>
    <row r="41" spans="1:4" ht="22.5">
      <c r="A41" s="462" t="s">
        <v>266</v>
      </c>
      <c r="B41" s="514">
        <v>-332.55369000000002</v>
      </c>
      <c r="C41" s="515">
        <v>0.10066929747595248</v>
      </c>
      <c r="D41" s="456">
        <v>-30.415990000000079</v>
      </c>
    </row>
    <row r="42" spans="1:4">
      <c r="A42" s="462" t="s">
        <v>268</v>
      </c>
      <c r="B42" s="514">
        <v>1798.5126399999999</v>
      </c>
      <c r="C42" s="457">
        <v>0.52560484738723179</v>
      </c>
      <c r="D42" s="456">
        <v>619.62765999999988</v>
      </c>
    </row>
    <row r="43" spans="1:4">
      <c r="A43" s="462" t="s">
        <v>267</v>
      </c>
      <c r="B43" s="514">
        <v>1192.0458100000001</v>
      </c>
      <c r="C43" s="457">
        <v>0.39674032552242977</v>
      </c>
      <c r="D43" s="456">
        <v>338.59740000000011</v>
      </c>
    </row>
    <row r="44" spans="1:4" ht="22.5">
      <c r="A44" s="462" t="s">
        <v>269</v>
      </c>
      <c r="B44" s="514">
        <v>606.46682999999996</v>
      </c>
      <c r="C44" s="515">
        <v>0.86354860878410811</v>
      </c>
      <c r="D44" s="456">
        <v>281.03027999999989</v>
      </c>
    </row>
    <row r="45" spans="1:4">
      <c r="A45" s="462" t="s">
        <v>272</v>
      </c>
      <c r="B45" s="514">
        <v>6.4176299999999999</v>
      </c>
      <c r="C45" s="515">
        <v>-9.792784131160806E-2</v>
      </c>
      <c r="D45" s="456">
        <v>-0.69668999999999937</v>
      </c>
    </row>
    <row r="46" spans="1:4" ht="21.75">
      <c r="A46" s="624" t="s">
        <v>270</v>
      </c>
      <c r="B46" s="625">
        <v>600.04919999999993</v>
      </c>
      <c r="C46" s="626">
        <v>0.88503705820356926</v>
      </c>
      <c r="D46" s="620">
        <v>281.72696999999994</v>
      </c>
    </row>
    <row r="47" spans="1:4">
      <c r="A47" s="21" t="s">
        <v>271</v>
      </c>
    </row>
    <row r="49" spans="1:5">
      <c r="A49" s="224" t="s">
        <v>1130</v>
      </c>
    </row>
    <row r="50" spans="1:5">
      <c r="A50" s="523" t="s">
        <v>704</v>
      </c>
    </row>
    <row r="51" spans="1:5">
      <c r="B51" s="64"/>
      <c r="C51" s="13" t="s">
        <v>1483</v>
      </c>
    </row>
    <row r="52" spans="1:5" ht="22.5">
      <c r="A52" s="1246" t="s">
        <v>245</v>
      </c>
      <c r="B52" s="509" t="s">
        <v>257</v>
      </c>
      <c r="C52" s="946" t="s">
        <v>32</v>
      </c>
      <c r="D52" s="1249"/>
      <c r="E52" s="1249"/>
    </row>
    <row r="53" spans="1:5" ht="24">
      <c r="A53" s="1248"/>
      <c r="B53" s="943" t="s">
        <v>1627</v>
      </c>
      <c r="C53" s="950" t="s">
        <v>30</v>
      </c>
      <c r="D53" s="1249"/>
      <c r="E53" s="1249"/>
    </row>
    <row r="54" spans="1:5">
      <c r="A54" s="516" t="s">
        <v>273</v>
      </c>
      <c r="B54" s="517">
        <v>61189.215189999995</v>
      </c>
      <c r="C54" s="457">
        <f>B54/B$57</f>
        <v>0.86674291948167403</v>
      </c>
      <c r="D54" s="226"/>
      <c r="E54" s="227"/>
    </row>
    <row r="55" spans="1:5" ht="22.5">
      <c r="A55" s="462" t="s">
        <v>274</v>
      </c>
      <c r="B55" s="517">
        <v>2499.5562999999997</v>
      </c>
      <c r="C55" s="457">
        <f t="shared" ref="C55:C56" si="0">B55/B$57</f>
        <v>3.5406120476355975E-2</v>
      </c>
      <c r="D55" s="226"/>
      <c r="E55" s="227"/>
    </row>
    <row r="56" spans="1:5" ht="22.5">
      <c r="A56" s="462" t="s">
        <v>275</v>
      </c>
      <c r="B56" s="517">
        <v>6907.9577300000001</v>
      </c>
      <c r="C56" s="457">
        <f t="shared" si="0"/>
        <v>9.7850960041970067E-2</v>
      </c>
      <c r="D56" s="226"/>
      <c r="E56" s="227"/>
    </row>
    <row r="57" spans="1:5">
      <c r="A57" s="627" t="s">
        <v>276</v>
      </c>
      <c r="B57" s="628">
        <v>70596.729219999994</v>
      </c>
      <c r="C57" s="626">
        <f>SUM(C54:C56)</f>
        <v>1</v>
      </c>
      <c r="D57" s="228"/>
      <c r="E57" s="229"/>
    </row>
    <row r="58" spans="1:5">
      <c r="A58" s="21" t="s">
        <v>256</v>
      </c>
      <c r="C58" s="948"/>
    </row>
    <row r="59" spans="1:5">
      <c r="A59" s="21"/>
    </row>
    <row r="60" spans="1:5">
      <c r="A60" s="224" t="s">
        <v>705</v>
      </c>
    </row>
    <row r="61" spans="1:5">
      <c r="A61" s="523" t="s">
        <v>706</v>
      </c>
    </row>
    <row r="62" spans="1:5">
      <c r="A62" s="21"/>
      <c r="B62" s="64"/>
      <c r="C62" s="13" t="s">
        <v>1483</v>
      </c>
    </row>
    <row r="63" spans="1:5" ht="22.5">
      <c r="A63" s="1246" t="s">
        <v>245</v>
      </c>
      <c r="B63" s="509" t="s">
        <v>243</v>
      </c>
      <c r="C63" s="946" t="s">
        <v>32</v>
      </c>
    </row>
    <row r="64" spans="1:5">
      <c r="A64" s="1248"/>
      <c r="B64" s="943">
        <v>45199</v>
      </c>
      <c r="C64" s="950" t="s">
        <v>30</v>
      </c>
    </row>
    <row r="65" spans="1:5">
      <c r="A65" s="516" t="s">
        <v>277</v>
      </c>
      <c r="B65" s="517">
        <v>9357.5179399999997</v>
      </c>
      <c r="C65" s="457">
        <f>B65/B$68</f>
        <v>0.81771459420129222</v>
      </c>
    </row>
    <row r="66" spans="1:5" ht="22.5">
      <c r="A66" s="462" t="s">
        <v>274</v>
      </c>
      <c r="B66" s="517">
        <v>249.18629999999999</v>
      </c>
      <c r="C66" s="457">
        <f t="shared" ref="C66:C67" si="1">B66/B$68</f>
        <v>2.1775354906241457E-2</v>
      </c>
    </row>
    <row r="67" spans="1:5" ht="22.5">
      <c r="A67" s="462" t="s">
        <v>275</v>
      </c>
      <c r="B67" s="517">
        <v>1836.7969599999999</v>
      </c>
      <c r="C67" s="457">
        <f t="shared" si="1"/>
        <v>0.16051005089246639</v>
      </c>
    </row>
    <row r="68" spans="1:5">
      <c r="A68" s="627" t="s">
        <v>278</v>
      </c>
      <c r="B68" s="628">
        <v>11443.501199999999</v>
      </c>
      <c r="C68" s="626">
        <f>SUM(C65:C67)</f>
        <v>1</v>
      </c>
    </row>
    <row r="69" spans="1:5">
      <c r="A69" s="21" t="s">
        <v>271</v>
      </c>
      <c r="C69" s="949"/>
    </row>
    <row r="70" spans="1:5">
      <c r="A70" s="960" t="s">
        <v>1551</v>
      </c>
      <c r="C70" s="949"/>
    </row>
    <row r="71" spans="1:5">
      <c r="A71" s="960" t="s">
        <v>1552</v>
      </c>
    </row>
    <row r="72" spans="1:5">
      <c r="A72" s="613" t="s">
        <v>81</v>
      </c>
      <c r="E72" s="34" t="s">
        <v>1057</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6" customWidth="1"/>
    <col min="2" max="2" width="19.42578125" style="766" customWidth="1"/>
    <col min="3" max="16384" width="9.140625" style="766"/>
  </cols>
  <sheetData>
    <row r="1" spans="1:7" ht="12.75">
      <c r="A1" s="147" t="s">
        <v>830</v>
      </c>
      <c r="G1" s="55"/>
    </row>
    <row r="2" spans="1:7">
      <c r="A2" s="524" t="s">
        <v>831</v>
      </c>
    </row>
    <row r="4" spans="1:7">
      <c r="B4" s="13" t="s">
        <v>1483</v>
      </c>
    </row>
    <row r="5" spans="1:7" ht="48">
      <c r="A5" s="770" t="s">
        <v>828</v>
      </c>
      <c r="B5" s="770" t="s">
        <v>832</v>
      </c>
    </row>
    <row r="6" spans="1:7">
      <c r="A6" s="769">
        <v>42735</v>
      </c>
      <c r="B6" s="768">
        <v>159731.2424712987</v>
      </c>
    </row>
    <row r="7" spans="1:7">
      <c r="A7" s="769">
        <v>42825</v>
      </c>
      <c r="B7" s="768">
        <v>152142.7703311434</v>
      </c>
    </row>
    <row r="8" spans="1:7">
      <c r="A8" s="769">
        <v>42916</v>
      </c>
      <c r="B8" s="768">
        <v>116428.2208043002</v>
      </c>
    </row>
    <row r="9" spans="1:7">
      <c r="A9" s="769">
        <v>43008</v>
      </c>
      <c r="B9" s="768">
        <v>118674.3446187537</v>
      </c>
    </row>
    <row r="10" spans="1:7">
      <c r="A10" s="769">
        <v>43100</v>
      </c>
      <c r="B10" s="768">
        <v>146958.99762028002</v>
      </c>
    </row>
    <row r="11" spans="1:7">
      <c r="A11" s="769">
        <v>43190</v>
      </c>
      <c r="B11" s="768">
        <v>119567.87473754065</v>
      </c>
    </row>
    <row r="12" spans="1:7">
      <c r="A12" s="769">
        <v>43281</v>
      </c>
      <c r="B12" s="768">
        <v>112576.96625788041</v>
      </c>
    </row>
    <row r="13" spans="1:7">
      <c r="A13" s="769">
        <v>43373</v>
      </c>
      <c r="B13" s="768">
        <v>107630.01178445814</v>
      </c>
    </row>
    <row r="14" spans="1:7">
      <c r="A14" s="769">
        <v>43465</v>
      </c>
      <c r="B14" s="768">
        <v>150092.2386395912</v>
      </c>
    </row>
    <row r="15" spans="1:7">
      <c r="A15" s="769">
        <v>43555</v>
      </c>
      <c r="B15" s="768">
        <v>148003.31107704557</v>
      </c>
    </row>
    <row r="16" spans="1:7">
      <c r="A16" s="769" t="s">
        <v>838</v>
      </c>
      <c r="B16" s="768">
        <v>127856.52876766871</v>
      </c>
    </row>
    <row r="17" spans="1:2">
      <c r="A17" s="769">
        <v>43738</v>
      </c>
      <c r="B17" s="768">
        <v>157048.07618289202</v>
      </c>
    </row>
    <row r="18" spans="1:2">
      <c r="A18" s="769">
        <v>43830</v>
      </c>
      <c r="B18" s="768">
        <v>168550.04707545295</v>
      </c>
    </row>
    <row r="19" spans="1:2">
      <c r="A19" s="769">
        <v>43921</v>
      </c>
      <c r="B19" s="768">
        <v>167446.26327029002</v>
      </c>
    </row>
    <row r="20" spans="1:2">
      <c r="A20" s="769">
        <v>44012</v>
      </c>
      <c r="B20" s="768">
        <v>203899.62697723808</v>
      </c>
    </row>
    <row r="21" spans="1:2">
      <c r="A21" s="769">
        <v>44104</v>
      </c>
      <c r="B21" s="768">
        <v>177869.08103258343</v>
      </c>
    </row>
    <row r="22" spans="1:2">
      <c r="A22" s="769">
        <v>44196</v>
      </c>
      <c r="B22" s="768">
        <v>241493.62867476273</v>
      </c>
    </row>
    <row r="23" spans="1:2">
      <c r="A23" s="769">
        <v>44286</v>
      </c>
      <c r="B23" s="768">
        <v>237645.01494060655</v>
      </c>
    </row>
    <row r="24" spans="1:2">
      <c r="A24" s="769">
        <v>44377</v>
      </c>
      <c r="B24" s="768">
        <v>240655.43032848896</v>
      </c>
    </row>
    <row r="25" spans="1:2">
      <c r="A25" s="769">
        <v>44469</v>
      </c>
      <c r="B25" s="768">
        <v>229136.77986196824</v>
      </c>
    </row>
    <row r="26" spans="1:2">
      <c r="A26" s="769">
        <v>44561</v>
      </c>
      <c r="B26" s="768">
        <v>273254.65849625051</v>
      </c>
    </row>
    <row r="27" spans="1:2">
      <c r="A27" s="769">
        <v>44651</v>
      </c>
      <c r="B27" s="768">
        <v>278508.74748423917</v>
      </c>
    </row>
    <row r="28" spans="1:2">
      <c r="A28" s="769">
        <v>44742</v>
      </c>
      <c r="B28" s="768">
        <v>266351.77529232198</v>
      </c>
    </row>
    <row r="29" spans="1:2">
      <c r="A29" s="769">
        <v>44834</v>
      </c>
      <c r="B29" s="768">
        <v>265029.92544163507</v>
      </c>
    </row>
    <row r="30" spans="1:2">
      <c r="A30" s="769">
        <v>44926</v>
      </c>
      <c r="B30" s="768">
        <v>263543.03537062841</v>
      </c>
    </row>
    <row r="31" spans="1:2">
      <c r="A31" s="769">
        <v>45016</v>
      </c>
      <c r="B31" s="768">
        <v>244156.93771999999</v>
      </c>
    </row>
    <row r="32" spans="1:2">
      <c r="A32" s="769">
        <v>45107</v>
      </c>
      <c r="B32" s="768">
        <v>234053.524</v>
      </c>
    </row>
    <row r="33" spans="1:1">
      <c r="A33" s="21" t="s">
        <v>829</v>
      </c>
    </row>
    <row r="60" spans="8:8">
      <c r="H60" s="34" t="s">
        <v>1058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724</v>
      </c>
      <c r="D1" s="137" t="str">
        <f>Naslovnica!A20</f>
        <v>Listopad 2023.</v>
      </c>
    </row>
    <row r="2" spans="1:13" ht="12.75" customHeight="1">
      <c r="A2" s="551" t="s">
        <v>725</v>
      </c>
      <c r="D2" s="529" t="str">
        <f>Naslovnica!A24</f>
        <v>October 2023</v>
      </c>
    </row>
    <row r="3" spans="1:13" ht="12.75" customHeight="1"/>
    <row r="4" spans="1:13" ht="12.75" customHeight="1">
      <c r="D4" s="13" t="s">
        <v>1483</v>
      </c>
      <c r="E4" s="298"/>
      <c r="F4" s="298"/>
      <c r="G4" s="298"/>
      <c r="J4" s="298"/>
      <c r="K4" s="298"/>
      <c r="L4" s="298"/>
      <c r="M4" s="298"/>
    </row>
    <row r="5" spans="1:13" ht="31.5" customHeight="1">
      <c r="A5" s="741"/>
      <c r="B5" s="742" t="str">
        <f>D1</f>
        <v>Listopad 2023.</v>
      </c>
      <c r="C5" s="743" t="s">
        <v>625</v>
      </c>
      <c r="D5" s="743" t="s">
        <v>18</v>
      </c>
      <c r="E5" s="296"/>
      <c r="F5" s="297"/>
      <c r="G5" s="297"/>
      <c r="H5" s="296"/>
      <c r="I5" s="296"/>
      <c r="J5" s="296"/>
      <c r="K5" s="1131"/>
      <c r="L5" s="1131"/>
      <c r="M5" s="1131"/>
    </row>
    <row r="6" spans="1:13" s="261" customFormat="1" ht="24">
      <c r="A6" s="741"/>
      <c r="B6" s="744" t="str">
        <f>D2</f>
        <v>October 2023</v>
      </c>
      <c r="C6" s="744" t="s">
        <v>45</v>
      </c>
      <c r="D6" s="759" t="s">
        <v>237</v>
      </c>
      <c r="E6" s="296"/>
      <c r="F6" s="297"/>
      <c r="G6" s="297"/>
      <c r="H6" s="296"/>
      <c r="I6" s="296"/>
      <c r="J6" s="296"/>
      <c r="K6" s="1131"/>
      <c r="L6" s="1131"/>
      <c r="M6" s="1131"/>
    </row>
    <row r="7" spans="1:13" ht="24">
      <c r="A7" s="745" t="s">
        <v>775</v>
      </c>
      <c r="B7" s="746">
        <v>3345.4213686727585</v>
      </c>
      <c r="C7" s="746">
        <v>612.3970100000206</v>
      </c>
      <c r="D7" s="746"/>
      <c r="E7" s="290"/>
      <c r="F7" s="297"/>
      <c r="G7" s="732"/>
      <c r="H7" s="290"/>
      <c r="I7" s="290"/>
      <c r="J7" s="290"/>
      <c r="K7" s="1131"/>
      <c r="L7" s="1131"/>
      <c r="M7" s="1131"/>
    </row>
    <row r="8" spans="1:13" s="261" customFormat="1">
      <c r="A8" s="747" t="s">
        <v>910</v>
      </c>
      <c r="B8" s="748"/>
      <c r="C8" s="748"/>
      <c r="D8" s="748"/>
      <c r="E8" s="290"/>
      <c r="F8" s="290"/>
      <c r="G8" s="290"/>
      <c r="H8" s="290"/>
      <c r="I8" s="290"/>
      <c r="J8" s="290"/>
      <c r="K8" s="290"/>
      <c r="L8" s="290"/>
      <c r="M8" s="290"/>
    </row>
    <row r="9" spans="1:13" s="261" customFormat="1">
      <c r="A9" s="749" t="s">
        <v>776</v>
      </c>
      <c r="B9" s="746">
        <v>110257.66969</v>
      </c>
      <c r="C9" s="746">
        <v>-299.66247000001022</v>
      </c>
      <c r="D9" s="746">
        <v>1034035.6002399999</v>
      </c>
      <c r="E9" s="290"/>
      <c r="F9" s="290"/>
      <c r="G9" s="290"/>
      <c r="H9" s="290"/>
      <c r="I9" s="290"/>
      <c r="J9" s="290"/>
      <c r="K9" s="290"/>
      <c r="L9" s="290"/>
      <c r="M9" s="290"/>
    </row>
    <row r="10" spans="1:13" s="261" customFormat="1">
      <c r="A10" s="749" t="s">
        <v>777</v>
      </c>
      <c r="B10" s="746">
        <v>95177.619410000014</v>
      </c>
      <c r="C10" s="746">
        <v>19900.376410000012</v>
      </c>
      <c r="D10" s="746">
        <v>753815.72104000009</v>
      </c>
      <c r="E10" s="290"/>
      <c r="F10" s="290"/>
      <c r="G10" s="290"/>
      <c r="H10" s="290"/>
      <c r="I10" s="290"/>
      <c r="J10" s="290"/>
      <c r="K10" s="290"/>
      <c r="L10" s="290"/>
      <c r="M10" s="290"/>
    </row>
    <row r="11" spans="1:13" s="261" customFormat="1" ht="24">
      <c r="A11" s="750" t="s">
        <v>778</v>
      </c>
      <c r="B11" s="746">
        <v>4188.4346699999996</v>
      </c>
      <c r="C11" s="746">
        <v>858.20992999999953</v>
      </c>
      <c r="D11" s="746">
        <v>40742.969350000007</v>
      </c>
      <c r="E11" s="290"/>
      <c r="F11" s="290"/>
      <c r="G11" s="290"/>
      <c r="H11" s="290"/>
      <c r="I11" s="290"/>
      <c r="J11" s="290"/>
      <c r="K11" s="290"/>
      <c r="L11" s="290"/>
      <c r="M11" s="290"/>
    </row>
    <row r="12" spans="1:13" s="261" customFormat="1">
      <c r="A12" s="749" t="s">
        <v>779</v>
      </c>
      <c r="B12" s="746">
        <v>332.19807000000003</v>
      </c>
      <c r="C12" s="746">
        <v>53.781460000000038</v>
      </c>
      <c r="D12" s="746">
        <v>9543.7310000000016</v>
      </c>
      <c r="E12" s="290"/>
      <c r="F12" s="290"/>
      <c r="G12" s="290"/>
      <c r="H12" s="290"/>
      <c r="I12" s="290"/>
      <c r="J12" s="290"/>
      <c r="K12" s="290"/>
      <c r="L12" s="290"/>
      <c r="M12" s="290"/>
    </row>
    <row r="13" spans="1:13" s="261" customFormat="1">
      <c r="A13" s="750" t="s">
        <v>780</v>
      </c>
      <c r="B13" s="746">
        <v>108.26917</v>
      </c>
      <c r="C13" s="746">
        <v>4.7751300000000043</v>
      </c>
      <c r="D13" s="746">
        <v>1221.3498100000002</v>
      </c>
      <c r="E13" s="290"/>
      <c r="F13" s="290"/>
      <c r="G13" s="290"/>
      <c r="H13" s="290"/>
      <c r="I13" s="290"/>
      <c r="J13" s="290"/>
      <c r="K13" s="290"/>
      <c r="L13" s="290"/>
      <c r="M13" s="290"/>
    </row>
    <row r="14" spans="1:13" s="1077" customFormat="1" ht="24">
      <c r="A14" s="750" t="s">
        <v>1521</v>
      </c>
      <c r="B14" s="746">
        <v>0</v>
      </c>
      <c r="C14" s="746">
        <v>0</v>
      </c>
      <c r="D14" s="746">
        <v>7255.9644000000008</v>
      </c>
      <c r="E14" s="1092"/>
      <c r="F14" s="1092"/>
      <c r="G14" s="1092"/>
      <c r="H14" s="1092"/>
      <c r="I14" s="1092"/>
      <c r="J14" s="1092"/>
      <c r="K14" s="1092"/>
      <c r="L14" s="1092"/>
      <c r="M14" s="1092"/>
    </row>
    <row r="15" spans="1:13" s="1077" customFormat="1" ht="24">
      <c r="A15" s="750" t="s">
        <v>1522</v>
      </c>
      <c r="B15" s="1093">
        <v>1.49E-3</v>
      </c>
      <c r="C15" s="1093">
        <v>1.9000000000000006E-4</v>
      </c>
      <c r="D15" s="1093">
        <v>8.5450000000000012E-2</v>
      </c>
      <c r="E15" s="1092"/>
      <c r="F15" s="1092"/>
      <c r="G15" s="1092"/>
      <c r="H15" s="1092"/>
      <c r="I15" s="1092"/>
      <c r="J15" s="1092"/>
      <c r="K15" s="1092"/>
      <c r="L15" s="1092"/>
      <c r="M15" s="1092"/>
    </row>
    <row r="16" spans="1:13" s="261" customFormat="1">
      <c r="A16" s="971" t="s">
        <v>781</v>
      </c>
      <c r="B16" s="972">
        <v>210064.1925</v>
      </c>
      <c r="C16" s="972">
        <v>20517.480650000001</v>
      </c>
      <c r="D16" s="972">
        <v>1846615.4212899997</v>
      </c>
      <c r="E16" s="290"/>
      <c r="F16" s="290"/>
      <c r="G16" s="290"/>
      <c r="H16" s="290"/>
      <c r="I16" s="290"/>
      <c r="J16" s="290"/>
      <c r="K16" s="290"/>
      <c r="L16" s="290"/>
      <c r="M16" s="290"/>
    </row>
    <row r="17" spans="1:14" s="261" customFormat="1">
      <c r="A17" s="747" t="s">
        <v>782</v>
      </c>
      <c r="B17" s="746"/>
      <c r="C17" s="746"/>
      <c r="D17" s="746"/>
      <c r="E17" s="290"/>
      <c r="F17" s="290"/>
      <c r="G17" s="290"/>
      <c r="H17" s="290"/>
      <c r="I17" s="290"/>
      <c r="J17" s="290"/>
      <c r="K17" s="290"/>
      <c r="L17" s="290"/>
      <c r="M17" s="290"/>
    </row>
    <row r="18" spans="1:14" s="261" customFormat="1">
      <c r="A18" s="749" t="s">
        <v>783</v>
      </c>
      <c r="B18" s="746">
        <v>550.53784999999993</v>
      </c>
      <c r="C18" s="746">
        <v>-0.25117999999997664</v>
      </c>
      <c r="D18" s="746">
        <v>5195.0476799999997</v>
      </c>
      <c r="E18" s="290"/>
      <c r="F18" s="290"/>
      <c r="G18" s="290"/>
      <c r="H18" s="290"/>
      <c r="I18" s="290"/>
      <c r="J18" s="290"/>
      <c r="K18" s="290"/>
      <c r="L18" s="290"/>
      <c r="M18" s="290"/>
    </row>
    <row r="19" spans="1:14" s="261" customFormat="1">
      <c r="A19" s="751" t="s">
        <v>784</v>
      </c>
      <c r="B19" s="746">
        <v>550.52321999999992</v>
      </c>
      <c r="C19" s="746">
        <v>-0.24635000000000673</v>
      </c>
      <c r="D19" s="746">
        <v>5194.2908699999998</v>
      </c>
      <c r="E19" s="290"/>
      <c r="F19" s="290"/>
      <c r="G19" s="290"/>
      <c r="H19" s="290"/>
      <c r="I19" s="290"/>
      <c r="J19" s="290"/>
      <c r="K19" s="290"/>
      <c r="L19" s="290"/>
      <c r="M19" s="290"/>
    </row>
    <row r="20" spans="1:14" s="261" customFormat="1">
      <c r="A20" s="751" t="s">
        <v>785</v>
      </c>
      <c r="B20" s="752">
        <v>1.4630000000000001E-2</v>
      </c>
      <c r="C20" s="752">
        <v>-4.830000000000001E-3</v>
      </c>
      <c r="D20" s="746">
        <v>0.75680999999999998</v>
      </c>
      <c r="E20" s="290"/>
      <c r="F20" s="290"/>
      <c r="G20" s="290"/>
      <c r="H20" s="290"/>
      <c r="I20" s="290"/>
      <c r="J20" s="290"/>
      <c r="K20" s="290"/>
      <c r="L20" s="290"/>
      <c r="M20" s="290"/>
    </row>
    <row r="21" spans="1:14" s="261" customFormat="1">
      <c r="A21" s="749" t="s">
        <v>786</v>
      </c>
      <c r="B21" s="746">
        <v>161029.58520999999</v>
      </c>
      <c r="C21" s="746">
        <v>-283.43102000001818</v>
      </c>
      <c r="D21" s="746">
        <v>1568008.94233</v>
      </c>
      <c r="E21" s="290"/>
      <c r="F21" s="290"/>
      <c r="G21" s="290"/>
      <c r="H21" s="290"/>
      <c r="I21" s="290"/>
      <c r="J21" s="290"/>
      <c r="K21" s="290"/>
      <c r="L21" s="290"/>
      <c r="M21" s="290"/>
    </row>
    <row r="22" spans="1:14" s="261" customFormat="1">
      <c r="A22" s="751" t="s">
        <v>787</v>
      </c>
      <c r="B22" s="746">
        <v>109550.26209</v>
      </c>
      <c r="C22" s="746">
        <v>-26.349289999998291</v>
      </c>
      <c r="D22" s="746">
        <v>1033426.8616699999</v>
      </c>
      <c r="E22" s="290"/>
      <c r="F22" s="290"/>
      <c r="G22" s="290"/>
      <c r="H22" s="290"/>
      <c r="I22" s="290"/>
      <c r="J22" s="290"/>
      <c r="K22" s="290"/>
      <c r="L22" s="290"/>
      <c r="M22" s="290"/>
    </row>
    <row r="23" spans="1:14" s="261" customFormat="1">
      <c r="A23" s="751" t="s">
        <v>788</v>
      </c>
      <c r="B23" s="746">
        <v>51479.323120000001</v>
      </c>
      <c r="C23" s="746">
        <v>-257.08172999999806</v>
      </c>
      <c r="D23" s="746">
        <v>527326.11626000004</v>
      </c>
      <c r="E23" s="290"/>
      <c r="F23" s="290"/>
      <c r="G23" s="290"/>
      <c r="H23" s="290"/>
      <c r="I23" s="290"/>
      <c r="J23" s="290"/>
      <c r="K23" s="290"/>
      <c r="L23" s="290"/>
      <c r="M23" s="290"/>
    </row>
    <row r="24" spans="1:14" s="1077" customFormat="1" ht="30.75" customHeight="1">
      <c r="A24" s="1094" t="s">
        <v>1523</v>
      </c>
      <c r="B24" s="746">
        <v>0</v>
      </c>
      <c r="C24" s="746">
        <v>0</v>
      </c>
      <c r="D24" s="746">
        <v>7255.9644000000008</v>
      </c>
      <c r="E24" s="1092"/>
      <c r="F24" s="1092"/>
      <c r="G24" s="1092"/>
      <c r="H24" s="1092"/>
      <c r="I24" s="1092"/>
      <c r="J24" s="1092"/>
      <c r="K24" s="1092"/>
      <c r="L24" s="1092"/>
      <c r="M24" s="1092"/>
    </row>
    <row r="25" spans="1:14" s="261" customFormat="1" ht="24">
      <c r="A25" s="750" t="s">
        <v>789</v>
      </c>
      <c r="B25" s="746">
        <v>3606.93948</v>
      </c>
      <c r="C25" s="746">
        <v>-4.8426199999998971</v>
      </c>
      <c r="D25" s="746">
        <v>45118.517199999995</v>
      </c>
      <c r="E25" s="290"/>
      <c r="F25" s="290"/>
      <c r="G25" s="290"/>
      <c r="H25" s="290"/>
      <c r="I25" s="290"/>
      <c r="J25" s="290"/>
      <c r="K25" s="290"/>
      <c r="L25" s="290"/>
      <c r="M25" s="290"/>
    </row>
    <row r="26" spans="1:14" s="261" customFormat="1">
      <c r="A26" s="750" t="s">
        <v>790</v>
      </c>
      <c r="B26" s="746">
        <v>43958.167999999998</v>
      </c>
      <c r="C26" s="746">
        <v>20741.655129999996</v>
      </c>
      <c r="D26" s="746">
        <v>225996.27721</v>
      </c>
      <c r="E26" s="290"/>
      <c r="F26" s="290"/>
      <c r="G26" s="290"/>
      <c r="H26" s="290"/>
      <c r="I26" s="290"/>
      <c r="J26" s="290"/>
      <c r="K26" s="290"/>
      <c r="L26" s="290"/>
      <c r="M26" s="290"/>
    </row>
    <row r="27" spans="1:14" s="261" customFormat="1">
      <c r="A27" s="749" t="s">
        <v>791</v>
      </c>
      <c r="B27" s="746">
        <v>108.26917</v>
      </c>
      <c r="C27" s="746">
        <v>4.7751300000000043</v>
      </c>
      <c r="D27" s="746">
        <v>1221.3498100000002</v>
      </c>
      <c r="E27" s="290"/>
      <c r="F27" s="290"/>
      <c r="G27" s="290"/>
      <c r="H27" s="290"/>
      <c r="I27" s="290"/>
      <c r="J27" s="290"/>
      <c r="K27" s="290"/>
      <c r="L27" s="290"/>
      <c r="M27" s="290"/>
    </row>
    <row r="28" spans="1:14" s="261" customFormat="1" ht="30.75" customHeight="1">
      <c r="A28" s="750" t="s">
        <v>792</v>
      </c>
      <c r="B28" s="746">
        <v>120.2407</v>
      </c>
      <c r="C28" s="746">
        <v>-18.477220000000017</v>
      </c>
      <c r="D28" s="746">
        <v>1250.05231</v>
      </c>
      <c r="E28" s="290"/>
      <c r="F28" s="290"/>
      <c r="G28" s="290"/>
      <c r="H28" s="290"/>
      <c r="I28" s="290"/>
      <c r="J28" s="290"/>
      <c r="K28" s="290"/>
      <c r="L28" s="290"/>
      <c r="M28" s="290"/>
    </row>
    <row r="29" spans="1:14" s="1077" customFormat="1" ht="24">
      <c r="A29" s="750" t="s">
        <v>1524</v>
      </c>
      <c r="B29" s="1093">
        <v>2.5299999999999997E-3</v>
      </c>
      <c r="C29" s="1093">
        <v>-1.2000000000000031E-4</v>
      </c>
      <c r="D29" s="1093">
        <v>0.11059000000000001</v>
      </c>
      <c r="E29" s="1092"/>
      <c r="F29" s="1092"/>
      <c r="G29" s="1092"/>
      <c r="H29" s="1092"/>
      <c r="I29" s="1092"/>
      <c r="J29" s="1092"/>
      <c r="K29" s="1092"/>
      <c r="L29" s="1092"/>
      <c r="M29" s="1092"/>
    </row>
    <row r="30" spans="1:14">
      <c r="A30" s="971" t="s">
        <v>793</v>
      </c>
      <c r="B30" s="972">
        <v>209373.74293999997</v>
      </c>
      <c r="C30" s="972">
        <v>20439.428099999961</v>
      </c>
      <c r="D30" s="972">
        <v>1846790.2971300001</v>
      </c>
      <c r="E30" s="291"/>
      <c r="F30" s="291"/>
      <c r="G30" s="291"/>
      <c r="H30" s="291"/>
      <c r="I30" s="291"/>
      <c r="J30" s="291"/>
      <c r="K30" s="292"/>
      <c r="L30" s="291"/>
      <c r="M30" s="291"/>
      <c r="N30" s="52"/>
    </row>
    <row r="31" spans="1:14">
      <c r="A31" s="358" t="s">
        <v>1506</v>
      </c>
      <c r="B31" s="746">
        <v>4035.8709286727903</v>
      </c>
      <c r="C31" s="746">
        <v>690.44956000003185</v>
      </c>
      <c r="D31" s="746"/>
      <c r="E31" s="291"/>
      <c r="F31" s="291"/>
      <c r="G31" s="291"/>
      <c r="H31" s="291"/>
      <c r="I31" s="291"/>
      <c r="J31" s="291"/>
      <c r="K31" s="292"/>
      <c r="L31" s="291"/>
      <c r="M31" s="291"/>
      <c r="N31" s="52"/>
    </row>
    <row r="32" spans="1:14" ht="12.75" customHeight="1">
      <c r="A32" s="12" t="s">
        <v>583</v>
      </c>
      <c r="B32" s="814"/>
      <c r="C32" s="820"/>
    </row>
    <row r="33" spans="1:14" s="261" customFormat="1" ht="12.75" customHeight="1">
      <c r="A33" s="47"/>
      <c r="B33" s="814"/>
      <c r="C33" s="814"/>
    </row>
    <row r="34" spans="1:14" ht="12.75" customHeight="1">
      <c r="A34" s="819"/>
    </row>
    <row r="35" spans="1:14" ht="12.75" customHeight="1">
      <c r="D35" s="7" t="str">
        <f>Naslovnica!A20</f>
        <v>Listopad 2023.</v>
      </c>
    </row>
    <row r="36" spans="1:14" ht="12.75" customHeight="1">
      <c r="A36" s="338" t="s">
        <v>637</v>
      </c>
      <c r="B36" s="300"/>
      <c r="C36" s="300"/>
      <c r="D36" s="529" t="str">
        <f>Naslovnica!A24</f>
        <v>October 2023</v>
      </c>
      <c r="E36" s="261"/>
      <c r="G36" s="261"/>
      <c r="H36" s="261"/>
      <c r="I36" s="261"/>
    </row>
    <row r="37" spans="1:14" ht="12.75" customHeight="1">
      <c r="A37" s="551" t="s">
        <v>765</v>
      </c>
      <c r="B37" s="300"/>
      <c r="C37" s="300"/>
      <c r="D37" s="13" t="s">
        <v>1483</v>
      </c>
      <c r="E37" s="261"/>
      <c r="F37" s="261"/>
      <c r="G37" s="261"/>
      <c r="H37" s="261"/>
      <c r="I37" s="261"/>
    </row>
    <row r="38" spans="1:14" ht="28.5" customHeight="1">
      <c r="A38" s="677"/>
      <c r="B38" s="742" t="str">
        <f>$D$1</f>
        <v>Listopad 2023.</v>
      </c>
      <c r="C38" s="743" t="str">
        <f>$C$5</f>
        <v>Promjena u odnosu na prethodni mjesec</v>
      </c>
      <c r="D38" s="743" t="s">
        <v>18</v>
      </c>
      <c r="E38" s="261"/>
      <c r="F38" s="261"/>
      <c r="G38" s="261"/>
      <c r="H38" s="261"/>
      <c r="I38" s="261"/>
      <c r="J38" s="298"/>
      <c r="K38" s="298"/>
      <c r="L38" s="298"/>
      <c r="M38" s="298"/>
    </row>
    <row r="39" spans="1:14" s="261" customFormat="1" ht="24">
      <c r="A39" s="677"/>
      <c r="B39" s="744" t="str">
        <f>D2</f>
        <v>October 2023</v>
      </c>
      <c r="C39" s="744" t="s">
        <v>45</v>
      </c>
      <c r="D39" s="759" t="s">
        <v>237</v>
      </c>
      <c r="J39" s="298"/>
      <c r="K39" s="298"/>
      <c r="L39" s="298"/>
      <c r="M39" s="298"/>
    </row>
    <row r="40" spans="1:14" ht="25.5">
      <c r="A40" s="1095" t="s">
        <v>1525</v>
      </c>
      <c r="B40" s="334">
        <v>52629.960730000013</v>
      </c>
      <c r="C40" s="334">
        <v>285.36338000000251</v>
      </c>
      <c r="D40" s="334"/>
      <c r="E40" s="296"/>
      <c r="F40" s="296"/>
      <c r="G40" s="296"/>
      <c r="H40" s="296"/>
      <c r="I40" s="297"/>
      <c r="J40" s="1131"/>
      <c r="K40" s="1131"/>
      <c r="L40" s="1133"/>
      <c r="M40" s="1131"/>
    </row>
    <row r="41" spans="1:14" ht="14.25" customHeight="1">
      <c r="A41" s="336" t="s">
        <v>757</v>
      </c>
      <c r="B41" s="334"/>
      <c r="C41" s="334"/>
      <c r="D41" s="334"/>
      <c r="E41" s="290"/>
      <c r="F41" s="290"/>
      <c r="G41" s="290"/>
      <c r="H41" s="290"/>
      <c r="I41" s="299"/>
      <c r="J41" s="1132"/>
      <c r="K41" s="1131"/>
      <c r="L41" s="1132"/>
      <c r="M41" s="1132"/>
    </row>
    <row r="42" spans="1:14">
      <c r="A42" s="337" t="s">
        <v>758</v>
      </c>
      <c r="B42" s="334">
        <v>3362.5754200000001</v>
      </c>
      <c r="C42" s="334">
        <v>-73.394800000000032</v>
      </c>
      <c r="D42" s="334">
        <v>43309.509120000002</v>
      </c>
      <c r="E42" s="294"/>
      <c r="F42" s="294"/>
      <c r="G42" s="294"/>
      <c r="H42" s="294"/>
      <c r="I42" s="294"/>
      <c r="J42" s="294"/>
      <c r="K42" s="294"/>
      <c r="L42" s="294"/>
      <c r="M42" s="294"/>
      <c r="N42" s="52"/>
    </row>
    <row r="43" spans="1:14" ht="26.25" customHeight="1">
      <c r="A43" s="337" t="s">
        <v>759</v>
      </c>
      <c r="B43" s="334">
        <v>244.36405999999999</v>
      </c>
      <c r="C43" s="334">
        <v>68.552179999999993</v>
      </c>
      <c r="D43" s="334">
        <v>1809.0080800000001</v>
      </c>
      <c r="E43" s="294"/>
      <c r="F43" s="294"/>
      <c r="G43" s="294"/>
      <c r="H43" s="294"/>
      <c r="I43" s="294"/>
      <c r="J43" s="294"/>
      <c r="K43" s="294"/>
      <c r="L43" s="294"/>
      <c r="M43" s="294"/>
      <c r="N43" s="52"/>
    </row>
    <row r="44" spans="1:14" s="261" customFormat="1" ht="25.5">
      <c r="A44" s="337" t="s">
        <v>760</v>
      </c>
      <c r="B44" s="334">
        <v>6.0749399999999998</v>
      </c>
      <c r="C44" s="334">
        <v>2.2689199999999996</v>
      </c>
      <c r="D44" s="334">
        <v>49.774060000000006</v>
      </c>
      <c r="E44" s="294"/>
      <c r="F44" s="294"/>
      <c r="G44" s="294"/>
      <c r="H44" s="294"/>
      <c r="I44" s="294"/>
      <c r="J44" s="294"/>
      <c r="K44" s="294"/>
      <c r="L44" s="294"/>
      <c r="M44" s="294"/>
      <c r="N44" s="52"/>
    </row>
    <row r="45" spans="1:14" s="1077" customFormat="1" ht="25.5">
      <c r="A45" s="337" t="s">
        <v>1526</v>
      </c>
      <c r="B45" s="1093">
        <v>1.6190000000000003E-2</v>
      </c>
      <c r="C45" s="1093">
        <v>-4.0599999999999976E-3</v>
      </c>
      <c r="D45" s="1093">
        <v>0.29244999999999999</v>
      </c>
      <c r="E45" s="294"/>
      <c r="F45" s="294"/>
      <c r="G45" s="294"/>
      <c r="H45" s="294"/>
      <c r="I45" s="294"/>
      <c r="J45" s="294"/>
      <c r="K45" s="294"/>
      <c r="L45" s="294"/>
      <c r="M45" s="294"/>
      <c r="N45" s="52"/>
    </row>
    <row r="46" spans="1:14" s="261" customFormat="1">
      <c r="A46" s="973" t="s">
        <v>761</v>
      </c>
      <c r="B46" s="974">
        <v>3613.01442</v>
      </c>
      <c r="C46" s="974">
        <v>-2.5737000000003718</v>
      </c>
      <c r="D46" s="974">
        <v>45168.291260000005</v>
      </c>
      <c r="E46" s="294"/>
      <c r="F46" s="294"/>
      <c r="G46" s="294"/>
      <c r="H46" s="294"/>
      <c r="I46" s="294"/>
      <c r="J46" s="294"/>
      <c r="K46" s="294"/>
      <c r="L46" s="294"/>
      <c r="M46" s="294"/>
      <c r="N46" s="52"/>
    </row>
    <row r="47" spans="1:14" s="261" customFormat="1">
      <c r="A47" s="336" t="s">
        <v>762</v>
      </c>
      <c r="B47" s="334"/>
      <c r="C47" s="334"/>
      <c r="D47" s="334"/>
      <c r="E47" s="294"/>
      <c r="F47" s="294"/>
      <c r="G47" s="294"/>
      <c r="H47" s="294"/>
      <c r="I47" s="294"/>
      <c r="J47" s="294"/>
      <c r="K47" s="294"/>
      <c r="L47" s="294"/>
      <c r="M47" s="294"/>
      <c r="N47" s="52"/>
    </row>
    <row r="48" spans="1:14" ht="25.5">
      <c r="A48" s="337" t="s">
        <v>763</v>
      </c>
      <c r="B48" s="334">
        <v>4182.3597300000001</v>
      </c>
      <c r="C48" s="334">
        <v>855.94101000000001</v>
      </c>
      <c r="D48" s="334">
        <v>40693.195290000003</v>
      </c>
      <c r="E48" s="293"/>
      <c r="F48" s="293"/>
      <c r="G48" s="293"/>
      <c r="H48" s="293"/>
      <c r="I48" s="293"/>
      <c r="J48" s="293"/>
      <c r="K48" s="293"/>
      <c r="L48" s="293"/>
      <c r="M48" s="293"/>
      <c r="N48" s="52"/>
    </row>
    <row r="49" spans="1:14" ht="25.5">
      <c r="A49" s="337" t="s">
        <v>764</v>
      </c>
      <c r="B49" s="334">
        <v>6.0749399999999998</v>
      </c>
      <c r="C49" s="334">
        <v>2.2689199999999996</v>
      </c>
      <c r="D49" s="334">
        <v>49.774060000000006</v>
      </c>
      <c r="E49" s="294"/>
      <c r="F49" s="294"/>
      <c r="G49" s="294"/>
      <c r="H49" s="294"/>
      <c r="I49" s="294"/>
      <c r="J49" s="294"/>
      <c r="K49" s="294"/>
      <c r="L49" s="294"/>
      <c r="M49" s="294"/>
      <c r="N49" s="43"/>
    </row>
    <row r="50" spans="1:14" s="1077" customFormat="1" ht="25.5">
      <c r="A50" s="337" t="s">
        <v>1527</v>
      </c>
      <c r="B50" s="1093">
        <v>2.3149999999999997E-2</v>
      </c>
      <c r="C50" s="1093">
        <v>-9.4699999999999993E-3</v>
      </c>
      <c r="D50" s="1093">
        <v>0.39022999999999997</v>
      </c>
      <c r="E50" s="294"/>
      <c r="F50" s="294"/>
      <c r="G50" s="294"/>
      <c r="H50" s="294"/>
      <c r="I50" s="294"/>
      <c r="J50" s="294"/>
      <c r="K50" s="294"/>
      <c r="L50" s="294"/>
      <c r="M50" s="294"/>
      <c r="N50" s="43"/>
    </row>
    <row r="51" spans="1:14">
      <c r="A51" s="973" t="s">
        <v>761</v>
      </c>
      <c r="B51" s="974">
        <v>4188.4346700000006</v>
      </c>
      <c r="C51" s="974">
        <v>858.20993000000044</v>
      </c>
      <c r="D51" s="974">
        <v>40742.969350000007</v>
      </c>
      <c r="E51" s="293"/>
      <c r="F51" s="293"/>
      <c r="G51" s="293"/>
      <c r="H51" s="293"/>
      <c r="I51" s="293"/>
      <c r="J51" s="293"/>
      <c r="K51" s="293"/>
      <c r="L51" s="293"/>
      <c r="M51" s="293"/>
    </row>
    <row r="52" spans="1:14">
      <c r="A52" s="333" t="s">
        <v>756</v>
      </c>
      <c r="B52" s="334">
        <v>52054.540480000011</v>
      </c>
      <c r="C52" s="334">
        <v>-575.42025000000285</v>
      </c>
      <c r="D52" s="334"/>
      <c r="E52" s="295"/>
      <c r="F52" s="295"/>
      <c r="G52" s="295"/>
      <c r="H52" s="295"/>
      <c r="I52" s="295"/>
      <c r="J52" s="295"/>
      <c r="K52" s="295"/>
      <c r="L52" s="295"/>
      <c r="M52" s="295"/>
    </row>
    <row r="53" spans="1:14" ht="12.75" customHeight="1">
      <c r="A53" s="12" t="s">
        <v>583</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638</v>
      </c>
      <c r="E1" s="137" t="str">
        <f>Naslovnica!A20</f>
        <v>Listopad 2023.</v>
      </c>
    </row>
    <row r="2" spans="1:13" ht="12.75" customHeight="1">
      <c r="A2" s="551" t="s">
        <v>911</v>
      </c>
      <c r="E2" s="529" t="str">
        <f>Naslovnica!A24</f>
        <v>October 2023</v>
      </c>
    </row>
    <row r="3" spans="1:13">
      <c r="A3" s="301"/>
      <c r="B3" s="296"/>
      <c r="C3" s="296"/>
      <c r="D3" s="13" t="s">
        <v>1483</v>
      </c>
      <c r="F3" s="296"/>
      <c r="G3" s="302"/>
    </row>
    <row r="4" spans="1:13" ht="48.75" customHeight="1">
      <c r="A4" s="1134" t="s">
        <v>572</v>
      </c>
      <c r="B4" s="1136" t="s">
        <v>912</v>
      </c>
      <c r="C4" s="1136"/>
      <c r="D4" s="1136"/>
      <c r="E4" s="740"/>
      <c r="F4" s="301"/>
      <c r="G4" s="301"/>
    </row>
    <row r="5" spans="1:13" ht="60">
      <c r="A5" s="1134"/>
      <c r="B5" s="678" t="s">
        <v>573</v>
      </c>
      <c r="C5" s="678" t="s">
        <v>574</v>
      </c>
      <c r="D5" s="678" t="s">
        <v>575</v>
      </c>
      <c r="E5" s="303"/>
      <c r="F5" s="303"/>
    </row>
    <row r="6" spans="1:13" ht="12.75" customHeight="1">
      <c r="A6" s="341" t="s">
        <v>117</v>
      </c>
      <c r="B6" s="342">
        <v>2736.0825</v>
      </c>
      <c r="C6" s="342">
        <v>21287.342310000004</v>
      </c>
      <c r="D6" s="342">
        <v>62587.38486889573</v>
      </c>
      <c r="E6" s="304"/>
      <c r="F6" s="304"/>
      <c r="G6" s="982"/>
      <c r="K6" s="132"/>
      <c r="L6" s="132"/>
      <c r="M6" s="132"/>
    </row>
    <row r="7" spans="1:13" ht="12.75" customHeight="1">
      <c r="A7" s="343" t="s">
        <v>118</v>
      </c>
      <c r="B7" s="342">
        <v>32952.9156</v>
      </c>
      <c r="C7" s="342">
        <v>318225.24453000003</v>
      </c>
      <c r="D7" s="342">
        <v>5371889.314155058</v>
      </c>
      <c r="E7" s="304"/>
      <c r="F7" s="304"/>
      <c r="G7" s="982"/>
      <c r="K7" s="132"/>
      <c r="L7" s="132"/>
      <c r="M7" s="132"/>
    </row>
    <row r="8" spans="1:13" ht="12.75" customHeight="1">
      <c r="A8" s="343" t="s">
        <v>119</v>
      </c>
      <c r="B8" s="342">
        <v>2426.5007400000004</v>
      </c>
      <c r="C8" s="342">
        <v>22275.399770000004</v>
      </c>
      <c r="D8" s="342">
        <v>117171.76487717366</v>
      </c>
      <c r="E8" s="304"/>
      <c r="F8" s="304"/>
      <c r="G8" s="982"/>
      <c r="K8" s="132"/>
      <c r="L8" s="132"/>
      <c r="M8" s="132"/>
    </row>
    <row r="9" spans="1:13" ht="12.75" customHeight="1">
      <c r="A9" s="679" t="s">
        <v>230</v>
      </c>
      <c r="B9" s="680">
        <v>38115.49884</v>
      </c>
      <c r="C9" s="680">
        <v>361787.98661000002</v>
      </c>
      <c r="D9" s="680">
        <v>5551648.4639011277</v>
      </c>
      <c r="E9" s="305"/>
      <c r="F9" s="305"/>
      <c r="G9" s="982"/>
      <c r="K9" s="132"/>
      <c r="L9" s="132"/>
      <c r="M9" s="132"/>
    </row>
    <row r="10" spans="1:13" ht="12.75" customHeight="1">
      <c r="A10" s="343" t="s">
        <v>120</v>
      </c>
      <c r="B10" s="342">
        <v>2298.9220099999998</v>
      </c>
      <c r="C10" s="342">
        <v>19102.601500000001</v>
      </c>
      <c r="D10" s="342">
        <v>52496.58008915653</v>
      </c>
      <c r="E10" s="304"/>
      <c r="F10" s="304"/>
      <c r="G10" s="982"/>
      <c r="K10" s="132"/>
      <c r="L10" s="132"/>
      <c r="M10" s="132"/>
    </row>
    <row r="11" spans="1:13" ht="12.75" customHeight="1">
      <c r="A11" s="343" t="s">
        <v>121</v>
      </c>
      <c r="B11" s="342">
        <v>15073.098119999999</v>
      </c>
      <c r="C11" s="342">
        <v>143467.19743999999</v>
      </c>
      <c r="D11" s="342">
        <v>1957812.3668155388</v>
      </c>
      <c r="E11" s="304"/>
      <c r="F11" s="304"/>
      <c r="G11" s="982"/>
      <c r="K11" s="132"/>
      <c r="L11" s="132"/>
      <c r="M11" s="132"/>
    </row>
    <row r="12" spans="1:13" ht="12.75" customHeight="1">
      <c r="A12" s="343" t="s">
        <v>122</v>
      </c>
      <c r="B12" s="342">
        <v>665.82256000000007</v>
      </c>
      <c r="C12" s="342">
        <v>6043.4734800000006</v>
      </c>
      <c r="D12" s="342">
        <v>30902.500376277123</v>
      </c>
      <c r="E12" s="304"/>
      <c r="F12" s="304"/>
      <c r="G12" s="982"/>
      <c r="K12" s="132"/>
      <c r="L12" s="132"/>
      <c r="M12" s="132"/>
    </row>
    <row r="13" spans="1:13" ht="12.75" customHeight="1">
      <c r="A13" s="679" t="s">
        <v>231</v>
      </c>
      <c r="B13" s="680">
        <v>18037.842689999998</v>
      </c>
      <c r="C13" s="680">
        <v>168613.27241999999</v>
      </c>
      <c r="D13" s="680">
        <v>2041211.4472809725</v>
      </c>
      <c r="E13" s="305"/>
      <c r="F13" s="305"/>
      <c r="G13" s="982"/>
      <c r="K13" s="132"/>
      <c r="L13" s="132"/>
      <c r="M13" s="132"/>
    </row>
    <row r="14" spans="1:13" ht="12.75" customHeight="1">
      <c r="A14" s="343" t="s">
        <v>123</v>
      </c>
      <c r="B14" s="342">
        <v>3516.6694900000002</v>
      </c>
      <c r="C14" s="342">
        <v>30063.178369999998</v>
      </c>
      <c r="D14" s="342">
        <v>76690.546910712699</v>
      </c>
      <c r="E14" s="304"/>
      <c r="F14" s="304"/>
      <c r="G14" s="982"/>
      <c r="K14" s="132"/>
      <c r="L14" s="132"/>
      <c r="M14" s="132"/>
    </row>
    <row r="15" spans="1:13" ht="12.75" customHeight="1">
      <c r="A15" s="343" t="s">
        <v>124</v>
      </c>
      <c r="B15" s="342">
        <v>17377.171670000003</v>
      </c>
      <c r="C15" s="342">
        <v>165668.33458</v>
      </c>
      <c r="D15" s="342">
        <v>2514099.5805963236</v>
      </c>
      <c r="E15" s="304"/>
      <c r="F15" s="304"/>
      <c r="G15" s="982"/>
      <c r="K15" s="132"/>
      <c r="L15" s="132"/>
      <c r="M15" s="132"/>
    </row>
    <row r="16" spans="1:13" ht="12.75" customHeight="1">
      <c r="A16" s="343" t="s">
        <v>125</v>
      </c>
      <c r="B16" s="342">
        <v>1110.93949</v>
      </c>
      <c r="C16" s="342">
        <v>9805.4544600000008</v>
      </c>
      <c r="D16" s="342">
        <v>48739.33218778552</v>
      </c>
      <c r="E16" s="304"/>
      <c r="F16" s="304"/>
      <c r="G16" s="982"/>
      <c r="K16" s="132"/>
      <c r="L16" s="132"/>
      <c r="M16" s="132"/>
    </row>
    <row r="17" spans="1:13" ht="12.75" customHeight="1">
      <c r="A17" s="679" t="s">
        <v>232</v>
      </c>
      <c r="B17" s="680">
        <v>22004.780650000004</v>
      </c>
      <c r="C17" s="680">
        <v>205536.96741000001</v>
      </c>
      <c r="D17" s="680">
        <v>2639529.4596948214</v>
      </c>
      <c r="E17" s="305"/>
      <c r="F17" s="305"/>
      <c r="G17" s="982"/>
      <c r="K17" s="132"/>
      <c r="L17" s="132"/>
      <c r="M17" s="132"/>
    </row>
    <row r="18" spans="1:13" ht="12.75" customHeight="1">
      <c r="A18" s="343" t="s">
        <v>126</v>
      </c>
      <c r="B18" s="342">
        <v>2174.4272599999999</v>
      </c>
      <c r="C18" s="342">
        <v>17949.599180000001</v>
      </c>
      <c r="D18" s="342">
        <v>51935.888105608865</v>
      </c>
      <c r="E18" s="304"/>
      <c r="F18" s="304"/>
      <c r="G18" s="982"/>
      <c r="K18" s="132"/>
      <c r="L18" s="132"/>
      <c r="M18" s="132"/>
    </row>
    <row r="19" spans="1:13" ht="12.75" customHeight="1">
      <c r="A19" s="343" t="s">
        <v>127</v>
      </c>
      <c r="B19" s="342">
        <v>27299.162059999999</v>
      </c>
      <c r="C19" s="342">
        <v>261967.10073999997</v>
      </c>
      <c r="D19" s="342">
        <v>4245699.8073602142</v>
      </c>
      <c r="E19" s="304"/>
      <c r="F19" s="304"/>
      <c r="G19" s="982"/>
      <c r="K19" s="132"/>
      <c r="L19" s="132"/>
      <c r="M19" s="132"/>
    </row>
    <row r="20" spans="1:13" ht="12.75" customHeight="1">
      <c r="A20" s="343" t="s">
        <v>128</v>
      </c>
      <c r="B20" s="342">
        <v>1918.5505900000001</v>
      </c>
      <c r="C20" s="342">
        <v>17571.935310000001</v>
      </c>
      <c r="D20" s="342">
        <v>95886.591096050863</v>
      </c>
      <c r="E20" s="304"/>
      <c r="F20" s="304"/>
      <c r="G20" s="982"/>
      <c r="K20" s="132"/>
      <c r="L20" s="132"/>
      <c r="M20" s="132"/>
    </row>
    <row r="21" spans="1:13" ht="12.75" customHeight="1">
      <c r="A21" s="679" t="s">
        <v>233</v>
      </c>
      <c r="B21" s="680">
        <v>31392.139909999998</v>
      </c>
      <c r="C21" s="680">
        <v>297488.63523000001</v>
      </c>
      <c r="D21" s="680">
        <v>4393522.2865618737</v>
      </c>
      <c r="E21" s="305"/>
      <c r="F21" s="305"/>
      <c r="G21" s="982"/>
      <c r="K21" s="132"/>
      <c r="L21" s="132"/>
      <c r="M21" s="132"/>
    </row>
    <row r="22" spans="1:13" ht="12.75" customHeight="1">
      <c r="A22" s="344" t="s">
        <v>234</v>
      </c>
      <c r="B22" s="345">
        <v>10726.101259999999</v>
      </c>
      <c r="C22" s="345">
        <v>88402.72136000001</v>
      </c>
      <c r="D22" s="345">
        <v>243710.39997437384</v>
      </c>
      <c r="E22" s="305"/>
      <c r="F22" s="305"/>
      <c r="G22" s="982"/>
      <c r="H22" s="132"/>
      <c r="K22" s="132"/>
      <c r="L22" s="132"/>
      <c r="M22" s="132"/>
    </row>
    <row r="23" spans="1:13" ht="12.75" customHeight="1">
      <c r="A23" s="344" t="s">
        <v>235</v>
      </c>
      <c r="B23" s="345">
        <v>92702.347450000001</v>
      </c>
      <c r="C23" s="345">
        <v>889327.87728999997</v>
      </c>
      <c r="D23" s="345">
        <v>14089501.068927135</v>
      </c>
      <c r="E23" s="305"/>
      <c r="F23" s="305"/>
      <c r="G23" s="982"/>
      <c r="H23" s="132"/>
      <c r="K23" s="132"/>
      <c r="L23" s="132"/>
      <c r="M23" s="132"/>
    </row>
    <row r="24" spans="1:13" ht="12.75" customHeight="1">
      <c r="A24" s="344" t="s">
        <v>236</v>
      </c>
      <c r="B24" s="345">
        <v>6121.8133800000005</v>
      </c>
      <c r="C24" s="345">
        <v>55696.263020000006</v>
      </c>
      <c r="D24" s="345">
        <v>292700.18853728718</v>
      </c>
      <c r="E24" s="305"/>
      <c r="F24" s="305"/>
      <c r="G24" s="982"/>
      <c r="H24" s="132"/>
      <c r="K24" s="132"/>
      <c r="L24" s="132"/>
      <c r="M24" s="132"/>
    </row>
    <row r="25" spans="1:13">
      <c r="A25" s="964" t="s">
        <v>576</v>
      </c>
      <c r="B25" s="967">
        <v>109550.26209</v>
      </c>
      <c r="C25" s="967">
        <v>1033426.8616699999</v>
      </c>
      <c r="D25" s="967">
        <v>14625911.657438796</v>
      </c>
      <c r="E25" s="305"/>
      <c r="F25" s="305"/>
      <c r="H25" s="132"/>
      <c r="K25" s="132"/>
      <c r="L25" s="132"/>
      <c r="M25" s="132"/>
    </row>
    <row r="26" spans="1:13" ht="21.75" customHeight="1">
      <c r="A26" s="1138" t="s">
        <v>23</v>
      </c>
      <c r="B26" s="1138"/>
      <c r="C26" s="1138"/>
      <c r="D26" s="1138"/>
      <c r="E26" s="1138"/>
      <c r="F26" s="756"/>
      <c r="G26" s="756"/>
    </row>
    <row r="27" spans="1:13" ht="21" customHeight="1">
      <c r="A27" s="1139" t="s">
        <v>24</v>
      </c>
      <c r="B27" s="1139"/>
      <c r="C27" s="1139"/>
      <c r="D27" s="1139"/>
      <c r="E27" s="1139"/>
      <c r="F27" s="757"/>
      <c r="G27" s="757"/>
    </row>
    <row r="28" spans="1:13" ht="12.75" customHeight="1"/>
    <row r="29" spans="1:13" ht="12.75" customHeight="1">
      <c r="A29" s="150" t="s">
        <v>639</v>
      </c>
      <c r="E29" s="137" t="str">
        <f>Naslovnica!A20</f>
        <v>Listopad 2023.</v>
      </c>
    </row>
    <row r="30" spans="1:13" ht="12.75" customHeight="1">
      <c r="A30" s="551" t="s">
        <v>924</v>
      </c>
      <c r="E30" s="529" t="str">
        <f>Naslovnica!A24</f>
        <v>October 2023</v>
      </c>
    </row>
    <row r="31" spans="1:13" ht="12.75" customHeight="1">
      <c r="D31" s="298"/>
      <c r="E31" s="13" t="s">
        <v>1483</v>
      </c>
    </row>
    <row r="32" spans="1:13" ht="25.5" customHeight="1">
      <c r="A32" s="1134" t="s">
        <v>577</v>
      </c>
      <c r="B32" s="1137" t="s">
        <v>808</v>
      </c>
      <c r="C32" s="1137"/>
      <c r="D32" s="1137" t="s">
        <v>807</v>
      </c>
      <c r="E32" s="1137"/>
      <c r="F32" s="753"/>
      <c r="G32" s="753"/>
    </row>
    <row r="33" spans="1:15" ht="60">
      <c r="A33" s="1134"/>
      <c r="B33" s="678" t="s">
        <v>573</v>
      </c>
      <c r="C33" s="678" t="s">
        <v>578</v>
      </c>
      <c r="D33" s="678" t="s">
        <v>573</v>
      </c>
      <c r="E33" s="678" t="s">
        <v>578</v>
      </c>
    </row>
    <row r="34" spans="1:15">
      <c r="A34" s="341" t="s">
        <v>117</v>
      </c>
      <c r="B34" s="346">
        <v>13.76573</v>
      </c>
      <c r="C34" s="346">
        <v>107.08080000000001</v>
      </c>
      <c r="D34" s="347">
        <v>0</v>
      </c>
      <c r="E34" s="348">
        <v>0.20136999999999999</v>
      </c>
      <c r="L34" s="132"/>
      <c r="M34" s="132"/>
      <c r="N34" s="132"/>
      <c r="O34" s="132"/>
    </row>
    <row r="35" spans="1:15" ht="12.75" customHeight="1">
      <c r="A35" s="343" t="s">
        <v>118</v>
      </c>
      <c r="B35" s="346">
        <v>165.61876000000001</v>
      </c>
      <c r="C35" s="346">
        <v>1599.38105</v>
      </c>
      <c r="D35" s="347">
        <v>0</v>
      </c>
      <c r="E35" s="348">
        <v>5.3400000000000001E-3</v>
      </c>
      <c r="F35" s="52"/>
      <c r="L35" s="132"/>
      <c r="M35" s="132"/>
      <c r="N35" s="132"/>
      <c r="O35" s="132"/>
    </row>
    <row r="36" spans="1:15" ht="12.75" customHeight="1">
      <c r="A36" s="343" t="s">
        <v>119</v>
      </c>
      <c r="B36" s="346">
        <v>12.193239999999999</v>
      </c>
      <c r="C36" s="346">
        <v>111.92689</v>
      </c>
      <c r="D36" s="347">
        <v>0</v>
      </c>
      <c r="E36" s="348">
        <v>0</v>
      </c>
      <c r="F36" s="52"/>
      <c r="L36" s="132"/>
      <c r="M36" s="132"/>
      <c r="N36" s="132"/>
      <c r="O36" s="132"/>
    </row>
    <row r="37" spans="1:15" ht="12.75" customHeight="1">
      <c r="A37" s="679" t="s">
        <v>230</v>
      </c>
      <c r="B37" s="681">
        <v>191.57773</v>
      </c>
      <c r="C37" s="681">
        <v>1818.3887399999999</v>
      </c>
      <c r="D37" s="682">
        <v>0</v>
      </c>
      <c r="E37" s="683">
        <v>0.20671</v>
      </c>
      <c r="F37" s="52"/>
      <c r="L37" s="132"/>
      <c r="M37" s="132"/>
      <c r="N37" s="132"/>
      <c r="O37" s="132"/>
    </row>
    <row r="38" spans="1:15" ht="12.75" customHeight="1">
      <c r="A38" s="343" t="s">
        <v>120</v>
      </c>
      <c r="B38" s="346">
        <v>11.56474</v>
      </c>
      <c r="C38" s="346">
        <v>96.083480000000009</v>
      </c>
      <c r="D38" s="347">
        <v>0</v>
      </c>
      <c r="E38" s="348">
        <v>1.8409999999999999E-2</v>
      </c>
      <c r="F38" s="52"/>
      <c r="L38" s="132"/>
      <c r="M38" s="132"/>
      <c r="N38" s="132"/>
      <c r="O38" s="132"/>
    </row>
    <row r="39" spans="1:15" ht="12.75" customHeight="1">
      <c r="A39" s="343" t="s">
        <v>121</v>
      </c>
      <c r="B39" s="346">
        <v>75.764440000000008</v>
      </c>
      <c r="C39" s="346">
        <v>721.12894999999992</v>
      </c>
      <c r="D39" s="347">
        <v>0</v>
      </c>
      <c r="E39" s="348">
        <v>0</v>
      </c>
      <c r="F39" s="52"/>
      <c r="L39" s="132"/>
      <c r="M39" s="132"/>
      <c r="N39" s="132"/>
      <c r="O39" s="132"/>
    </row>
    <row r="40" spans="1:15" ht="12.75" customHeight="1">
      <c r="A40" s="343" t="s">
        <v>122</v>
      </c>
      <c r="B40" s="346">
        <v>3.3453499999999998</v>
      </c>
      <c r="C40" s="346">
        <v>30.365509999999997</v>
      </c>
      <c r="D40" s="347">
        <v>0</v>
      </c>
      <c r="E40" s="348">
        <v>0</v>
      </c>
      <c r="F40" s="52"/>
      <c r="L40" s="132"/>
      <c r="M40" s="132"/>
      <c r="N40" s="132"/>
      <c r="O40" s="132"/>
    </row>
    <row r="41" spans="1:15" ht="12.75" customHeight="1">
      <c r="A41" s="679" t="s">
        <v>231</v>
      </c>
      <c r="B41" s="681">
        <v>90.674530000000004</v>
      </c>
      <c r="C41" s="681">
        <v>847.5779399999999</v>
      </c>
      <c r="D41" s="682">
        <v>0</v>
      </c>
      <c r="E41" s="683">
        <v>1.8409999999999999E-2</v>
      </c>
      <c r="F41" s="52"/>
      <c r="L41" s="132"/>
      <c r="M41" s="132"/>
      <c r="N41" s="132"/>
      <c r="O41" s="132"/>
    </row>
    <row r="42" spans="1:15" ht="12.75" customHeight="1">
      <c r="A42" s="343" t="s">
        <v>123</v>
      </c>
      <c r="B42" s="346">
        <v>17.69013</v>
      </c>
      <c r="C42" s="346">
        <v>151.21935000000005</v>
      </c>
      <c r="D42" s="347">
        <v>1.2369999999999999E-2</v>
      </c>
      <c r="E42" s="348">
        <v>3.635E-2</v>
      </c>
      <c r="F42" s="52"/>
      <c r="L42" s="132"/>
      <c r="M42" s="132"/>
      <c r="N42" s="132"/>
      <c r="O42" s="132"/>
    </row>
    <row r="43" spans="1:15" ht="12.75" customHeight="1">
      <c r="A43" s="343" t="s">
        <v>124</v>
      </c>
      <c r="B43" s="346">
        <v>87.334869999999995</v>
      </c>
      <c r="C43" s="346">
        <v>832.65516999999988</v>
      </c>
      <c r="D43" s="347">
        <v>0</v>
      </c>
      <c r="E43" s="348">
        <v>0.29605999999999999</v>
      </c>
      <c r="F43" s="52"/>
      <c r="L43" s="132"/>
      <c r="M43" s="132"/>
      <c r="N43" s="132"/>
      <c r="O43" s="132"/>
    </row>
    <row r="44" spans="1:15" ht="12.75" customHeight="1">
      <c r="A44" s="343" t="s">
        <v>125</v>
      </c>
      <c r="B44" s="346">
        <v>5.5835100000000004</v>
      </c>
      <c r="C44" s="346">
        <v>49.271810000000002</v>
      </c>
      <c r="D44" s="347">
        <v>0</v>
      </c>
      <c r="E44" s="348">
        <v>0</v>
      </c>
      <c r="F44" s="52"/>
      <c r="L44" s="132"/>
      <c r="M44" s="132"/>
      <c r="N44" s="132"/>
      <c r="O44" s="132"/>
    </row>
    <row r="45" spans="1:15" ht="12.75" customHeight="1">
      <c r="A45" s="679" t="s">
        <v>232</v>
      </c>
      <c r="B45" s="681">
        <v>92.918379999999999</v>
      </c>
      <c r="C45" s="681">
        <v>1033.14633</v>
      </c>
      <c r="D45" s="682">
        <v>1.2369999999999999E-2</v>
      </c>
      <c r="E45" s="683">
        <v>0.33240999999999998</v>
      </c>
      <c r="F45" s="52"/>
      <c r="L45" s="132"/>
      <c r="M45" s="132"/>
      <c r="N45" s="132"/>
      <c r="O45" s="132"/>
    </row>
    <row r="46" spans="1:15" ht="12.75" customHeight="1">
      <c r="A46" s="343" t="s">
        <v>126</v>
      </c>
      <c r="B46" s="346">
        <v>10.93782</v>
      </c>
      <c r="C46" s="346">
        <v>90.289510000000007</v>
      </c>
      <c r="D46" s="347">
        <v>2.2599999999999999E-3</v>
      </c>
      <c r="E46" s="348">
        <v>2.265E-2</v>
      </c>
      <c r="F46" s="52"/>
      <c r="L46" s="132"/>
      <c r="M46" s="132"/>
      <c r="N46" s="132"/>
      <c r="O46" s="132"/>
    </row>
    <row r="47" spans="1:15" ht="12.75" customHeight="1">
      <c r="A47" s="343" t="s">
        <v>127</v>
      </c>
      <c r="B47" s="346">
        <v>137.08373999999998</v>
      </c>
      <c r="C47" s="346">
        <v>1316.5886099999998</v>
      </c>
      <c r="D47" s="347">
        <v>0</v>
      </c>
      <c r="E47" s="348">
        <v>0.17663000000000001</v>
      </c>
      <c r="F47" s="52"/>
      <c r="L47" s="132"/>
      <c r="M47" s="132"/>
      <c r="N47" s="132"/>
      <c r="O47" s="132"/>
    </row>
    <row r="48" spans="1:15" ht="12.75" customHeight="1">
      <c r="A48" s="343" t="s">
        <v>128</v>
      </c>
      <c r="B48" s="346">
        <v>9.6408899999999988</v>
      </c>
      <c r="C48" s="346">
        <v>88.29974</v>
      </c>
      <c r="D48" s="347">
        <v>0</v>
      </c>
      <c r="E48" s="348">
        <v>0</v>
      </c>
      <c r="F48" s="52"/>
      <c r="L48" s="132"/>
      <c r="M48" s="132"/>
      <c r="N48" s="132"/>
      <c r="O48" s="132"/>
    </row>
    <row r="49" spans="1:15" ht="12.75" customHeight="1">
      <c r="A49" s="679" t="s">
        <v>233</v>
      </c>
      <c r="B49" s="681">
        <v>157.66244999999998</v>
      </c>
      <c r="C49" s="681">
        <v>1495.1778599999998</v>
      </c>
      <c r="D49" s="682">
        <v>2.2599999999999999E-3</v>
      </c>
      <c r="E49" s="683">
        <v>0.19928000000000001</v>
      </c>
      <c r="F49" s="52"/>
      <c r="L49" s="132"/>
      <c r="M49" s="132"/>
      <c r="N49" s="132"/>
      <c r="O49" s="132"/>
    </row>
    <row r="50" spans="1:15" ht="12.75" customHeight="1">
      <c r="A50" s="344" t="s">
        <v>234</v>
      </c>
      <c r="B50" s="349">
        <v>53.958420000000004</v>
      </c>
      <c r="C50" s="349">
        <v>444.67314000000005</v>
      </c>
      <c r="D50" s="350">
        <v>1.4629999999999999E-2</v>
      </c>
      <c r="E50" s="351">
        <v>0.27878000000000003</v>
      </c>
      <c r="F50" s="52"/>
      <c r="L50" s="132"/>
      <c r="M50" s="132"/>
      <c r="N50" s="132"/>
      <c r="O50" s="132"/>
    </row>
    <row r="51" spans="1:15" ht="12.75" customHeight="1">
      <c r="A51" s="344" t="s">
        <v>235</v>
      </c>
      <c r="B51" s="349">
        <v>465.80180999999999</v>
      </c>
      <c r="C51" s="349">
        <v>4469.7537799999991</v>
      </c>
      <c r="D51" s="350">
        <v>0</v>
      </c>
      <c r="E51" s="351">
        <v>0.47803000000000001</v>
      </c>
      <c r="F51" s="52"/>
      <c r="L51" s="132"/>
      <c r="M51" s="132"/>
      <c r="N51" s="132"/>
      <c r="O51" s="132"/>
    </row>
    <row r="52" spans="1:15" ht="12.75" customHeight="1">
      <c r="A52" s="344" t="s">
        <v>236</v>
      </c>
      <c r="B52" s="349">
        <v>30.762989999999999</v>
      </c>
      <c r="C52" s="349">
        <v>279.86394999999999</v>
      </c>
      <c r="D52" s="350">
        <v>0</v>
      </c>
      <c r="E52" s="351">
        <v>0</v>
      </c>
      <c r="F52" s="43"/>
      <c r="L52" s="132"/>
      <c r="M52" s="132"/>
      <c r="N52" s="132"/>
      <c r="O52" s="132"/>
    </row>
    <row r="53" spans="1:15" ht="12.75" customHeight="1">
      <c r="A53" s="964" t="s">
        <v>576</v>
      </c>
      <c r="B53" s="968">
        <v>550.52321999999992</v>
      </c>
      <c r="C53" s="968">
        <v>5194.2908699999989</v>
      </c>
      <c r="D53" s="969">
        <v>1.4629999999999999E-2</v>
      </c>
      <c r="E53" s="970">
        <v>0.75680999999999998</v>
      </c>
      <c r="L53" s="132"/>
      <c r="M53" s="132"/>
      <c r="N53" s="132"/>
      <c r="O53" s="132"/>
    </row>
    <row r="54" spans="1:15" ht="24.75" customHeight="1">
      <c r="A54" s="1140" t="s">
        <v>25</v>
      </c>
      <c r="B54" s="1140"/>
      <c r="C54" s="1140"/>
      <c r="D54" s="1140"/>
      <c r="E54" s="1140"/>
      <c r="F54" s="758"/>
    </row>
    <row r="55" spans="1:15">
      <c r="A55" s="555" t="s">
        <v>26</v>
      </c>
      <c r="B55" s="174"/>
      <c r="C55" s="174"/>
      <c r="D55" s="174"/>
      <c r="E55" s="174"/>
      <c r="F55" s="174"/>
    </row>
    <row r="56" spans="1:15" ht="12.75" customHeight="1">
      <c r="A56" s="16" t="s">
        <v>579</v>
      </c>
    </row>
    <row r="57" spans="1:15" ht="12.75" customHeight="1"/>
    <row r="58" spans="1:15" ht="12.75" customHeight="1">
      <c r="A58" s="306" t="s">
        <v>640</v>
      </c>
      <c r="D58" s="137" t="str">
        <f t="shared" ref="D58:D59" si="0">E1</f>
        <v>Listopad 2023.</v>
      </c>
    </row>
    <row r="59" spans="1:15" ht="12.75" customHeight="1">
      <c r="A59" s="556" t="s">
        <v>641</v>
      </c>
      <c r="D59" s="529" t="str">
        <f t="shared" si="0"/>
        <v>October 2023</v>
      </c>
    </row>
    <row r="60" spans="1:15" ht="12.75" customHeight="1">
      <c r="D60" s="13" t="s">
        <v>1483</v>
      </c>
    </row>
    <row r="61" spans="1:15" ht="42.75" customHeight="1">
      <c r="A61" s="1135" t="s">
        <v>577</v>
      </c>
      <c r="B61" s="1136" t="s">
        <v>580</v>
      </c>
      <c r="C61" s="1136"/>
      <c r="D61" s="1136"/>
      <c r="E61" s="754"/>
    </row>
    <row r="62" spans="1:15" ht="60">
      <c r="A62" s="1135"/>
      <c r="B62" s="678" t="s">
        <v>573</v>
      </c>
      <c r="C62" s="678" t="s">
        <v>578</v>
      </c>
      <c r="D62" s="678" t="s">
        <v>581</v>
      </c>
    </row>
    <row r="63" spans="1:15" ht="12.75" customHeight="1">
      <c r="A63" s="341" t="s">
        <v>117</v>
      </c>
      <c r="B63" s="342">
        <v>12.98992</v>
      </c>
      <c r="C63" s="342">
        <v>16.477450000000001</v>
      </c>
      <c r="D63" s="342">
        <v>613.68661052823666</v>
      </c>
      <c r="M63" s="132"/>
      <c r="N63" s="132"/>
      <c r="O63" s="132"/>
    </row>
    <row r="64" spans="1:15" ht="12.75" customHeight="1">
      <c r="A64" s="343" t="s">
        <v>118</v>
      </c>
      <c r="B64" s="342">
        <v>4080.0210499999998</v>
      </c>
      <c r="C64" s="342">
        <v>19414.187569999998</v>
      </c>
      <c r="D64" s="342">
        <v>430095.98166383535</v>
      </c>
      <c r="M64" s="132"/>
      <c r="N64" s="132"/>
      <c r="O64" s="132"/>
    </row>
    <row r="65" spans="1:15" ht="12.75" customHeight="1">
      <c r="A65" s="343" t="s">
        <v>119</v>
      </c>
      <c r="B65" s="342">
        <v>13220.938990000001</v>
      </c>
      <c r="C65" s="342">
        <v>63488.501110000005</v>
      </c>
      <c r="D65" s="342">
        <v>375437.59918950114</v>
      </c>
      <c r="M65" s="132"/>
      <c r="N65" s="132"/>
      <c r="O65" s="132"/>
    </row>
    <row r="66" spans="1:15" ht="12.75" customHeight="1">
      <c r="A66" s="679" t="s">
        <v>230</v>
      </c>
      <c r="B66" s="680">
        <v>17313.949960000002</v>
      </c>
      <c r="C66" s="680">
        <v>82919.166129999998</v>
      </c>
      <c r="D66" s="680">
        <v>806147.26746386476</v>
      </c>
      <c r="M66" s="132"/>
      <c r="N66" s="132"/>
      <c r="O66" s="132"/>
    </row>
    <row r="67" spans="1:15" ht="12.75" customHeight="1">
      <c r="A67" s="343" t="s">
        <v>120</v>
      </c>
      <c r="B67" s="342">
        <v>26.777439999999999</v>
      </c>
      <c r="C67" s="342">
        <v>28.85005</v>
      </c>
      <c r="D67" s="342">
        <v>127.76104210299292</v>
      </c>
      <c r="M67" s="132"/>
      <c r="N67" s="132"/>
      <c r="O67" s="132"/>
    </row>
    <row r="68" spans="1:15" ht="12.75" customHeight="1">
      <c r="A68" s="343" t="s">
        <v>121</v>
      </c>
      <c r="B68" s="342">
        <v>1109.3144399999999</v>
      </c>
      <c r="C68" s="342">
        <v>7462.2270600000002</v>
      </c>
      <c r="D68" s="342">
        <v>167609.02960296892</v>
      </c>
      <c r="M68" s="132"/>
      <c r="N68" s="132"/>
      <c r="O68" s="132"/>
    </row>
    <row r="69" spans="1:15" ht="12.75" customHeight="1">
      <c r="A69" s="343" t="s">
        <v>122</v>
      </c>
      <c r="B69" s="342">
        <v>3643.8744999999999</v>
      </c>
      <c r="C69" s="342">
        <v>20744.178879999999</v>
      </c>
      <c r="D69" s="342">
        <v>117287.13804517352</v>
      </c>
      <c r="M69" s="132"/>
      <c r="N69" s="132"/>
      <c r="O69" s="132"/>
    </row>
    <row r="70" spans="1:15" ht="12.75" customHeight="1">
      <c r="A70" s="679" t="s">
        <v>231</v>
      </c>
      <c r="B70" s="680">
        <v>4779.9663799999998</v>
      </c>
      <c r="C70" s="680">
        <v>28235.255989999998</v>
      </c>
      <c r="D70" s="680">
        <v>285023.92869024543</v>
      </c>
      <c r="M70" s="132"/>
      <c r="N70" s="132"/>
      <c r="O70" s="132"/>
    </row>
    <row r="71" spans="1:15">
      <c r="A71" s="343" t="s">
        <v>123</v>
      </c>
      <c r="B71" s="342">
        <v>0</v>
      </c>
      <c r="C71" s="342">
        <v>9.5820499999999988</v>
      </c>
      <c r="D71" s="342">
        <v>419.36378203264979</v>
      </c>
      <c r="M71" s="132"/>
      <c r="N71" s="132"/>
      <c r="O71" s="132"/>
    </row>
    <row r="72" spans="1:15">
      <c r="A72" s="343" t="s">
        <v>124</v>
      </c>
      <c r="B72" s="342">
        <v>2018.9598000000001</v>
      </c>
      <c r="C72" s="342">
        <v>10957.300220000003</v>
      </c>
      <c r="D72" s="342">
        <v>248871.93566760767</v>
      </c>
      <c r="M72" s="132"/>
      <c r="N72" s="132"/>
      <c r="O72" s="132"/>
    </row>
    <row r="73" spans="1:15">
      <c r="A73" s="343" t="s">
        <v>125</v>
      </c>
      <c r="B73" s="342">
        <v>5473.6847099999995</v>
      </c>
      <c r="C73" s="342">
        <v>31390.811000000002</v>
      </c>
      <c r="D73" s="342">
        <v>174040.73436850487</v>
      </c>
      <c r="M73" s="132"/>
      <c r="N73" s="132"/>
      <c r="O73" s="132"/>
    </row>
    <row r="74" spans="1:15">
      <c r="A74" s="679" t="s">
        <v>232</v>
      </c>
      <c r="B74" s="680">
        <v>7492.6445100000001</v>
      </c>
      <c r="C74" s="680">
        <v>42357.693270000003</v>
      </c>
      <c r="D74" s="680">
        <v>423332.03381814517</v>
      </c>
      <c r="M74" s="132"/>
      <c r="N74" s="132"/>
      <c r="O74" s="132"/>
    </row>
    <row r="75" spans="1:15">
      <c r="A75" s="343" t="s">
        <v>126</v>
      </c>
      <c r="B75" s="342">
        <v>0.33618000000000003</v>
      </c>
      <c r="C75" s="342">
        <v>0.89922999999999997</v>
      </c>
      <c r="D75" s="342">
        <v>476.40660673369177</v>
      </c>
      <c r="M75" s="132"/>
      <c r="N75" s="132"/>
      <c r="O75" s="132"/>
    </row>
    <row r="76" spans="1:15">
      <c r="A76" s="343" t="s">
        <v>127</v>
      </c>
      <c r="B76" s="342">
        <v>3002.74469</v>
      </c>
      <c r="C76" s="342">
        <v>15874.18023</v>
      </c>
      <c r="D76" s="342">
        <v>336976.07235024701</v>
      </c>
      <c r="M76" s="132"/>
      <c r="N76" s="132"/>
      <c r="O76" s="132"/>
    </row>
    <row r="77" spans="1:15">
      <c r="A77" s="343" t="s">
        <v>128</v>
      </c>
      <c r="B77" s="342">
        <v>10716.83489</v>
      </c>
      <c r="C77" s="342">
        <v>54476.439960000003</v>
      </c>
      <c r="D77" s="342">
        <v>332761.68802025612</v>
      </c>
      <c r="M77" s="132"/>
      <c r="N77" s="132"/>
      <c r="O77" s="132"/>
    </row>
    <row r="78" spans="1:15">
      <c r="A78" s="679" t="s">
        <v>233</v>
      </c>
      <c r="B78" s="680">
        <v>13719.91576</v>
      </c>
      <c r="C78" s="680">
        <v>70351.519419999997</v>
      </c>
      <c r="D78" s="680">
        <v>670214.16697723675</v>
      </c>
      <c r="M78" s="132"/>
      <c r="N78" s="132"/>
      <c r="O78" s="132"/>
    </row>
    <row r="79" spans="1:15">
      <c r="A79" s="344" t="s">
        <v>234</v>
      </c>
      <c r="B79" s="345">
        <v>40.103539999999995</v>
      </c>
      <c r="C79" s="345">
        <v>55.808779999999999</v>
      </c>
      <c r="D79" s="345">
        <v>1637.2180413975711</v>
      </c>
      <c r="M79" s="132"/>
      <c r="N79" s="132"/>
      <c r="O79" s="132"/>
    </row>
    <row r="80" spans="1:15">
      <c r="A80" s="344" t="s">
        <v>235</v>
      </c>
      <c r="B80" s="345">
        <v>10211.03998</v>
      </c>
      <c r="C80" s="345">
        <v>53707.895080000002</v>
      </c>
      <c r="D80" s="345">
        <v>1183553.0192846591</v>
      </c>
      <c r="M80" s="132"/>
      <c r="N80" s="132"/>
      <c r="O80" s="132"/>
    </row>
    <row r="81" spans="1:15">
      <c r="A81" s="344" t="s">
        <v>236</v>
      </c>
      <c r="B81" s="345">
        <v>33055.33309</v>
      </c>
      <c r="C81" s="345">
        <v>170099.93095000001</v>
      </c>
      <c r="D81" s="345">
        <v>999527.15962343558</v>
      </c>
      <c r="M81" s="132"/>
      <c r="N81" s="132"/>
      <c r="O81" s="132"/>
    </row>
    <row r="82" spans="1:15">
      <c r="A82" s="964" t="s">
        <v>582</v>
      </c>
      <c r="B82" s="967">
        <v>43306.476609999998</v>
      </c>
      <c r="C82" s="967">
        <v>223863.63481000002</v>
      </c>
      <c r="D82" s="967">
        <v>2184717.3969494924</v>
      </c>
      <c r="M82" s="132"/>
      <c r="N82" s="132"/>
      <c r="O82" s="132"/>
    </row>
    <row r="83" spans="1:15">
      <c r="A83" s="16" t="s">
        <v>579</v>
      </c>
    </row>
    <row r="85" spans="1:15">
      <c r="A85" s="612" t="s">
        <v>81</v>
      </c>
      <c r="E85" s="13" t="s">
        <v>796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642</v>
      </c>
      <c r="E1" s="137" t="str">
        <f>Naslovnica!A20</f>
        <v>Listopad 2023.</v>
      </c>
    </row>
    <row r="2" spans="1:13" ht="12.75" customHeight="1">
      <c r="A2" s="527" t="s">
        <v>915</v>
      </c>
      <c r="E2" s="529" t="str">
        <f>Naslovnica!A24</f>
        <v>October 2023</v>
      </c>
    </row>
    <row r="3" spans="1:13" ht="12.75" customHeight="1">
      <c r="E3" s="13" t="s">
        <v>1483</v>
      </c>
      <c r="F3" s="307"/>
      <c r="G3" s="307"/>
    </row>
    <row r="4" spans="1:13" ht="16.5" customHeight="1">
      <c r="A4" s="1141" t="s">
        <v>562</v>
      </c>
      <c r="B4" s="1146" t="s">
        <v>561</v>
      </c>
      <c r="C4" s="1146"/>
      <c r="D4" s="1146"/>
      <c r="E4" s="1146"/>
      <c r="F4" s="261"/>
      <c r="G4" s="261"/>
    </row>
    <row r="5" spans="1:13" ht="12.75" customHeight="1">
      <c r="A5" s="1141"/>
      <c r="B5" s="1144" t="str">
        <f>Naslovnica!A20</f>
        <v>Listopad 2023.</v>
      </c>
      <c r="C5" s="1144"/>
      <c r="D5" s="1145" t="s">
        <v>17</v>
      </c>
      <c r="E5" s="1145"/>
    </row>
    <row r="6" spans="1:13" ht="12.75" customHeight="1">
      <c r="A6" s="1141"/>
      <c r="B6" s="1142" t="str">
        <f>Naslovnica!A24</f>
        <v>October 2023</v>
      </c>
      <c r="C6" s="1142"/>
      <c r="D6" s="1143" t="s">
        <v>45</v>
      </c>
      <c r="E6" s="1143"/>
    </row>
    <row r="7" spans="1:13" ht="12.75" customHeight="1">
      <c r="A7" s="1141"/>
      <c r="B7" s="730" t="s">
        <v>27</v>
      </c>
      <c r="C7" s="684" t="s">
        <v>28</v>
      </c>
      <c r="D7" s="684" t="s">
        <v>145</v>
      </c>
      <c r="E7" s="684" t="s">
        <v>143</v>
      </c>
    </row>
    <row r="8" spans="1:13" ht="12.75" customHeight="1">
      <c r="A8" s="1141"/>
      <c r="B8" s="729" t="s">
        <v>29</v>
      </c>
      <c r="C8" s="685" t="s">
        <v>30</v>
      </c>
      <c r="D8" s="685" t="s">
        <v>29</v>
      </c>
      <c r="E8" s="685" t="s">
        <v>144</v>
      </c>
    </row>
    <row r="9" spans="1:13" ht="12.75" customHeight="1">
      <c r="A9" s="352" t="s">
        <v>117</v>
      </c>
      <c r="B9" s="353">
        <v>108237.54304999999</v>
      </c>
      <c r="C9" s="354">
        <v>5.6097927457630535E-3</v>
      </c>
      <c r="D9" s="353">
        <v>1818.848359999989</v>
      </c>
      <c r="E9" s="354">
        <v>1.709143647456246E-2</v>
      </c>
      <c r="G9" s="132"/>
      <c r="H9" s="808"/>
      <c r="I9" s="808"/>
      <c r="J9" s="808"/>
      <c r="K9" s="808"/>
      <c r="L9" s="795"/>
      <c r="M9" s="76"/>
    </row>
    <row r="10" spans="1:13" ht="12.75" customHeight="1">
      <c r="A10" s="352" t="s">
        <v>118</v>
      </c>
      <c r="B10" s="353">
        <v>6348471.3011300005</v>
      </c>
      <c r="C10" s="354">
        <v>0.32903193520673707</v>
      </c>
      <c r="D10" s="353">
        <v>-32178.558859999292</v>
      </c>
      <c r="E10" s="354">
        <v>-5.0431475736939513E-3</v>
      </c>
      <c r="G10" s="132"/>
      <c r="H10" s="808"/>
      <c r="I10" s="808"/>
      <c r="J10" s="808"/>
      <c r="K10" s="808"/>
      <c r="L10" s="795"/>
      <c r="M10" s="76"/>
    </row>
    <row r="11" spans="1:13" ht="12.75" customHeight="1">
      <c r="A11" s="352" t="s">
        <v>119</v>
      </c>
      <c r="B11" s="353">
        <v>693934.20236999996</v>
      </c>
      <c r="C11" s="354">
        <v>3.5965589617031654E-2</v>
      </c>
      <c r="D11" s="353">
        <v>8045.1893100000452</v>
      </c>
      <c r="E11" s="354">
        <v>1.1729578921387818E-2</v>
      </c>
      <c r="G11" s="132"/>
      <c r="H11" s="808"/>
      <c r="I11" s="808"/>
      <c r="J11" s="808"/>
      <c r="K11" s="808"/>
      <c r="L11" s="795"/>
      <c r="M11" s="76"/>
    </row>
    <row r="12" spans="1:13" ht="12.75" customHeight="1">
      <c r="A12" s="686" t="s">
        <v>563</v>
      </c>
      <c r="B12" s="687">
        <v>7150643.046550001</v>
      </c>
      <c r="C12" s="688">
        <v>0.3706073175695318</v>
      </c>
      <c r="D12" s="687">
        <v>-22314.521189998835</v>
      </c>
      <c r="E12" s="688">
        <v>-3.110923350551742E-3</v>
      </c>
      <c r="G12" s="132"/>
      <c r="H12" s="808"/>
      <c r="I12" s="808"/>
      <c r="J12" s="808"/>
      <c r="K12" s="808"/>
      <c r="L12" s="795"/>
      <c r="M12" s="76"/>
    </row>
    <row r="13" spans="1:13" ht="12.75" customHeight="1">
      <c r="A13" s="352" t="s">
        <v>120</v>
      </c>
      <c r="B13" s="353">
        <v>75864.896609999996</v>
      </c>
      <c r="C13" s="354">
        <v>3.9319660689659574E-3</v>
      </c>
      <c r="D13" s="353">
        <v>1878.207150000002</v>
      </c>
      <c r="E13" s="354">
        <v>2.5385743891344514E-2</v>
      </c>
      <c r="G13" s="132"/>
      <c r="H13" s="808"/>
      <c r="I13" s="808"/>
      <c r="J13" s="808"/>
      <c r="K13" s="808"/>
      <c r="L13" s="795"/>
      <c r="M13" s="76"/>
    </row>
    <row r="14" spans="1:13" ht="12.75" customHeight="1">
      <c r="A14" s="352" t="s">
        <v>121</v>
      </c>
      <c r="B14" s="353">
        <v>2670966.5102399997</v>
      </c>
      <c r="C14" s="354">
        <v>0.13843226787214485</v>
      </c>
      <c r="D14" s="353">
        <v>-11166.356630000286</v>
      </c>
      <c r="E14" s="354">
        <v>-4.163237685920862E-3</v>
      </c>
      <c r="G14" s="132"/>
      <c r="H14" s="808"/>
      <c r="I14" s="808"/>
      <c r="J14" s="808"/>
      <c r="K14" s="808"/>
      <c r="L14" s="795"/>
      <c r="M14" s="76"/>
    </row>
    <row r="15" spans="1:13" ht="12.75" customHeight="1">
      <c r="A15" s="352" t="s">
        <v>122</v>
      </c>
      <c r="B15" s="353">
        <v>201892.09784</v>
      </c>
      <c r="C15" s="354">
        <v>1.0463770647182265E-2</v>
      </c>
      <c r="D15" s="353">
        <v>3861.9349400000065</v>
      </c>
      <c r="E15" s="807">
        <v>1.9501751063802253E-2</v>
      </c>
      <c r="G15" s="132"/>
      <c r="H15" s="808"/>
      <c r="I15" s="808"/>
      <c r="J15" s="808"/>
      <c r="K15" s="808"/>
      <c r="L15" s="795"/>
      <c r="M15" s="76"/>
    </row>
    <row r="16" spans="1:13" ht="12.75" customHeight="1">
      <c r="A16" s="689" t="s">
        <v>564</v>
      </c>
      <c r="B16" s="687">
        <v>2948723.5046899999</v>
      </c>
      <c r="C16" s="688">
        <v>0.15282800458829307</v>
      </c>
      <c r="D16" s="687">
        <v>-5426.2145400000736</v>
      </c>
      <c r="E16" s="688">
        <v>-1.8368109458630766E-3</v>
      </c>
      <c r="G16" s="132"/>
      <c r="H16" s="808"/>
      <c r="I16" s="808"/>
      <c r="J16" s="808"/>
      <c r="K16" s="808"/>
      <c r="L16" s="795"/>
      <c r="M16" s="76"/>
    </row>
    <row r="17" spans="1:13" ht="12.75" customHeight="1">
      <c r="A17" s="352" t="s">
        <v>123</v>
      </c>
      <c r="B17" s="353">
        <v>109396.88604000001</v>
      </c>
      <c r="C17" s="354">
        <v>5.6698797886863116E-3</v>
      </c>
      <c r="D17" s="353">
        <v>2635.7276200000051</v>
      </c>
      <c r="E17" s="354">
        <v>2.4688076253641E-2</v>
      </c>
      <c r="G17" s="132"/>
      <c r="H17" s="808"/>
      <c r="I17" s="808"/>
      <c r="J17" s="808"/>
      <c r="K17" s="808"/>
      <c r="L17" s="795"/>
      <c r="M17" s="76"/>
    </row>
    <row r="18" spans="1:13" ht="12.75" customHeight="1">
      <c r="A18" s="352" t="s">
        <v>124</v>
      </c>
      <c r="B18" s="353">
        <v>3035252.1976199998</v>
      </c>
      <c r="C18" s="354">
        <v>0.15731265954461299</v>
      </c>
      <c r="D18" s="353">
        <v>-24797.190860000439</v>
      </c>
      <c r="E18" s="354">
        <v>-8.1035263526637591E-3</v>
      </c>
      <c r="G18" s="132"/>
      <c r="H18" s="808"/>
      <c r="I18" s="808"/>
      <c r="J18" s="808"/>
      <c r="K18" s="808"/>
      <c r="L18" s="795"/>
      <c r="M18" s="76"/>
    </row>
    <row r="19" spans="1:13" ht="12.75" customHeight="1">
      <c r="A19" s="352" t="s">
        <v>125</v>
      </c>
      <c r="B19" s="353">
        <v>305378.22683999996</v>
      </c>
      <c r="C19" s="354">
        <v>1.5827304587370861E-2</v>
      </c>
      <c r="D19" s="353">
        <v>6528.4816599999322</v>
      </c>
      <c r="E19" s="354">
        <v>2.1845364653290122E-2</v>
      </c>
      <c r="G19" s="132"/>
      <c r="H19" s="808"/>
      <c r="I19" s="808"/>
      <c r="J19" s="808"/>
      <c r="K19" s="808"/>
      <c r="L19" s="795"/>
      <c r="M19" s="76"/>
    </row>
    <row r="20" spans="1:13" ht="12.75" customHeight="1">
      <c r="A20" s="686" t="s">
        <v>565</v>
      </c>
      <c r="B20" s="687">
        <v>3450027.3105000001</v>
      </c>
      <c r="C20" s="688">
        <v>0.17880984392067018</v>
      </c>
      <c r="D20" s="687">
        <v>-15632.981580000371</v>
      </c>
      <c r="E20" s="688">
        <v>-4.5108234109748624E-3</v>
      </c>
      <c r="G20" s="132"/>
      <c r="H20" s="808"/>
      <c r="I20" s="808"/>
      <c r="J20" s="808"/>
      <c r="K20" s="808"/>
      <c r="L20" s="795"/>
      <c r="M20" s="76"/>
    </row>
    <row r="21" spans="1:13" ht="12.75" customHeight="1">
      <c r="A21" s="352" t="s">
        <v>126</v>
      </c>
      <c r="B21" s="353">
        <v>81359.43084999999</v>
      </c>
      <c r="C21" s="354">
        <v>4.2167397015923005E-3</v>
      </c>
      <c r="D21" s="353">
        <v>1432.9388499999914</v>
      </c>
      <c r="E21" s="354">
        <v>1.7928208959802516E-2</v>
      </c>
      <c r="G21" s="132"/>
      <c r="H21" s="808"/>
      <c r="I21" s="808"/>
      <c r="J21" s="808"/>
      <c r="K21" s="808"/>
      <c r="L21" s="795"/>
      <c r="M21" s="76"/>
    </row>
    <row r="22" spans="1:13" ht="12.75" customHeight="1">
      <c r="A22" s="352" t="s">
        <v>127</v>
      </c>
      <c r="B22" s="353">
        <v>5109909.1523100007</v>
      </c>
      <c r="C22" s="354">
        <v>0.26483907973497628</v>
      </c>
      <c r="D22" s="353">
        <v>-24335.322469999082</v>
      </c>
      <c r="E22" s="354">
        <v>-4.7398059421472905E-3</v>
      </c>
      <c r="G22" s="132"/>
      <c r="H22" s="808"/>
      <c r="I22" s="808"/>
      <c r="J22" s="808"/>
      <c r="K22" s="808"/>
      <c r="L22" s="795"/>
      <c r="M22" s="76"/>
    </row>
    <row r="23" spans="1:13" ht="12.75" customHeight="1">
      <c r="A23" s="352" t="s">
        <v>128</v>
      </c>
      <c r="B23" s="353">
        <v>553730.04967999994</v>
      </c>
      <c r="C23" s="354">
        <v>2.8699014484936419E-2</v>
      </c>
      <c r="D23" s="353">
        <v>6414.4793800000334</v>
      </c>
      <c r="E23" s="354">
        <v>1.1719892011265109E-2</v>
      </c>
      <c r="G23" s="132"/>
      <c r="H23" s="808"/>
      <c r="I23" s="808"/>
      <c r="J23" s="808"/>
      <c r="K23" s="808"/>
      <c r="L23" s="795"/>
      <c r="M23" s="76"/>
    </row>
    <row r="24" spans="1:13" ht="12.75" customHeight="1">
      <c r="A24" s="686" t="s">
        <v>566</v>
      </c>
      <c r="B24" s="687">
        <v>5744998.632840001</v>
      </c>
      <c r="C24" s="688">
        <v>0.29775483392150504</v>
      </c>
      <c r="D24" s="687">
        <v>-16487.904239998199</v>
      </c>
      <c r="E24" s="688">
        <v>-2.8617448177453708E-3</v>
      </c>
      <c r="G24" s="132"/>
      <c r="H24" s="808"/>
      <c r="I24" s="808"/>
      <c r="J24" s="808"/>
      <c r="K24" s="808"/>
      <c r="L24" s="795"/>
      <c r="M24" s="76"/>
    </row>
    <row r="25" spans="1:13" ht="12.75" customHeight="1">
      <c r="A25" s="355" t="s">
        <v>567</v>
      </c>
      <c r="B25" s="356">
        <v>374858.75654999999</v>
      </c>
      <c r="C25" s="357">
        <v>1.9428378305007623E-2</v>
      </c>
      <c r="D25" s="356">
        <v>7765.721979999973</v>
      </c>
      <c r="E25" s="357">
        <v>2.1154642689138692E-2</v>
      </c>
      <c r="G25" s="132"/>
      <c r="H25" s="808"/>
      <c r="I25" s="808"/>
      <c r="J25" s="808"/>
      <c r="K25" s="808"/>
      <c r="L25" s="795"/>
      <c r="M25" s="76"/>
    </row>
    <row r="26" spans="1:13" ht="12.75" customHeight="1">
      <c r="A26" s="355" t="s">
        <v>568</v>
      </c>
      <c r="B26" s="356">
        <v>17164599.161300004</v>
      </c>
      <c r="C26" s="357">
        <v>0.8896159423584713</v>
      </c>
      <c r="D26" s="356">
        <v>-92477.428819995373</v>
      </c>
      <c r="E26" s="357">
        <v>-5.3588119828441583E-3</v>
      </c>
      <c r="G26" s="132"/>
      <c r="H26" s="808"/>
      <c r="I26" s="808"/>
      <c r="J26" s="808"/>
      <c r="K26" s="808"/>
      <c r="L26" s="795"/>
      <c r="M26" s="76"/>
    </row>
    <row r="27" spans="1:13" ht="12.75" customHeight="1">
      <c r="A27" s="355" t="s">
        <v>569</v>
      </c>
      <c r="B27" s="356">
        <v>1754934.5767299999</v>
      </c>
      <c r="C27" s="357">
        <v>9.0955679336521197E-2</v>
      </c>
      <c r="D27" s="356">
        <v>24850.085289999843</v>
      </c>
      <c r="E27" s="357">
        <v>1.4363509651090123E-2</v>
      </c>
      <c r="G27" s="132"/>
      <c r="H27" s="808"/>
      <c r="I27" s="808"/>
      <c r="J27" s="808"/>
      <c r="K27" s="808"/>
      <c r="L27" s="795"/>
      <c r="M27" s="76"/>
    </row>
    <row r="28" spans="1:13" ht="18.75" customHeight="1">
      <c r="A28" s="964" t="s">
        <v>570</v>
      </c>
      <c r="B28" s="965">
        <v>19294392.494580001</v>
      </c>
      <c r="C28" s="966">
        <v>1</v>
      </c>
      <c r="D28" s="965">
        <v>-59861.621550001204</v>
      </c>
      <c r="E28" s="966">
        <v>-3.0929438660264319E-3</v>
      </c>
      <c r="G28" s="809"/>
      <c r="H28" s="76"/>
      <c r="I28" s="76"/>
      <c r="J28" s="76"/>
      <c r="K28" s="76"/>
      <c r="L28" s="795"/>
      <c r="M28" s="76"/>
    </row>
    <row r="29" spans="1:13" ht="12.75" customHeight="1">
      <c r="A29" s="19" t="s">
        <v>571</v>
      </c>
    </row>
    <row r="30" spans="1:13" ht="12.75" customHeight="1">
      <c r="C30" s="76"/>
    </row>
    <row r="31" spans="1:13" ht="12.75" customHeight="1"/>
    <row r="32" spans="1:13" s="261" customFormat="1" ht="12.75" customHeight="1">
      <c r="A32" s="151" t="s">
        <v>644</v>
      </c>
      <c r="L32" s="137" t="str">
        <f>Naslovnica!A20</f>
        <v>Listopad 2023.</v>
      </c>
    </row>
    <row r="33" spans="1:12" s="261" customFormat="1" ht="12.75" customHeight="1">
      <c r="A33" s="554" t="s">
        <v>916</v>
      </c>
      <c r="L33" s="529" t="str">
        <f>Naslovnica!A24</f>
        <v>October 2023</v>
      </c>
    </row>
    <row r="34" spans="1:12" s="261" customFormat="1" ht="12.75" customHeight="1"/>
    <row r="35" spans="1:12" s="261" customFormat="1" ht="22.5" customHeight="1">
      <c r="A35" s="710"/>
      <c r="B35" s="1149" t="s">
        <v>1507</v>
      </c>
      <c r="C35" s="1149"/>
      <c r="D35" s="1149"/>
      <c r="E35" s="1149"/>
      <c r="F35" s="1149" t="s">
        <v>925</v>
      </c>
      <c r="G35" s="1149"/>
      <c r="H35" s="1149"/>
      <c r="I35" s="1149"/>
      <c r="J35" s="1149"/>
      <c r="K35" s="1149"/>
      <c r="L35" s="1149"/>
    </row>
    <row r="36" spans="1:12" s="261" customFormat="1" ht="45">
      <c r="A36" s="1141" t="s">
        <v>542</v>
      </c>
      <c r="B36" s="779" t="s">
        <v>67</v>
      </c>
      <c r="C36" s="778" t="s">
        <v>97</v>
      </c>
      <c r="D36" s="778" t="s">
        <v>99</v>
      </c>
      <c r="E36" s="778" t="s">
        <v>101</v>
      </c>
      <c r="F36" s="778" t="s">
        <v>629</v>
      </c>
      <c r="G36" s="776" t="s">
        <v>59</v>
      </c>
      <c r="H36" s="776" t="s">
        <v>50</v>
      </c>
      <c r="I36" s="963" t="s">
        <v>1407</v>
      </c>
      <c r="J36" s="963" t="s">
        <v>1408</v>
      </c>
      <c r="K36" s="963" t="s">
        <v>1409</v>
      </c>
      <c r="L36" s="776" t="s">
        <v>1413</v>
      </c>
    </row>
    <row r="37" spans="1:12" s="261" customFormat="1" ht="34.5" customHeight="1">
      <c r="A37" s="1141"/>
      <c r="B37" s="699" t="s">
        <v>626</v>
      </c>
      <c r="C37" s="777" t="s">
        <v>98</v>
      </c>
      <c r="D37" s="777" t="s">
        <v>100</v>
      </c>
      <c r="E37" s="777" t="s">
        <v>102</v>
      </c>
      <c r="F37" s="777" t="s">
        <v>239</v>
      </c>
      <c r="G37" s="777" t="s">
        <v>51</v>
      </c>
      <c r="H37" s="777" t="s">
        <v>52</v>
      </c>
      <c r="I37" s="699" t="s">
        <v>1410</v>
      </c>
      <c r="J37" s="699" t="s">
        <v>1411</v>
      </c>
      <c r="K37" s="699" t="s">
        <v>1412</v>
      </c>
      <c r="L37" s="780" t="s">
        <v>1414</v>
      </c>
    </row>
    <row r="38" spans="1:12" s="261" customFormat="1">
      <c r="A38" s="358" t="s">
        <v>117</v>
      </c>
      <c r="B38" s="359">
        <v>23.0443</v>
      </c>
      <c r="C38" s="360">
        <v>23.0169</v>
      </c>
      <c r="D38" s="359">
        <v>23.300899999999999</v>
      </c>
      <c r="E38" s="781">
        <v>0.28399999999999892</v>
      </c>
      <c r="F38" s="782">
        <v>-1.0982738345593601E-2</v>
      </c>
      <c r="G38" s="726">
        <v>7.1505446786451543E-2</v>
      </c>
      <c r="H38" s="726">
        <v>8.5971393590272838E-2</v>
      </c>
      <c r="I38" s="726">
        <v>6.5020709200847238E-2</v>
      </c>
      <c r="J38" s="726">
        <v>5.2200261673819082E-2</v>
      </c>
      <c r="K38" s="726" t="s">
        <v>139</v>
      </c>
      <c r="L38" s="726">
        <v>6.1806623633640756E-2</v>
      </c>
    </row>
    <row r="39" spans="1:12" s="261" customFormat="1">
      <c r="A39" s="358" t="s">
        <v>120</v>
      </c>
      <c r="B39" s="359">
        <v>24.680299999999999</v>
      </c>
      <c r="C39" s="360">
        <v>24.603899999999999</v>
      </c>
      <c r="D39" s="359">
        <v>24.964700000000001</v>
      </c>
      <c r="E39" s="781">
        <v>0.36080000000000112</v>
      </c>
      <c r="F39" s="782">
        <v>-1.0027957946755595E-2</v>
      </c>
      <c r="G39" s="726">
        <v>0.10185982365855195</v>
      </c>
      <c r="H39" s="726">
        <v>0.12740152546288019</v>
      </c>
      <c r="I39" s="726">
        <v>8.7272309501377654E-2</v>
      </c>
      <c r="J39" s="726">
        <v>6.7990555351426618E-2</v>
      </c>
      <c r="K39" s="726" t="s">
        <v>139</v>
      </c>
      <c r="L39" s="726">
        <v>6.9752076636389715E-2</v>
      </c>
    </row>
    <row r="40" spans="1:12" s="261" customFormat="1">
      <c r="A40" s="358" t="s">
        <v>123</v>
      </c>
      <c r="B40" s="359">
        <v>26.305499999999999</v>
      </c>
      <c r="C40" s="360">
        <v>26.2439</v>
      </c>
      <c r="D40" s="359">
        <v>26.597100000000001</v>
      </c>
      <c r="E40" s="781">
        <v>0.35320000000000107</v>
      </c>
      <c r="F40" s="782">
        <v>-1.0922695142126737E-2</v>
      </c>
      <c r="G40" s="726">
        <v>0.12768453856539685</v>
      </c>
      <c r="H40" s="726">
        <v>0.13830351394487739</v>
      </c>
      <c r="I40" s="726">
        <v>8.3928660871975147E-2</v>
      </c>
      <c r="J40" s="726">
        <v>7.2435031603941491E-2</v>
      </c>
      <c r="K40" s="726" t="s">
        <v>139</v>
      </c>
      <c r="L40" s="726">
        <v>7.7193159297600511E-2</v>
      </c>
    </row>
    <row r="41" spans="1:12" s="261" customFormat="1">
      <c r="A41" s="358" t="s">
        <v>126</v>
      </c>
      <c r="B41" s="359">
        <v>22.2273</v>
      </c>
      <c r="C41" s="360">
        <v>22.203399999999998</v>
      </c>
      <c r="D41" s="359">
        <v>22.5214</v>
      </c>
      <c r="E41" s="781">
        <v>0.31800000000000139</v>
      </c>
      <c r="F41" s="782">
        <v>-1.3041161582522998E-2</v>
      </c>
      <c r="G41" s="726">
        <v>4.4986936071518047E-2</v>
      </c>
      <c r="H41" s="726">
        <v>4.1399329971271159E-2</v>
      </c>
      <c r="I41" s="726">
        <v>5.2531055800534299E-2</v>
      </c>
      <c r="J41" s="726">
        <v>4.2003245463297478E-2</v>
      </c>
      <c r="K41" s="726" t="s">
        <v>139</v>
      </c>
      <c r="L41" s="726">
        <v>5.7648673819042706E-2</v>
      </c>
    </row>
    <row r="42" spans="1:12" s="261" customFormat="1">
      <c r="A42" s="690" t="s">
        <v>129</v>
      </c>
      <c r="B42" s="691">
        <v>181.95673011194128</v>
      </c>
      <c r="C42" s="692">
        <v>181.61353892144578</v>
      </c>
      <c r="D42" s="691">
        <v>183.98016467857641</v>
      </c>
      <c r="E42" s="783">
        <v>2.3666257571306346</v>
      </c>
      <c r="F42" s="784">
        <v>-1.0967233397005005E-2</v>
      </c>
      <c r="G42" s="765">
        <v>9.2647781407169782E-2</v>
      </c>
      <c r="H42" s="765">
        <v>0.10456236495687143</v>
      </c>
      <c r="I42" s="765">
        <v>7.6334185544610245E-2</v>
      </c>
      <c r="J42" s="765">
        <v>6.0392765638210832E-2</v>
      </c>
      <c r="K42" s="765" t="s">
        <v>139</v>
      </c>
      <c r="L42" s="765">
        <v>6.7228476214881816E-2</v>
      </c>
    </row>
    <row r="43" spans="1:12" s="261" customFormat="1">
      <c r="A43" s="358" t="s">
        <v>118</v>
      </c>
      <c r="B43" s="359">
        <v>36.9985</v>
      </c>
      <c r="C43" s="360">
        <v>36.927300000000002</v>
      </c>
      <c r="D43" s="359">
        <v>37.250900000000001</v>
      </c>
      <c r="E43" s="781">
        <v>0.323599999999999</v>
      </c>
      <c r="F43" s="782">
        <v>-6.6210051792048308E-3</v>
      </c>
      <c r="G43" s="727">
        <v>5.3491783401049098E-2</v>
      </c>
      <c r="H43" s="727">
        <v>5.5360325801784294E-2</v>
      </c>
      <c r="I43" s="727">
        <v>2.3595540258076975E-2</v>
      </c>
      <c r="J43" s="727">
        <v>2.9152619139671598E-2</v>
      </c>
      <c r="K43" s="727">
        <v>3.9807479650919575E-2</v>
      </c>
      <c r="L43" s="727">
        <v>4.8797470664331488E-2</v>
      </c>
    </row>
    <row r="44" spans="1:12" s="261" customFormat="1">
      <c r="A44" s="358" t="s">
        <v>121</v>
      </c>
      <c r="B44" s="359">
        <v>42.4026</v>
      </c>
      <c r="C44" s="360">
        <v>42.225099999999998</v>
      </c>
      <c r="D44" s="359">
        <v>42.758099999999999</v>
      </c>
      <c r="E44" s="781">
        <v>0.53300000000000125</v>
      </c>
      <c r="F44" s="782">
        <v>-6.9230084640570233E-3</v>
      </c>
      <c r="G44" s="727">
        <v>8.4919365842410777E-2</v>
      </c>
      <c r="H44" s="727">
        <v>9.9977034174503654E-2</v>
      </c>
      <c r="I44" s="727">
        <v>5.4209726764688826E-2</v>
      </c>
      <c r="J44" s="727">
        <v>4.604755001473837E-2</v>
      </c>
      <c r="K44" s="727">
        <v>5.3858006892433696E-2</v>
      </c>
      <c r="L44" s="727">
        <v>5.5463526044761124E-2</v>
      </c>
    </row>
    <row r="45" spans="1:12" s="261" customFormat="1">
      <c r="A45" s="358" t="s">
        <v>124</v>
      </c>
      <c r="B45" s="359">
        <v>37.25</v>
      </c>
      <c r="C45" s="360">
        <v>37.153799999999997</v>
      </c>
      <c r="D45" s="359">
        <v>37.621699999999997</v>
      </c>
      <c r="E45" s="781">
        <v>0.4679000000000002</v>
      </c>
      <c r="F45" s="782">
        <v>-9.8378260557521191E-3</v>
      </c>
      <c r="G45" s="727">
        <v>8.447479541975178E-2</v>
      </c>
      <c r="H45" s="727">
        <v>9.0280113992608158E-2</v>
      </c>
      <c r="I45" s="727">
        <v>3.994294188330616E-2</v>
      </c>
      <c r="J45" s="727">
        <v>4.4341123691600259E-2</v>
      </c>
      <c r="K45" s="727">
        <v>5.2478372832098108E-2</v>
      </c>
      <c r="L45" s="727">
        <v>4.9127721502179256E-2</v>
      </c>
    </row>
    <row r="46" spans="1:12" s="261" customFormat="1">
      <c r="A46" s="358" t="s">
        <v>127</v>
      </c>
      <c r="B46" s="359">
        <v>38.392000000000003</v>
      </c>
      <c r="C46" s="360">
        <v>38.339599999999997</v>
      </c>
      <c r="D46" s="359">
        <v>38.650100000000002</v>
      </c>
      <c r="E46" s="781">
        <v>0.31050000000000466</v>
      </c>
      <c r="F46" s="782">
        <v>-6.5776195330976561E-3</v>
      </c>
      <c r="G46" s="727">
        <v>3.1441699459576755E-2</v>
      </c>
      <c r="H46" s="727">
        <v>2.464995924630653E-2</v>
      </c>
      <c r="I46" s="727">
        <v>2.6731993416210464E-2</v>
      </c>
      <c r="J46" s="727">
        <v>2.7880780068614053E-2</v>
      </c>
      <c r="K46" s="727">
        <v>4.7017186398405242E-2</v>
      </c>
      <c r="L46" s="727">
        <v>5.060105545460547E-2</v>
      </c>
    </row>
    <row r="47" spans="1:12" s="261" customFormat="1">
      <c r="A47" s="690" t="s">
        <v>130</v>
      </c>
      <c r="B47" s="691">
        <v>288.56189868553298</v>
      </c>
      <c r="C47" s="692">
        <v>287.92794857421194</v>
      </c>
      <c r="D47" s="691">
        <v>290.6607323769901</v>
      </c>
      <c r="E47" s="783">
        <v>2.7327838027781581</v>
      </c>
      <c r="F47" s="784">
        <v>-7.1866347034504896E-3</v>
      </c>
      <c r="G47" s="765">
        <v>5.7263828718307597E-2</v>
      </c>
      <c r="H47" s="765">
        <v>5.9020136008197666E-2</v>
      </c>
      <c r="I47" s="765">
        <v>3.2490352969960723E-2</v>
      </c>
      <c r="J47" s="765">
        <v>3.4048797523174024E-2</v>
      </c>
      <c r="K47" s="765">
        <v>4.6257546236346592E-2</v>
      </c>
      <c r="L47" s="765">
        <v>5.0482322339145513E-2</v>
      </c>
    </row>
    <row r="48" spans="1:12" s="261" customFormat="1">
      <c r="A48" s="358" t="s">
        <v>119</v>
      </c>
      <c r="B48" s="359">
        <v>17.013400000000001</v>
      </c>
      <c r="C48" s="360">
        <v>16.953800000000001</v>
      </c>
      <c r="D48" s="359">
        <v>17.013400000000001</v>
      </c>
      <c r="E48" s="781">
        <v>5.9599999999999653E-2</v>
      </c>
      <c r="F48" s="782">
        <v>1.6248866700419029E-3</v>
      </c>
      <c r="G48" s="727">
        <v>1.2347282505686286E-2</v>
      </c>
      <c r="H48" s="727">
        <v>1.8051632655492478E-2</v>
      </c>
      <c r="I48" s="727">
        <v>-1.1661005463204699E-2</v>
      </c>
      <c r="J48" s="727">
        <v>3.9284918723136997E-3</v>
      </c>
      <c r="K48" s="727" t="s">
        <v>139</v>
      </c>
      <c r="L48" s="727">
        <v>2.735926623729279E-2</v>
      </c>
    </row>
    <row r="49" spans="1:12" s="261" customFormat="1">
      <c r="A49" s="358" t="s">
        <v>122</v>
      </c>
      <c r="B49" s="359">
        <v>18.047000000000001</v>
      </c>
      <c r="C49" s="360">
        <v>17.989699999999999</v>
      </c>
      <c r="D49" s="359">
        <v>18.047000000000001</v>
      </c>
      <c r="E49" s="781">
        <v>5.7300000000001461E-2</v>
      </c>
      <c r="F49" s="782">
        <v>9.7063146509901443E-4</v>
      </c>
      <c r="G49" s="727">
        <v>2.0054654175712727E-2</v>
      </c>
      <c r="H49" s="727">
        <v>3.3560541624005458E-2</v>
      </c>
      <c r="I49" s="727">
        <v>-1.2993074810519034E-2</v>
      </c>
      <c r="J49" s="727">
        <v>8.5932060748223904E-3</v>
      </c>
      <c r="K49" s="727" t="s">
        <v>139</v>
      </c>
      <c r="L49" s="727">
        <v>3.396648690305204E-2</v>
      </c>
    </row>
    <row r="50" spans="1:12" s="261" customFormat="1">
      <c r="A50" s="358" t="s">
        <v>125</v>
      </c>
      <c r="B50" s="359">
        <v>17.341100000000001</v>
      </c>
      <c r="C50" s="360">
        <v>17.279399999999999</v>
      </c>
      <c r="D50" s="359">
        <v>17.341100000000001</v>
      </c>
      <c r="E50" s="781">
        <v>6.1700000000001864E-2</v>
      </c>
      <c r="F50" s="782">
        <v>1.7561392664653397E-3</v>
      </c>
      <c r="G50" s="727">
        <v>1.4610894583576117E-2</v>
      </c>
      <c r="H50" s="727">
        <v>2.1596863897090257E-2</v>
      </c>
      <c r="I50" s="727">
        <v>-1.7275109191721927E-2</v>
      </c>
      <c r="J50" s="727">
        <v>6.1588525361826463E-3</v>
      </c>
      <c r="K50" s="727" t="s">
        <v>139</v>
      </c>
      <c r="L50" s="727">
        <v>2.9491922541048377E-2</v>
      </c>
    </row>
    <row r="51" spans="1:12" s="261" customFormat="1">
      <c r="A51" s="358" t="s">
        <v>128</v>
      </c>
      <c r="B51" s="359">
        <v>18.301400000000001</v>
      </c>
      <c r="C51" s="360">
        <v>18.2499</v>
      </c>
      <c r="D51" s="359">
        <v>18.301400000000001</v>
      </c>
      <c r="E51" s="781">
        <v>5.1500000000000767E-2</v>
      </c>
      <c r="F51" s="954">
        <v>1.84478615260808E-3</v>
      </c>
      <c r="G51" s="727">
        <v>1.1537622387471913E-2</v>
      </c>
      <c r="H51" s="727">
        <v>1.8165601554141375E-2</v>
      </c>
      <c r="I51" s="727">
        <v>-5.5572799857230848E-3</v>
      </c>
      <c r="J51" s="727">
        <v>8.4733933744043366E-3</v>
      </c>
      <c r="K51" s="727" t="s">
        <v>139</v>
      </c>
      <c r="L51" s="727">
        <v>3.5540897372394742E-2</v>
      </c>
    </row>
    <row r="52" spans="1:12" s="261" customFormat="1">
      <c r="A52" s="690" t="s">
        <v>131</v>
      </c>
      <c r="B52" s="691">
        <v>132.57503356334647</v>
      </c>
      <c r="C52" s="692">
        <v>132.14586815826911</v>
      </c>
      <c r="D52" s="691">
        <v>132.57503356334647</v>
      </c>
      <c r="E52" s="783">
        <v>0.4291654050773559</v>
      </c>
      <c r="F52" s="784">
        <v>1.6401413312305824E-3</v>
      </c>
      <c r="G52" s="765">
        <v>1.3075732103585924E-2</v>
      </c>
      <c r="H52" s="765">
        <v>2.0172603151252577E-2</v>
      </c>
      <c r="I52" s="765">
        <v>-1.081075134245757E-2</v>
      </c>
      <c r="J52" s="765">
        <v>6.1928957031527343E-3</v>
      </c>
      <c r="K52" s="765" t="s">
        <v>139</v>
      </c>
      <c r="L52" s="765">
        <v>3.1124389122667573E-2</v>
      </c>
    </row>
    <row r="53" spans="1:12" s="261" customFormat="1" ht="12.75" customHeight="1">
      <c r="A53" s="22" t="s">
        <v>541</v>
      </c>
      <c r="G53" s="724"/>
      <c r="H53" s="724"/>
      <c r="I53" s="724"/>
      <c r="J53" s="724"/>
      <c r="K53" s="724"/>
      <c r="L53" s="724"/>
    </row>
    <row r="54" spans="1:12" s="261" customFormat="1" ht="25.5" customHeight="1">
      <c r="A54" s="1151" t="s">
        <v>1504</v>
      </c>
      <c r="B54" s="1151"/>
      <c r="C54" s="1151"/>
      <c r="D54" s="1151"/>
      <c r="E54" s="1151"/>
      <c r="F54" s="1151"/>
      <c r="G54" s="1151"/>
      <c r="H54" s="1151"/>
      <c r="I54" s="1151"/>
      <c r="J54" s="1151"/>
      <c r="K54" s="1151"/>
      <c r="L54" s="1151"/>
    </row>
    <row r="55" spans="1:12" s="261" customFormat="1" ht="20.25" customHeight="1">
      <c r="A55" s="1150" t="s">
        <v>170</v>
      </c>
      <c r="B55" s="1150"/>
      <c r="C55" s="1150"/>
      <c r="D55" s="1150"/>
      <c r="E55" s="1150"/>
      <c r="F55" s="1150"/>
      <c r="G55" s="1150"/>
      <c r="H55" s="1150"/>
      <c r="I55" s="1150"/>
      <c r="J55" s="1150"/>
      <c r="K55" s="1150"/>
      <c r="L55" s="1150"/>
    </row>
    <row r="56" spans="1:12" s="261" customFormat="1" ht="24" customHeight="1">
      <c r="A56" s="1147" t="s">
        <v>1503</v>
      </c>
      <c r="B56" s="1147"/>
      <c r="C56" s="1147"/>
      <c r="D56" s="1147"/>
      <c r="E56" s="1147"/>
      <c r="F56" s="1147"/>
      <c r="G56" s="1147"/>
      <c r="H56" s="1147"/>
      <c r="I56" s="1147"/>
      <c r="J56" s="1147"/>
      <c r="K56" s="1147"/>
      <c r="L56" s="1147"/>
    </row>
    <row r="57" spans="1:12" s="261" customFormat="1" ht="21" customHeight="1">
      <c r="A57" s="1148" t="s">
        <v>1415</v>
      </c>
      <c r="B57" s="1148"/>
      <c r="C57" s="1148"/>
      <c r="D57" s="1148"/>
      <c r="E57" s="1148"/>
      <c r="F57" s="1148"/>
      <c r="G57" s="1148"/>
      <c r="H57" s="1148"/>
      <c r="I57" s="1148"/>
      <c r="J57" s="1148"/>
      <c r="K57" s="1148"/>
      <c r="L57" s="1148"/>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797</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645</v>
      </c>
      <c r="AG1" s="137" t="str">
        <f>Naslovnica!A20</f>
        <v>Listopad 2023.</v>
      </c>
    </row>
    <row r="2" spans="1:35" ht="12.75" customHeight="1">
      <c r="A2" s="551" t="s">
        <v>917</v>
      </c>
      <c r="AG2" s="529" t="str">
        <f>Naslovnica!A24</f>
        <v>October 2023</v>
      </c>
    </row>
    <row r="3" spans="1:35" ht="12.75" customHeight="1">
      <c r="A3" s="66"/>
      <c r="AG3" s="65"/>
    </row>
    <row r="4" spans="1:35" ht="12.75" customHeight="1">
      <c r="I4" s="177"/>
      <c r="J4" s="177"/>
      <c r="K4" s="177"/>
      <c r="AG4" s="13" t="s">
        <v>1483</v>
      </c>
    </row>
    <row r="5" spans="1:35" ht="15" customHeight="1">
      <c r="A5" s="693" t="s">
        <v>132</v>
      </c>
      <c r="B5" s="1154" t="s">
        <v>557</v>
      </c>
      <c r="C5" s="1154"/>
      <c r="D5" s="1154"/>
      <c r="E5" s="1154"/>
      <c r="F5" s="1154"/>
      <c r="G5" s="1154"/>
      <c r="H5" s="1154"/>
      <c r="I5" s="1154"/>
      <c r="J5" s="1152" t="s">
        <v>551</v>
      </c>
      <c r="K5" s="1152"/>
      <c r="L5" s="1154" t="s">
        <v>556</v>
      </c>
      <c r="M5" s="1154"/>
      <c r="N5" s="1154"/>
      <c r="O5" s="1154"/>
      <c r="P5" s="1154"/>
      <c r="Q5" s="1154"/>
      <c r="R5" s="1154"/>
      <c r="S5" s="1154"/>
      <c r="T5" s="1152" t="s">
        <v>552</v>
      </c>
      <c r="U5" s="1152"/>
      <c r="V5" s="1154" t="s">
        <v>555</v>
      </c>
      <c r="W5" s="1154"/>
      <c r="X5" s="1154"/>
      <c r="Y5" s="1154"/>
      <c r="Z5" s="1154"/>
      <c r="AA5" s="1154"/>
      <c r="AB5" s="1154"/>
      <c r="AC5" s="1154"/>
      <c r="AD5" s="1152" t="s">
        <v>553</v>
      </c>
      <c r="AE5" s="1152"/>
      <c r="AF5" s="1153" t="s">
        <v>554</v>
      </c>
      <c r="AG5" s="1153"/>
    </row>
    <row r="6" spans="1:35" ht="22.5" customHeight="1">
      <c r="A6" s="1155" t="s">
        <v>558</v>
      </c>
      <c r="B6" s="1149" t="s">
        <v>133</v>
      </c>
      <c r="C6" s="1149"/>
      <c r="D6" s="1149" t="s">
        <v>134</v>
      </c>
      <c r="E6" s="1149"/>
      <c r="F6" s="1149" t="s">
        <v>135</v>
      </c>
      <c r="G6" s="1149"/>
      <c r="H6" s="1149" t="s">
        <v>136</v>
      </c>
      <c r="I6" s="1149"/>
      <c r="J6" s="1152"/>
      <c r="K6" s="1152"/>
      <c r="L6" s="1149" t="s">
        <v>133</v>
      </c>
      <c r="M6" s="1149"/>
      <c r="N6" s="1149" t="s">
        <v>134</v>
      </c>
      <c r="O6" s="1149"/>
      <c r="P6" s="1149" t="s">
        <v>135</v>
      </c>
      <c r="Q6" s="1149"/>
      <c r="R6" s="1149" t="s">
        <v>136</v>
      </c>
      <c r="S6" s="1149"/>
      <c r="T6" s="1152"/>
      <c r="U6" s="1152"/>
      <c r="V6" s="1149" t="s">
        <v>133</v>
      </c>
      <c r="W6" s="1149"/>
      <c r="X6" s="1149" t="s">
        <v>134</v>
      </c>
      <c r="Y6" s="1149"/>
      <c r="Z6" s="1149" t="s">
        <v>135</v>
      </c>
      <c r="AA6" s="1149"/>
      <c r="AB6" s="1149" t="s">
        <v>136</v>
      </c>
      <c r="AC6" s="1149"/>
      <c r="AD6" s="1152"/>
      <c r="AE6" s="1152"/>
      <c r="AF6" s="1153"/>
      <c r="AG6" s="1153"/>
    </row>
    <row r="7" spans="1:35">
      <c r="A7" s="1155"/>
      <c r="B7" s="693" t="s">
        <v>31</v>
      </c>
      <c r="C7" s="693" t="s">
        <v>32</v>
      </c>
      <c r="D7" s="693" t="s">
        <v>31</v>
      </c>
      <c r="E7" s="693" t="s">
        <v>32</v>
      </c>
      <c r="F7" s="693" t="s">
        <v>31</v>
      </c>
      <c r="G7" s="693" t="s">
        <v>32</v>
      </c>
      <c r="H7" s="693" t="s">
        <v>31</v>
      </c>
      <c r="I7" s="693" t="s">
        <v>32</v>
      </c>
      <c r="J7" s="693" t="s">
        <v>31</v>
      </c>
      <c r="K7" s="693" t="s">
        <v>32</v>
      </c>
      <c r="L7" s="693" t="s">
        <v>31</v>
      </c>
      <c r="M7" s="693" t="s">
        <v>32</v>
      </c>
      <c r="N7" s="693" t="s">
        <v>31</v>
      </c>
      <c r="O7" s="693" t="s">
        <v>32</v>
      </c>
      <c r="P7" s="693" t="s">
        <v>31</v>
      </c>
      <c r="Q7" s="693" t="s">
        <v>32</v>
      </c>
      <c r="R7" s="693" t="s">
        <v>31</v>
      </c>
      <c r="S7" s="693" t="s">
        <v>32</v>
      </c>
      <c r="T7" s="693" t="s">
        <v>31</v>
      </c>
      <c r="U7" s="693" t="s">
        <v>32</v>
      </c>
      <c r="V7" s="693" t="s">
        <v>31</v>
      </c>
      <c r="W7" s="693" t="s">
        <v>32</v>
      </c>
      <c r="X7" s="693" t="s">
        <v>31</v>
      </c>
      <c r="Y7" s="693" t="s">
        <v>32</v>
      </c>
      <c r="Z7" s="693" t="s">
        <v>31</v>
      </c>
      <c r="AA7" s="693" t="s">
        <v>32</v>
      </c>
      <c r="AB7" s="693" t="s">
        <v>31</v>
      </c>
      <c r="AC7" s="693" t="s">
        <v>32</v>
      </c>
      <c r="AD7" s="693" t="s">
        <v>31</v>
      </c>
      <c r="AE7" s="693" t="s">
        <v>32</v>
      </c>
      <c r="AF7" s="693" t="s">
        <v>31</v>
      </c>
      <c r="AG7" s="693" t="s">
        <v>32</v>
      </c>
    </row>
    <row r="8" spans="1:35">
      <c r="A8" s="1155"/>
      <c r="B8" s="694" t="s">
        <v>29</v>
      </c>
      <c r="C8" s="694" t="s">
        <v>30</v>
      </c>
      <c r="D8" s="694" t="s">
        <v>29</v>
      </c>
      <c r="E8" s="694" t="s">
        <v>30</v>
      </c>
      <c r="F8" s="694" t="s">
        <v>29</v>
      </c>
      <c r="G8" s="694" t="s">
        <v>30</v>
      </c>
      <c r="H8" s="694" t="s">
        <v>29</v>
      </c>
      <c r="I8" s="694" t="s">
        <v>30</v>
      </c>
      <c r="J8" s="694" t="s">
        <v>29</v>
      </c>
      <c r="K8" s="694" t="s">
        <v>30</v>
      </c>
      <c r="L8" s="694" t="s">
        <v>29</v>
      </c>
      <c r="M8" s="694" t="s">
        <v>30</v>
      </c>
      <c r="N8" s="694" t="s">
        <v>29</v>
      </c>
      <c r="O8" s="694" t="s">
        <v>30</v>
      </c>
      <c r="P8" s="694" t="s">
        <v>29</v>
      </c>
      <c r="Q8" s="694" t="s">
        <v>30</v>
      </c>
      <c r="R8" s="694" t="s">
        <v>29</v>
      </c>
      <c r="S8" s="694" t="s">
        <v>30</v>
      </c>
      <c r="T8" s="694" t="s">
        <v>29</v>
      </c>
      <c r="U8" s="694" t="s">
        <v>30</v>
      </c>
      <c r="V8" s="694" t="s">
        <v>29</v>
      </c>
      <c r="W8" s="694" t="s">
        <v>30</v>
      </c>
      <c r="X8" s="694" t="s">
        <v>29</v>
      </c>
      <c r="Y8" s="694" t="s">
        <v>30</v>
      </c>
      <c r="Z8" s="694" t="s">
        <v>29</v>
      </c>
      <c r="AA8" s="694" t="s">
        <v>30</v>
      </c>
      <c r="AB8" s="694" t="s">
        <v>29</v>
      </c>
      <c r="AC8" s="694" t="s">
        <v>30</v>
      </c>
      <c r="AD8" s="694" t="s">
        <v>29</v>
      </c>
      <c r="AE8" s="694" t="s">
        <v>30</v>
      </c>
      <c r="AF8" s="694" t="s">
        <v>29</v>
      </c>
      <c r="AG8" s="694" t="s">
        <v>30</v>
      </c>
    </row>
    <row r="9" spans="1:35" ht="18">
      <c r="A9" s="361" t="s">
        <v>422</v>
      </c>
      <c r="B9" s="362">
        <v>217.26003</v>
      </c>
      <c r="C9" s="363">
        <v>2.0072520482062759E-3</v>
      </c>
      <c r="D9" s="362">
        <v>2822.5993399999998</v>
      </c>
      <c r="E9" s="363">
        <v>3.7205604512164953E-2</v>
      </c>
      <c r="F9" s="362">
        <v>808.21460000000002</v>
      </c>
      <c r="G9" s="363">
        <v>7.3879123003965895E-3</v>
      </c>
      <c r="H9" s="362">
        <v>2107.9204199999999</v>
      </c>
      <c r="I9" s="363">
        <v>2.5908740977875218E-2</v>
      </c>
      <c r="J9" s="362">
        <v>5955.9943899999998</v>
      </c>
      <c r="K9" s="363">
        <v>1.5888636147913471E-2</v>
      </c>
      <c r="L9" s="362">
        <v>4702.3586799999994</v>
      </c>
      <c r="M9" s="363">
        <v>7.4070724383096774E-4</v>
      </c>
      <c r="N9" s="362">
        <v>15806.024660000001</v>
      </c>
      <c r="O9" s="363">
        <v>5.9177172755043531E-3</v>
      </c>
      <c r="P9" s="362">
        <v>4880.1899299999995</v>
      </c>
      <c r="Q9" s="363">
        <v>1.6078367174321301E-3</v>
      </c>
      <c r="R9" s="362">
        <v>96792.156019999995</v>
      </c>
      <c r="S9" s="363">
        <v>1.8942050266440424E-2</v>
      </c>
      <c r="T9" s="362">
        <v>122180.72928999999</v>
      </c>
      <c r="U9" s="363">
        <v>7.1181813301764959E-3</v>
      </c>
      <c r="V9" s="362">
        <v>6823.4881799999994</v>
      </c>
      <c r="W9" s="363">
        <v>9.8330477971768446E-3</v>
      </c>
      <c r="X9" s="362">
        <v>253.89073000000002</v>
      </c>
      <c r="Y9" s="363">
        <v>1.2575565498418322E-3</v>
      </c>
      <c r="Z9" s="362">
        <v>628.88548000000003</v>
      </c>
      <c r="AA9" s="363">
        <v>2.0593658117266447E-3</v>
      </c>
      <c r="AB9" s="362">
        <v>4947.5620199999994</v>
      </c>
      <c r="AC9" s="363">
        <v>8.9349711522052865E-3</v>
      </c>
      <c r="AD9" s="362">
        <v>12653.826409999998</v>
      </c>
      <c r="AE9" s="363">
        <v>7.2104262904079839E-3</v>
      </c>
      <c r="AF9" s="362">
        <v>140790.55009</v>
      </c>
      <c r="AG9" s="363">
        <v>7.2969672473145062E-3</v>
      </c>
    </row>
    <row r="10" spans="1:35" ht="18">
      <c r="A10" s="361" t="s">
        <v>423</v>
      </c>
      <c r="B10" s="364">
        <v>211.46655999999999</v>
      </c>
      <c r="C10" s="365">
        <v>1.9537265353739264E-3</v>
      </c>
      <c r="D10" s="364">
        <v>1459.76232</v>
      </c>
      <c r="E10" s="365">
        <v>1.9241604286522787E-2</v>
      </c>
      <c r="F10" s="364">
        <v>234.37120999999999</v>
      </c>
      <c r="G10" s="365">
        <v>2.142393796422178E-3</v>
      </c>
      <c r="H10" s="364">
        <v>219.0745</v>
      </c>
      <c r="I10" s="365">
        <v>2.6926749328409299E-3</v>
      </c>
      <c r="J10" s="364">
        <v>2124.6745900000001</v>
      </c>
      <c r="K10" s="365">
        <v>5.6679337290690829E-3</v>
      </c>
      <c r="L10" s="364">
        <v>10111.708119999999</v>
      </c>
      <c r="M10" s="365">
        <v>1.5927784249729789E-3</v>
      </c>
      <c r="N10" s="364">
        <v>9018.9847599999994</v>
      </c>
      <c r="O10" s="365">
        <v>3.3766745952781832E-3</v>
      </c>
      <c r="P10" s="364">
        <v>258.05264999999997</v>
      </c>
      <c r="Q10" s="365">
        <v>8.5018520109249592E-5</v>
      </c>
      <c r="R10" s="364">
        <v>3761.6000899999999</v>
      </c>
      <c r="S10" s="365">
        <v>7.3613834960246211E-4</v>
      </c>
      <c r="T10" s="364">
        <v>23150.34562</v>
      </c>
      <c r="U10" s="363">
        <v>1.3487262593455847E-3</v>
      </c>
      <c r="V10" s="364">
        <v>753.33857</v>
      </c>
      <c r="W10" s="365">
        <v>1.0856051876779033E-3</v>
      </c>
      <c r="X10" s="364">
        <v>2.1181000000000001</v>
      </c>
      <c r="Y10" s="365">
        <v>1.0491247664772891E-5</v>
      </c>
      <c r="Z10" s="364">
        <v>0</v>
      </c>
      <c r="AA10" s="365">
        <v>0</v>
      </c>
      <c r="AB10" s="364">
        <v>350.96590999999995</v>
      </c>
      <c r="AC10" s="365">
        <v>6.3382131817267789E-4</v>
      </c>
      <c r="AD10" s="364">
        <v>1106.4225799999999</v>
      </c>
      <c r="AE10" s="365">
        <v>6.3046371908724726E-4</v>
      </c>
      <c r="AF10" s="364">
        <v>26381.442789999997</v>
      </c>
      <c r="AG10" s="363">
        <v>1.3673113987584633E-3</v>
      </c>
    </row>
    <row r="11" spans="1:35" ht="27">
      <c r="A11" s="361" t="s">
        <v>424</v>
      </c>
      <c r="B11" s="364">
        <v>108792.12570999999</v>
      </c>
      <c r="C11" s="365">
        <v>1.0051237549774441</v>
      </c>
      <c r="D11" s="364">
        <v>71629.125709999993</v>
      </c>
      <c r="E11" s="365">
        <v>0.94416691910599204</v>
      </c>
      <c r="F11" s="364">
        <v>108381.99995</v>
      </c>
      <c r="G11" s="365">
        <v>0.99072289781969736</v>
      </c>
      <c r="H11" s="364">
        <v>79188.280329999994</v>
      </c>
      <c r="I11" s="365">
        <v>0.97331408913119266</v>
      </c>
      <c r="J11" s="364">
        <v>367991.53169999993</v>
      </c>
      <c r="K11" s="365">
        <v>0.98168050032274567</v>
      </c>
      <c r="L11" s="364">
        <v>6347143.8403000003</v>
      </c>
      <c r="M11" s="365">
        <v>0.99979090071183541</v>
      </c>
      <c r="N11" s="364">
        <v>2647328.44105</v>
      </c>
      <c r="O11" s="365">
        <v>0.99114999416530036</v>
      </c>
      <c r="P11" s="364">
        <v>3031510.5701700002</v>
      </c>
      <c r="Q11" s="365">
        <v>0.99876727625699979</v>
      </c>
      <c r="R11" s="364">
        <v>5061183.2744499994</v>
      </c>
      <c r="S11" s="365">
        <v>0.99046443363127634</v>
      </c>
      <c r="T11" s="364">
        <v>17087166.125969999</v>
      </c>
      <c r="U11" s="365">
        <v>0.99548879443019334</v>
      </c>
      <c r="V11" s="364">
        <v>690322.09584000008</v>
      </c>
      <c r="W11" s="365">
        <v>0.9947947420408686</v>
      </c>
      <c r="X11" s="364">
        <v>202331.39333000002</v>
      </c>
      <c r="Y11" s="365">
        <v>1.0021758924430424</v>
      </c>
      <c r="Z11" s="364">
        <v>305929.10898000002</v>
      </c>
      <c r="AA11" s="365">
        <v>1.0018039339140203</v>
      </c>
      <c r="AB11" s="364">
        <v>551188.12190000003</v>
      </c>
      <c r="AC11" s="365">
        <v>0.99540944584555424</v>
      </c>
      <c r="AD11" s="364">
        <v>1749770.7200500001</v>
      </c>
      <c r="AE11" s="365">
        <v>0.99705752183102936</v>
      </c>
      <c r="AF11" s="364">
        <v>19204928.377719998</v>
      </c>
      <c r="AG11" s="365">
        <v>0.99536320633494979</v>
      </c>
    </row>
    <row r="12" spans="1:35" ht="18.75">
      <c r="A12" s="361" t="s">
        <v>425</v>
      </c>
      <c r="B12" s="366">
        <v>73787.010849999991</v>
      </c>
      <c r="C12" s="367">
        <v>0.68171365280434326</v>
      </c>
      <c r="D12" s="366">
        <v>34896.296219999997</v>
      </c>
      <c r="E12" s="367">
        <v>0.45997948688696172</v>
      </c>
      <c r="F12" s="366">
        <v>78031.151249999995</v>
      </c>
      <c r="G12" s="367">
        <v>0.71328493958656736</v>
      </c>
      <c r="H12" s="366">
        <v>43802.091820000001</v>
      </c>
      <c r="I12" s="367">
        <v>0.53837755945904586</v>
      </c>
      <c r="J12" s="366">
        <v>230516.55013999998</v>
      </c>
      <c r="K12" s="367">
        <v>0.61494241791028825</v>
      </c>
      <c r="L12" s="366">
        <v>4702371.5092000002</v>
      </c>
      <c r="M12" s="367">
        <v>0.74070926466391973</v>
      </c>
      <c r="N12" s="366">
        <v>1706306.78085</v>
      </c>
      <c r="O12" s="367">
        <v>0.63883495891915587</v>
      </c>
      <c r="P12" s="366">
        <v>2292836.3767600004</v>
      </c>
      <c r="Q12" s="367">
        <v>0.75540226230883145</v>
      </c>
      <c r="R12" s="366">
        <v>3246194.0929299998</v>
      </c>
      <c r="S12" s="367">
        <v>0.6352743260538235</v>
      </c>
      <c r="T12" s="366">
        <v>11947708.759740001</v>
      </c>
      <c r="U12" s="367">
        <v>0.69606686689607211</v>
      </c>
      <c r="V12" s="366">
        <v>596152.30874000001</v>
      </c>
      <c r="W12" s="367">
        <v>0.8590905401462493</v>
      </c>
      <c r="X12" s="366">
        <v>162615.15197000001</v>
      </c>
      <c r="Y12" s="367">
        <v>0.80545575438456696</v>
      </c>
      <c r="Z12" s="366">
        <v>292435.30539999995</v>
      </c>
      <c r="AA12" s="367">
        <v>0.95761675095853738</v>
      </c>
      <c r="AB12" s="366">
        <v>419080.46969</v>
      </c>
      <c r="AC12" s="367">
        <v>0.75683172681740174</v>
      </c>
      <c r="AD12" s="366">
        <v>1470283.2357999999</v>
      </c>
      <c r="AE12" s="367">
        <v>0.83779945719663473</v>
      </c>
      <c r="AF12" s="366">
        <v>13648508.545680001</v>
      </c>
      <c r="AG12" s="367">
        <v>0.70738213444620179</v>
      </c>
    </row>
    <row r="13" spans="1:35" ht="19.5">
      <c r="A13" s="368" t="s">
        <v>426</v>
      </c>
      <c r="B13" s="366">
        <v>24119.26916</v>
      </c>
      <c r="C13" s="367">
        <v>0.22283644360469096</v>
      </c>
      <c r="D13" s="366">
        <v>13054.230160000001</v>
      </c>
      <c r="E13" s="367">
        <v>0.17207207472235</v>
      </c>
      <c r="F13" s="366">
        <v>21594.201710000001</v>
      </c>
      <c r="G13" s="367">
        <v>0.19739320278370878</v>
      </c>
      <c r="H13" s="366">
        <v>12662.55718</v>
      </c>
      <c r="I13" s="367">
        <v>0.15563723894953968</v>
      </c>
      <c r="J13" s="366">
        <v>71430.25821</v>
      </c>
      <c r="K13" s="367">
        <v>0.19055245998144724</v>
      </c>
      <c r="L13" s="366">
        <v>914768.18851999997</v>
      </c>
      <c r="M13" s="367">
        <v>0.14409267131083592</v>
      </c>
      <c r="N13" s="366">
        <v>500495.29988999997</v>
      </c>
      <c r="O13" s="367">
        <v>0.1873835924072122</v>
      </c>
      <c r="P13" s="366">
        <v>594099.94371999998</v>
      </c>
      <c r="Q13" s="367">
        <v>0.19573330485876769</v>
      </c>
      <c r="R13" s="366">
        <v>503526.78976999997</v>
      </c>
      <c r="S13" s="367">
        <v>9.8539284116699849E-2</v>
      </c>
      <c r="T13" s="366">
        <v>2512890.2219000002</v>
      </c>
      <c r="U13" s="367">
        <v>0.14639958663084887</v>
      </c>
      <c r="V13" s="366">
        <v>0</v>
      </c>
      <c r="W13" s="367">
        <v>0</v>
      </c>
      <c r="X13" s="366">
        <v>0</v>
      </c>
      <c r="Y13" s="367">
        <v>0</v>
      </c>
      <c r="Z13" s="366">
        <v>0</v>
      </c>
      <c r="AA13" s="367">
        <v>0</v>
      </c>
      <c r="AB13" s="366">
        <v>0</v>
      </c>
      <c r="AC13" s="367">
        <v>0</v>
      </c>
      <c r="AD13" s="366">
        <v>0</v>
      </c>
      <c r="AE13" s="367">
        <v>0</v>
      </c>
      <c r="AF13" s="366">
        <v>2584320.4801100004</v>
      </c>
      <c r="AG13" s="367">
        <v>0.13394153150102781</v>
      </c>
      <c r="AH13" s="132"/>
      <c r="AI13" s="76"/>
    </row>
    <row r="14" spans="1:35" ht="19.5">
      <c r="A14" s="368" t="s">
        <v>427</v>
      </c>
      <c r="B14" s="366">
        <v>36586.875650000002</v>
      </c>
      <c r="C14" s="367">
        <v>0.33802389277922323</v>
      </c>
      <c r="D14" s="366">
        <v>14443.80701</v>
      </c>
      <c r="E14" s="367">
        <v>0.19038854138756223</v>
      </c>
      <c r="F14" s="366">
        <v>37067.261140000002</v>
      </c>
      <c r="G14" s="367">
        <v>0.33883287250467697</v>
      </c>
      <c r="H14" s="366">
        <v>18990.841069999999</v>
      </c>
      <c r="I14" s="367">
        <v>0.23341905015305306</v>
      </c>
      <c r="J14" s="366">
        <v>107088.78487</v>
      </c>
      <c r="K14" s="367">
        <v>0.28567769324604947</v>
      </c>
      <c r="L14" s="366">
        <v>3678394.5464299996</v>
      </c>
      <c r="M14" s="367">
        <v>0.57941421988869379</v>
      </c>
      <c r="N14" s="366">
        <v>1133901.4899000002</v>
      </c>
      <c r="O14" s="367">
        <v>0.42452853135693863</v>
      </c>
      <c r="P14" s="366">
        <v>1614256.5525199999</v>
      </c>
      <c r="Q14" s="367">
        <v>0.53183605427772029</v>
      </c>
      <c r="R14" s="366">
        <v>2591853.5030200002</v>
      </c>
      <c r="S14" s="367">
        <v>0.50722105340137391</v>
      </c>
      <c r="T14" s="366">
        <v>9018406.0918699987</v>
      </c>
      <c r="U14" s="367">
        <v>0.52540732277617119</v>
      </c>
      <c r="V14" s="366">
        <v>514145.57178</v>
      </c>
      <c r="W14" s="367">
        <v>0.74091400888446446</v>
      </c>
      <c r="X14" s="366">
        <v>130960.79673999999</v>
      </c>
      <c r="Y14" s="367">
        <v>0.6486672739603051</v>
      </c>
      <c r="Z14" s="366">
        <v>277765.50107999996</v>
      </c>
      <c r="AA14" s="367">
        <v>0.90957860340689112</v>
      </c>
      <c r="AB14" s="366">
        <v>398517.30676999997</v>
      </c>
      <c r="AC14" s="367">
        <v>0.71969600891319285</v>
      </c>
      <c r="AD14" s="366">
        <v>1321389.17637</v>
      </c>
      <c r="AE14" s="367">
        <v>0.75295637449469321</v>
      </c>
      <c r="AF14" s="366">
        <v>10446884.05311</v>
      </c>
      <c r="AG14" s="367">
        <v>0.54144664342390658</v>
      </c>
      <c r="AH14" s="132"/>
      <c r="AI14" s="76"/>
    </row>
    <row r="15" spans="1:35" ht="19.5">
      <c r="A15" s="368" t="s">
        <v>428</v>
      </c>
      <c r="B15" s="366">
        <v>0</v>
      </c>
      <c r="C15" s="367">
        <v>0</v>
      </c>
      <c r="D15" s="366">
        <v>0</v>
      </c>
      <c r="E15" s="367">
        <v>0</v>
      </c>
      <c r="F15" s="366">
        <v>146.20201</v>
      </c>
      <c r="G15" s="367">
        <v>1.3364366691986328E-3</v>
      </c>
      <c r="H15" s="366">
        <v>0</v>
      </c>
      <c r="I15" s="367">
        <v>0</v>
      </c>
      <c r="J15" s="366">
        <v>146.20201</v>
      </c>
      <c r="K15" s="367">
        <v>3.9001892696269096E-4</v>
      </c>
      <c r="L15" s="366">
        <v>0</v>
      </c>
      <c r="M15" s="367">
        <v>0</v>
      </c>
      <c r="N15" s="366">
        <v>0</v>
      </c>
      <c r="O15" s="367">
        <v>0</v>
      </c>
      <c r="P15" s="366">
        <v>0</v>
      </c>
      <c r="Q15" s="367">
        <v>0</v>
      </c>
      <c r="R15" s="366">
        <v>0</v>
      </c>
      <c r="S15" s="367">
        <v>0</v>
      </c>
      <c r="T15" s="366">
        <v>0</v>
      </c>
      <c r="U15" s="367">
        <v>0</v>
      </c>
      <c r="V15" s="366">
        <v>0</v>
      </c>
      <c r="W15" s="367">
        <v>0</v>
      </c>
      <c r="X15" s="366">
        <v>0</v>
      </c>
      <c r="Y15" s="367">
        <v>0</v>
      </c>
      <c r="Z15" s="366">
        <v>167.00116</v>
      </c>
      <c r="AA15" s="367">
        <v>5.4686662414704071E-4</v>
      </c>
      <c r="AB15" s="366">
        <v>0</v>
      </c>
      <c r="AC15" s="367">
        <v>0</v>
      </c>
      <c r="AD15" s="366">
        <v>167.00116</v>
      </c>
      <c r="AE15" s="367">
        <v>9.5160903554123452E-5</v>
      </c>
      <c r="AF15" s="366">
        <v>313.20317</v>
      </c>
      <c r="AG15" s="367">
        <v>1.6232859888565818E-5</v>
      </c>
      <c r="AI15" s="76"/>
    </row>
    <row r="16" spans="1:35" ht="19.5">
      <c r="A16" s="368" t="s">
        <v>429</v>
      </c>
      <c r="B16" s="366">
        <v>607.10659999999996</v>
      </c>
      <c r="C16" s="367">
        <v>5.6090205194648472E-3</v>
      </c>
      <c r="D16" s="366">
        <v>2147.5405599999999</v>
      </c>
      <c r="E16" s="367">
        <v>2.8307434079253083E-2</v>
      </c>
      <c r="F16" s="366">
        <v>3405.7774900000004</v>
      </c>
      <c r="G16" s="367">
        <v>3.1132307447532901E-2</v>
      </c>
      <c r="H16" s="366">
        <v>232.10167999999999</v>
      </c>
      <c r="I16" s="367">
        <v>2.8527938012240903E-3</v>
      </c>
      <c r="J16" s="366">
        <v>6392.5263300000006</v>
      </c>
      <c r="K16" s="367">
        <v>1.7053159938138669E-2</v>
      </c>
      <c r="L16" s="366">
        <v>17452.34002</v>
      </c>
      <c r="M16" s="367">
        <v>2.7490618122340033E-3</v>
      </c>
      <c r="N16" s="366">
        <v>40530.117279999999</v>
      </c>
      <c r="O16" s="367">
        <v>1.5174326268960377E-2</v>
      </c>
      <c r="P16" s="366">
        <v>16375.51907</v>
      </c>
      <c r="Q16" s="367">
        <v>5.3951098636351742E-3</v>
      </c>
      <c r="R16" s="366">
        <v>5803.0579100000004</v>
      </c>
      <c r="S16" s="367">
        <v>1.1356479610555607E-3</v>
      </c>
      <c r="T16" s="366">
        <v>80161.034279999993</v>
      </c>
      <c r="U16" s="367">
        <v>4.6701372707081681E-3</v>
      </c>
      <c r="V16" s="366">
        <v>9726.3465999999989</v>
      </c>
      <c r="W16" s="367">
        <v>1.4016237514711793E-2</v>
      </c>
      <c r="X16" s="366">
        <v>11066.005590000001</v>
      </c>
      <c r="Y16" s="367">
        <v>5.4811484492918776E-2</v>
      </c>
      <c r="Z16" s="366">
        <v>13596.848480000001</v>
      </c>
      <c r="AA16" s="367">
        <v>4.4524616639168388E-2</v>
      </c>
      <c r="AB16" s="366">
        <v>15560.608130000001</v>
      </c>
      <c r="AC16" s="367">
        <v>2.8101433431312713E-2</v>
      </c>
      <c r="AD16" s="366">
        <v>49949.808799999999</v>
      </c>
      <c r="AE16" s="367">
        <v>2.846249054655493E-2</v>
      </c>
      <c r="AF16" s="366">
        <v>136503.36940999998</v>
      </c>
      <c r="AG16" s="367">
        <v>7.0747689748787371E-3</v>
      </c>
      <c r="AI16" s="76"/>
    </row>
    <row r="17" spans="1:35" ht="19.5">
      <c r="A17" s="369" t="s">
        <v>430</v>
      </c>
      <c r="B17" s="366">
        <v>0</v>
      </c>
      <c r="C17" s="367">
        <v>0</v>
      </c>
      <c r="D17" s="366">
        <v>765.30965000000003</v>
      </c>
      <c r="E17" s="367">
        <v>1.0087796650318562E-2</v>
      </c>
      <c r="F17" s="366">
        <v>642.19385999999997</v>
      </c>
      <c r="G17" s="367">
        <v>5.8703120650544609E-3</v>
      </c>
      <c r="H17" s="366">
        <v>0</v>
      </c>
      <c r="I17" s="367">
        <v>0</v>
      </c>
      <c r="J17" s="366">
        <v>1407.50351</v>
      </c>
      <c r="K17" s="367">
        <v>3.7547569193229365E-3</v>
      </c>
      <c r="L17" s="366">
        <v>3223.3001300000001</v>
      </c>
      <c r="M17" s="367">
        <v>5.0772855024583104E-4</v>
      </c>
      <c r="N17" s="366">
        <v>8961.9771999999994</v>
      </c>
      <c r="O17" s="367">
        <v>3.355331175290987E-3</v>
      </c>
      <c r="P17" s="366">
        <v>7547.72228</v>
      </c>
      <c r="Q17" s="367">
        <v>2.4866870324378038E-3</v>
      </c>
      <c r="R17" s="366">
        <v>5532.0222599999997</v>
      </c>
      <c r="S17" s="367">
        <v>1.0826067734490304E-3</v>
      </c>
      <c r="T17" s="366">
        <v>25265.021869999997</v>
      </c>
      <c r="U17" s="367">
        <v>1.4719261214645092E-3</v>
      </c>
      <c r="V17" s="366">
        <v>0</v>
      </c>
      <c r="W17" s="367">
        <v>0</v>
      </c>
      <c r="X17" s="366">
        <v>0</v>
      </c>
      <c r="Y17" s="367">
        <v>0</v>
      </c>
      <c r="Z17" s="366">
        <v>0</v>
      </c>
      <c r="AA17" s="367">
        <v>0</v>
      </c>
      <c r="AB17" s="366">
        <v>0</v>
      </c>
      <c r="AC17" s="367">
        <v>0</v>
      </c>
      <c r="AD17" s="366">
        <v>0</v>
      </c>
      <c r="AE17" s="367">
        <v>0</v>
      </c>
      <c r="AF17" s="366">
        <v>26672.525379999995</v>
      </c>
      <c r="AG17" s="367">
        <v>1.3823977815031554E-3</v>
      </c>
      <c r="AH17" s="132"/>
      <c r="AI17" s="76"/>
    </row>
    <row r="18" spans="1:35" ht="19.5">
      <c r="A18" s="369" t="s">
        <v>431</v>
      </c>
      <c r="B18" s="366">
        <v>308.80072999999999</v>
      </c>
      <c r="C18" s="367">
        <v>2.852990942605012E-3</v>
      </c>
      <c r="D18" s="366">
        <v>425.53584000000001</v>
      </c>
      <c r="E18" s="367">
        <v>5.6091270002181408E-3</v>
      </c>
      <c r="F18" s="366">
        <v>778.34633999999994</v>
      </c>
      <c r="G18" s="367">
        <v>7.1148856989896817E-3</v>
      </c>
      <c r="H18" s="366">
        <v>1397.96253</v>
      </c>
      <c r="I18" s="367">
        <v>1.718255050944718E-2</v>
      </c>
      <c r="J18" s="366">
        <v>2910.6454400000002</v>
      </c>
      <c r="K18" s="367">
        <v>7.7646457205181353E-3</v>
      </c>
      <c r="L18" s="366">
        <v>2328.0849800000001</v>
      </c>
      <c r="M18" s="367">
        <v>3.6671583906910173E-4</v>
      </c>
      <c r="N18" s="366">
        <v>4870.1138899999996</v>
      </c>
      <c r="O18" s="367">
        <v>1.8233526595375249E-3</v>
      </c>
      <c r="P18" s="366">
        <v>7710.8277300000009</v>
      </c>
      <c r="Q18" s="367">
        <v>2.540424066259209E-3</v>
      </c>
      <c r="R18" s="366">
        <v>4260.2941000000001</v>
      </c>
      <c r="S18" s="367">
        <v>8.3373186743918503E-4</v>
      </c>
      <c r="T18" s="366">
        <v>19169.3207</v>
      </c>
      <c r="U18" s="367">
        <v>1.1167939617960177E-3</v>
      </c>
      <c r="V18" s="366">
        <v>0</v>
      </c>
      <c r="W18" s="367">
        <v>0</v>
      </c>
      <c r="X18" s="366">
        <v>0</v>
      </c>
      <c r="Y18" s="367">
        <v>0</v>
      </c>
      <c r="Z18" s="366">
        <v>0</v>
      </c>
      <c r="AA18" s="367">
        <v>0</v>
      </c>
      <c r="AB18" s="366">
        <v>0</v>
      </c>
      <c r="AC18" s="367">
        <v>0</v>
      </c>
      <c r="AD18" s="366">
        <v>0</v>
      </c>
      <c r="AE18" s="367">
        <v>0</v>
      </c>
      <c r="AF18" s="366">
        <v>22079.96614</v>
      </c>
      <c r="AG18" s="367">
        <v>1.1443721872128477E-3</v>
      </c>
    </row>
    <row r="19" spans="1:35" ht="19.5">
      <c r="A19" s="370" t="s">
        <v>432</v>
      </c>
      <c r="B19" s="366">
        <v>0</v>
      </c>
      <c r="C19" s="367">
        <v>0</v>
      </c>
      <c r="D19" s="366">
        <v>0</v>
      </c>
      <c r="E19" s="367">
        <v>0</v>
      </c>
      <c r="F19" s="366">
        <v>0</v>
      </c>
      <c r="G19" s="367">
        <v>0</v>
      </c>
      <c r="H19" s="366">
        <v>0</v>
      </c>
      <c r="I19" s="367">
        <v>0</v>
      </c>
      <c r="J19" s="366">
        <v>0</v>
      </c>
      <c r="K19" s="367">
        <v>0</v>
      </c>
      <c r="L19" s="366">
        <v>29795.97</v>
      </c>
      <c r="M19" s="367">
        <v>4.6934086312552829E-3</v>
      </c>
      <c r="N19" s="366">
        <v>0</v>
      </c>
      <c r="O19" s="367">
        <v>0</v>
      </c>
      <c r="P19" s="366">
        <v>0</v>
      </c>
      <c r="Q19" s="367">
        <v>0</v>
      </c>
      <c r="R19" s="366">
        <v>0</v>
      </c>
      <c r="S19" s="367">
        <v>0</v>
      </c>
      <c r="T19" s="366">
        <v>29795.97</v>
      </c>
      <c r="U19" s="367">
        <v>1.7358966393553681E-3</v>
      </c>
      <c r="V19" s="366">
        <v>0</v>
      </c>
      <c r="W19" s="367">
        <v>0</v>
      </c>
      <c r="X19" s="366">
        <v>0</v>
      </c>
      <c r="Y19" s="367">
        <v>0</v>
      </c>
      <c r="Z19" s="366">
        <v>0</v>
      </c>
      <c r="AA19" s="367">
        <v>0</v>
      </c>
      <c r="AB19" s="366">
        <v>0</v>
      </c>
      <c r="AC19" s="367">
        <v>0</v>
      </c>
      <c r="AD19" s="366">
        <v>0</v>
      </c>
      <c r="AE19" s="367">
        <v>0</v>
      </c>
      <c r="AF19" s="366">
        <v>29795.97</v>
      </c>
      <c r="AG19" s="367">
        <v>1.5442813246555275E-3</v>
      </c>
    </row>
    <row r="20" spans="1:35" ht="17.25" customHeight="1">
      <c r="A20" s="361" t="s">
        <v>433</v>
      </c>
      <c r="B20" s="366">
        <v>12164.958710000001</v>
      </c>
      <c r="C20" s="367">
        <v>0.11239130495835925</v>
      </c>
      <c r="D20" s="366">
        <v>4059.873</v>
      </c>
      <c r="E20" s="367">
        <v>5.3514513047259717E-2</v>
      </c>
      <c r="F20" s="366">
        <v>14397.168699999998</v>
      </c>
      <c r="G20" s="367">
        <v>0.13160492241740593</v>
      </c>
      <c r="H20" s="366">
        <v>10518.629359999999</v>
      </c>
      <c r="I20" s="367">
        <v>0.12928592604578182</v>
      </c>
      <c r="J20" s="366">
        <v>41140.62977</v>
      </c>
      <c r="K20" s="367">
        <v>0.10974968317784918</v>
      </c>
      <c r="L20" s="366">
        <v>56409.079119999995</v>
      </c>
      <c r="M20" s="367">
        <v>8.885458631585753E-3</v>
      </c>
      <c r="N20" s="366">
        <v>17547.78269</v>
      </c>
      <c r="O20" s="367">
        <v>6.5698250512162149E-3</v>
      </c>
      <c r="P20" s="366">
        <v>52845.811439999998</v>
      </c>
      <c r="Q20" s="367">
        <v>1.741068221001122E-2</v>
      </c>
      <c r="R20" s="366">
        <v>135218.42587000001</v>
      </c>
      <c r="S20" s="367">
        <v>2.6462001933805959E-2</v>
      </c>
      <c r="T20" s="366">
        <v>262021.09912</v>
      </c>
      <c r="U20" s="367">
        <v>1.526520349572804E-2</v>
      </c>
      <c r="V20" s="366">
        <v>72280.390360000005</v>
      </c>
      <c r="W20" s="367">
        <v>0.104160293747073</v>
      </c>
      <c r="X20" s="366">
        <v>20588.34964</v>
      </c>
      <c r="Y20" s="367">
        <v>0.10197699593134309</v>
      </c>
      <c r="Z20" s="366">
        <v>905.95468000000005</v>
      </c>
      <c r="AA20" s="367">
        <v>2.9666642883307672E-3</v>
      </c>
      <c r="AB20" s="366">
        <v>5002.5547900000001</v>
      </c>
      <c r="AC20" s="367">
        <v>9.0342844728960835E-3</v>
      </c>
      <c r="AD20" s="366">
        <v>98777.249469999995</v>
      </c>
      <c r="AE20" s="367">
        <v>5.6285431251832406E-2</v>
      </c>
      <c r="AF20" s="366">
        <v>401938.97836000001</v>
      </c>
      <c r="AG20" s="367">
        <v>2.0831906393128676E-2</v>
      </c>
    </row>
    <row r="21" spans="1:35" ht="19.5">
      <c r="A21" s="368" t="s">
        <v>434</v>
      </c>
      <c r="B21" s="366">
        <v>35005.114860000001</v>
      </c>
      <c r="C21" s="367">
        <v>0.32341010217310079</v>
      </c>
      <c r="D21" s="366">
        <v>36732.829490000004</v>
      </c>
      <c r="E21" s="367">
        <v>0.48418743221903043</v>
      </c>
      <c r="F21" s="366">
        <v>30350.848699999999</v>
      </c>
      <c r="G21" s="367">
        <v>0.27743795823312994</v>
      </c>
      <c r="H21" s="366">
        <v>35386.18851</v>
      </c>
      <c r="I21" s="367">
        <v>0.4349365296721468</v>
      </c>
      <c r="J21" s="366">
        <v>137474.98156000001</v>
      </c>
      <c r="K21" s="367">
        <v>0.36673808241245742</v>
      </c>
      <c r="L21" s="366">
        <v>1644772.3310999998</v>
      </c>
      <c r="M21" s="367">
        <v>0.25908163604791562</v>
      </c>
      <c r="N21" s="366">
        <v>941021.66020000004</v>
      </c>
      <c r="O21" s="367">
        <v>0.35231503524614438</v>
      </c>
      <c r="P21" s="366">
        <v>738674.19340999995</v>
      </c>
      <c r="Q21" s="367">
        <v>0.24336501394816837</v>
      </c>
      <c r="R21" s="366">
        <v>1814989.1815199999</v>
      </c>
      <c r="S21" s="367">
        <v>0.35519010757745284</v>
      </c>
      <c r="T21" s="366">
        <v>5139457.3662299998</v>
      </c>
      <c r="U21" s="367">
        <v>0.29942192753412111</v>
      </c>
      <c r="V21" s="366">
        <v>94169.787099999987</v>
      </c>
      <c r="W21" s="367">
        <v>0.13570420189461915</v>
      </c>
      <c r="X21" s="366">
        <v>39716.24136</v>
      </c>
      <c r="Y21" s="367">
        <v>0.19672013805847527</v>
      </c>
      <c r="Z21" s="366">
        <v>13493.80358</v>
      </c>
      <c r="AA21" s="367">
        <v>4.4187182955482775E-2</v>
      </c>
      <c r="AB21" s="366">
        <v>132107.65221</v>
      </c>
      <c r="AC21" s="367">
        <v>0.23857771902815259</v>
      </c>
      <c r="AD21" s="366">
        <v>279487.48424999998</v>
      </c>
      <c r="AE21" s="367">
        <v>0.15925806463439446</v>
      </c>
      <c r="AF21" s="366">
        <v>5556419.8320399998</v>
      </c>
      <c r="AG21" s="367">
        <v>0.28798107188874789</v>
      </c>
    </row>
    <row r="22" spans="1:35" ht="19.5">
      <c r="A22" s="368" t="s">
        <v>435</v>
      </c>
      <c r="B22" s="366">
        <v>11209.73761</v>
      </c>
      <c r="C22" s="367">
        <v>0.10356607599440829</v>
      </c>
      <c r="D22" s="366">
        <v>11272.79981</v>
      </c>
      <c r="E22" s="367">
        <v>0.14859045899006987</v>
      </c>
      <c r="F22" s="366">
        <v>10334.68518</v>
      </c>
      <c r="G22" s="367">
        <v>9.446964675229616E-2</v>
      </c>
      <c r="H22" s="366">
        <v>8696.4293200000011</v>
      </c>
      <c r="I22" s="367">
        <v>0.10688901371536574</v>
      </c>
      <c r="J22" s="366">
        <v>41513.651920000004</v>
      </c>
      <c r="K22" s="367">
        <v>0.11074478371495068</v>
      </c>
      <c r="L22" s="366">
        <v>476641.94793999998</v>
      </c>
      <c r="M22" s="367">
        <v>7.5079798794264033E-2</v>
      </c>
      <c r="N22" s="366">
        <v>327642.05749000004</v>
      </c>
      <c r="O22" s="367">
        <v>0.12266797664165884</v>
      </c>
      <c r="P22" s="366">
        <v>384885.80048999999</v>
      </c>
      <c r="Q22" s="367">
        <v>0.12680521269099038</v>
      </c>
      <c r="R22" s="366">
        <v>365027.04362999997</v>
      </c>
      <c r="S22" s="367">
        <v>7.1435133727374547E-2</v>
      </c>
      <c r="T22" s="366">
        <v>1554196.8495499999</v>
      </c>
      <c r="U22" s="367">
        <v>9.0546643993484555E-2</v>
      </c>
      <c r="V22" s="366">
        <v>0</v>
      </c>
      <c r="W22" s="367">
        <v>0</v>
      </c>
      <c r="X22" s="366">
        <v>0</v>
      </c>
      <c r="Y22" s="367">
        <v>0</v>
      </c>
      <c r="Z22" s="366">
        <v>0</v>
      </c>
      <c r="AA22" s="367">
        <v>0</v>
      </c>
      <c r="AB22" s="366">
        <v>0</v>
      </c>
      <c r="AC22" s="367">
        <v>0</v>
      </c>
      <c r="AD22" s="366">
        <v>0</v>
      </c>
      <c r="AE22" s="367">
        <v>0</v>
      </c>
      <c r="AF22" s="366">
        <v>1595710.50147</v>
      </c>
      <c r="AG22" s="367">
        <v>8.2703329577014206E-2</v>
      </c>
    </row>
    <row r="23" spans="1:35" ht="19.5">
      <c r="A23" s="368" t="s">
        <v>436</v>
      </c>
      <c r="B23" s="366">
        <v>6255.2109400000008</v>
      </c>
      <c r="C23" s="367">
        <v>5.7791508964061662E-2</v>
      </c>
      <c r="D23" s="366">
        <v>6473.2120999999997</v>
      </c>
      <c r="E23" s="367">
        <v>8.5325524562746044E-2</v>
      </c>
      <c r="F23" s="366">
        <v>7909.9294</v>
      </c>
      <c r="G23" s="367">
        <v>7.230488623878932E-2</v>
      </c>
      <c r="H23" s="366">
        <v>10901.393400000001</v>
      </c>
      <c r="I23" s="367">
        <v>0.13399053171965497</v>
      </c>
      <c r="J23" s="366">
        <v>31539.745840000003</v>
      </c>
      <c r="K23" s="367">
        <v>8.4137679291774403E-2</v>
      </c>
      <c r="L23" s="366">
        <v>651118.39561999997</v>
      </c>
      <c r="M23" s="367">
        <v>0.10256302103848272</v>
      </c>
      <c r="N23" s="366">
        <v>194662.42066999999</v>
      </c>
      <c r="O23" s="367">
        <v>7.2880891588483362E-2</v>
      </c>
      <c r="P23" s="366">
        <v>44566.172880000006</v>
      </c>
      <c r="Q23" s="367">
        <v>1.4682856638715295E-2</v>
      </c>
      <c r="R23" s="366">
        <v>637121.68822999997</v>
      </c>
      <c r="S23" s="367">
        <v>0.12468356466611172</v>
      </c>
      <c r="T23" s="366">
        <v>1527468.6773999999</v>
      </c>
      <c r="U23" s="367">
        <v>8.8989475550527442E-2</v>
      </c>
      <c r="V23" s="366">
        <v>47952.691989999999</v>
      </c>
      <c r="W23" s="367">
        <v>6.9102649539721089E-2</v>
      </c>
      <c r="X23" s="366">
        <v>15066.04515</v>
      </c>
      <c r="Y23" s="367">
        <v>7.4624243896558445E-2</v>
      </c>
      <c r="Z23" s="366">
        <v>5417.9175100000002</v>
      </c>
      <c r="AA23" s="367">
        <v>1.7741662744144054E-2</v>
      </c>
      <c r="AB23" s="366">
        <v>86494.117310000001</v>
      </c>
      <c r="AC23" s="367">
        <v>0.15620267919356168</v>
      </c>
      <c r="AD23" s="366">
        <v>154930.77195999998</v>
      </c>
      <c r="AE23" s="367">
        <v>8.8282933172748351E-2</v>
      </c>
      <c r="AF23" s="366">
        <v>1713939.1952</v>
      </c>
      <c r="AG23" s="367">
        <v>8.8830948975397839E-2</v>
      </c>
    </row>
    <row r="24" spans="1:35" ht="19.5">
      <c r="A24" s="368" t="s">
        <v>428</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437</v>
      </c>
      <c r="B25" s="366">
        <v>0</v>
      </c>
      <c r="C25" s="367">
        <v>0</v>
      </c>
      <c r="D25" s="366">
        <v>5340.4049199999999</v>
      </c>
      <c r="E25" s="367">
        <v>7.0393622847066892E-2</v>
      </c>
      <c r="F25" s="366">
        <v>1053.8286900000001</v>
      </c>
      <c r="G25" s="367">
        <v>9.6330775778633842E-3</v>
      </c>
      <c r="H25" s="366">
        <v>0</v>
      </c>
      <c r="I25" s="367">
        <v>0</v>
      </c>
      <c r="J25" s="366">
        <v>6394.2336100000002</v>
      </c>
      <c r="K25" s="367">
        <v>1.7057714400239597E-2</v>
      </c>
      <c r="L25" s="366">
        <v>0</v>
      </c>
      <c r="M25" s="367">
        <v>0</v>
      </c>
      <c r="N25" s="366">
        <v>71052.031069999997</v>
      </c>
      <c r="O25" s="367">
        <v>2.6601618102411021E-2</v>
      </c>
      <c r="P25" s="366">
        <v>15807.430329999999</v>
      </c>
      <c r="Q25" s="367">
        <v>5.2079462597522906E-3</v>
      </c>
      <c r="R25" s="366">
        <v>0</v>
      </c>
      <c r="S25" s="367">
        <v>0</v>
      </c>
      <c r="T25" s="366">
        <v>86859.4614</v>
      </c>
      <c r="U25" s="367">
        <v>5.0603839089808887E-3</v>
      </c>
      <c r="V25" s="366">
        <v>0</v>
      </c>
      <c r="W25" s="367">
        <v>0</v>
      </c>
      <c r="X25" s="366">
        <v>18535.423139999999</v>
      </c>
      <c r="Y25" s="367">
        <v>9.18085617926927E-2</v>
      </c>
      <c r="Z25" s="366">
        <v>3161.4860699999999</v>
      </c>
      <c r="AA25" s="367">
        <v>1.0352689851907584E-2</v>
      </c>
      <c r="AB25" s="366">
        <v>0</v>
      </c>
      <c r="AC25" s="367">
        <v>0</v>
      </c>
      <c r="AD25" s="366">
        <v>21696.909209999998</v>
      </c>
      <c r="AE25" s="367">
        <v>1.2363372115231912E-2</v>
      </c>
      <c r="AF25" s="366">
        <v>114950.60421999999</v>
      </c>
      <c r="AG25" s="367">
        <v>5.9577208379124717E-3</v>
      </c>
    </row>
    <row r="26" spans="1:35" ht="19.5">
      <c r="A26" s="369" t="s">
        <v>430</v>
      </c>
      <c r="B26" s="366">
        <v>1385.81844</v>
      </c>
      <c r="C26" s="367">
        <v>1.2803491291665688E-2</v>
      </c>
      <c r="D26" s="366">
        <v>1188.56269</v>
      </c>
      <c r="E26" s="367">
        <v>1.5666833317567103E-2</v>
      </c>
      <c r="F26" s="366">
        <v>2139.4475200000002</v>
      </c>
      <c r="G26" s="367">
        <v>1.955674971605435E-2</v>
      </c>
      <c r="H26" s="366">
        <v>0</v>
      </c>
      <c r="I26" s="367">
        <v>0</v>
      </c>
      <c r="J26" s="366">
        <v>4713.8286499999995</v>
      </c>
      <c r="K26" s="367">
        <v>1.2574946076042252E-2</v>
      </c>
      <c r="L26" s="366">
        <v>67010.852419999996</v>
      </c>
      <c r="M26" s="367">
        <v>1.0555431259187131E-2</v>
      </c>
      <c r="N26" s="366">
        <v>81915.933959999995</v>
      </c>
      <c r="O26" s="367">
        <v>3.0669023233965122E-2</v>
      </c>
      <c r="P26" s="366">
        <v>95824.452189999996</v>
      </c>
      <c r="Q26" s="367">
        <v>3.157050747385598E-2</v>
      </c>
      <c r="R26" s="366">
        <v>61034.746380000004</v>
      </c>
      <c r="S26" s="367">
        <v>1.1944389726069485E-2</v>
      </c>
      <c r="T26" s="366">
        <v>305785.98495000001</v>
      </c>
      <c r="U26" s="367">
        <v>1.7814921401675333E-2</v>
      </c>
      <c r="V26" s="366">
        <v>0</v>
      </c>
      <c r="W26" s="367">
        <v>0</v>
      </c>
      <c r="X26" s="366">
        <v>0</v>
      </c>
      <c r="Y26" s="367">
        <v>0</v>
      </c>
      <c r="Z26" s="366">
        <v>0</v>
      </c>
      <c r="AA26" s="367">
        <v>0</v>
      </c>
      <c r="AB26" s="366">
        <v>0</v>
      </c>
      <c r="AC26" s="367">
        <v>0</v>
      </c>
      <c r="AD26" s="366">
        <v>0</v>
      </c>
      <c r="AE26" s="367">
        <v>0</v>
      </c>
      <c r="AF26" s="366">
        <v>310499.81359999999</v>
      </c>
      <c r="AG26" s="367">
        <v>1.6092748900321162E-2</v>
      </c>
    </row>
    <row r="27" spans="1:35" ht="39">
      <c r="A27" s="369" t="s">
        <v>438</v>
      </c>
      <c r="B27" s="366">
        <v>9128.7741700000006</v>
      </c>
      <c r="C27" s="367">
        <v>8.4340182823067114E-2</v>
      </c>
      <c r="D27" s="366">
        <v>12457.849970000001</v>
      </c>
      <c r="E27" s="367">
        <v>0.1642109925015805</v>
      </c>
      <c r="F27" s="366">
        <v>6833.6849099999999</v>
      </c>
      <c r="G27" s="367">
        <v>6.2466905205156603E-2</v>
      </c>
      <c r="H27" s="366">
        <v>14112.488789999999</v>
      </c>
      <c r="I27" s="367">
        <v>0.17345854859799575</v>
      </c>
      <c r="J27" s="366">
        <v>42532.797839999999</v>
      </c>
      <c r="K27" s="367">
        <v>0.11346353018182076</v>
      </c>
      <c r="L27" s="366">
        <v>450001.13511999999</v>
      </c>
      <c r="M27" s="367">
        <v>7.0883384955981732E-2</v>
      </c>
      <c r="N27" s="366">
        <v>265749.21700999996</v>
      </c>
      <c r="O27" s="367">
        <v>9.9495525679626023E-2</v>
      </c>
      <c r="P27" s="366">
        <v>197590.33752</v>
      </c>
      <c r="Q27" s="367">
        <v>6.5098490884854449E-2</v>
      </c>
      <c r="R27" s="366">
        <v>702598.90327999997</v>
      </c>
      <c r="S27" s="367">
        <v>0.13749733749422552</v>
      </c>
      <c r="T27" s="366">
        <v>1615939.59293</v>
      </c>
      <c r="U27" s="367">
        <v>9.4143741880813689E-2</v>
      </c>
      <c r="V27" s="366">
        <v>4507.4351100000003</v>
      </c>
      <c r="W27" s="367">
        <v>6.4954791024937446E-3</v>
      </c>
      <c r="X27" s="366">
        <v>6114.7730700000002</v>
      </c>
      <c r="Y27" s="367">
        <v>3.0287332369224144E-2</v>
      </c>
      <c r="Z27" s="366">
        <v>0</v>
      </c>
      <c r="AA27" s="367">
        <v>0</v>
      </c>
      <c r="AB27" s="366">
        <v>32305.099899999997</v>
      </c>
      <c r="AC27" s="367">
        <v>5.834088274362044E-2</v>
      </c>
      <c r="AD27" s="366">
        <v>42927.308080000003</v>
      </c>
      <c r="AE27" s="367">
        <v>2.4460916463328902E-2</v>
      </c>
      <c r="AF27" s="366">
        <v>1701399.69885</v>
      </c>
      <c r="AG27" s="367">
        <v>8.818104531279207E-2</v>
      </c>
    </row>
    <row r="28" spans="1:35" ht="19.5" customHeight="1">
      <c r="A28" s="370" t="s">
        <v>432</v>
      </c>
      <c r="B28" s="366">
        <v>7025.5736999999999</v>
      </c>
      <c r="C28" s="367">
        <v>6.4908843099898056E-2</v>
      </c>
      <c r="D28" s="366">
        <v>0</v>
      </c>
      <c r="E28" s="367">
        <v>0</v>
      </c>
      <c r="F28" s="366">
        <v>2079.2730000000001</v>
      </c>
      <c r="G28" s="367">
        <v>1.9006692742970146E-2</v>
      </c>
      <c r="H28" s="366">
        <v>1675.877</v>
      </c>
      <c r="I28" s="367">
        <v>2.0598435639130337E-2</v>
      </c>
      <c r="J28" s="366">
        <v>10780.7237</v>
      </c>
      <c r="K28" s="367">
        <v>2.8759428747629743E-2</v>
      </c>
      <c r="L28" s="366">
        <v>0</v>
      </c>
      <c r="M28" s="367">
        <v>0</v>
      </c>
      <c r="N28" s="366">
        <v>0</v>
      </c>
      <c r="O28" s="367">
        <v>0</v>
      </c>
      <c r="P28" s="366">
        <v>0</v>
      </c>
      <c r="Q28" s="367">
        <v>0</v>
      </c>
      <c r="R28" s="366">
        <v>49206.8</v>
      </c>
      <c r="S28" s="367">
        <v>9.6296819636715915E-3</v>
      </c>
      <c r="T28" s="366">
        <v>49206.8</v>
      </c>
      <c r="U28" s="367">
        <v>2.8667607986392696E-3</v>
      </c>
      <c r="V28" s="366">
        <v>41709.660000000003</v>
      </c>
      <c r="W28" s="367">
        <v>6.0106073252404343E-2</v>
      </c>
      <c r="X28" s="366">
        <v>0</v>
      </c>
      <c r="Y28" s="367">
        <v>0</v>
      </c>
      <c r="Z28" s="366">
        <v>4914.3999999999996</v>
      </c>
      <c r="AA28" s="367">
        <v>1.6092830359431137E-2</v>
      </c>
      <c r="AB28" s="366">
        <v>13308.434999999999</v>
      </c>
      <c r="AC28" s="367">
        <v>2.4034157090970468E-2</v>
      </c>
      <c r="AD28" s="366">
        <v>59932.495000000003</v>
      </c>
      <c r="AE28" s="367">
        <v>3.4150842883085279E-2</v>
      </c>
      <c r="AF28" s="366">
        <v>119920.01870000002</v>
      </c>
      <c r="AG28" s="367">
        <v>6.2152782853101152E-3</v>
      </c>
    </row>
    <row r="29" spans="1:35" ht="19.5">
      <c r="A29" s="368" t="s">
        <v>433</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0</v>
      </c>
      <c r="S29" s="367">
        <v>0</v>
      </c>
      <c r="T29" s="366">
        <v>0</v>
      </c>
      <c r="U29" s="367">
        <v>0</v>
      </c>
      <c r="V29" s="366">
        <v>0</v>
      </c>
      <c r="W29" s="367">
        <v>0</v>
      </c>
      <c r="X29" s="366">
        <v>0</v>
      </c>
      <c r="Y29" s="367">
        <v>0</v>
      </c>
      <c r="Z29" s="366">
        <v>0</v>
      </c>
      <c r="AA29" s="367">
        <v>0</v>
      </c>
      <c r="AB29" s="366">
        <v>0</v>
      </c>
      <c r="AC29" s="367">
        <v>0</v>
      </c>
      <c r="AD29" s="366">
        <v>0</v>
      </c>
      <c r="AE29" s="367">
        <v>0</v>
      </c>
      <c r="AF29" s="366">
        <v>0</v>
      </c>
      <c r="AG29" s="367">
        <v>0</v>
      </c>
    </row>
    <row r="30" spans="1:35" ht="19.5">
      <c r="A30" s="368" t="s">
        <v>439</v>
      </c>
      <c r="B30" s="366">
        <v>0</v>
      </c>
      <c r="C30" s="367">
        <v>0</v>
      </c>
      <c r="D30" s="366">
        <v>0</v>
      </c>
      <c r="E30" s="367">
        <v>0</v>
      </c>
      <c r="F30" s="366">
        <v>0</v>
      </c>
      <c r="G30" s="367">
        <v>0</v>
      </c>
      <c r="H30" s="366">
        <v>0</v>
      </c>
      <c r="I30" s="367">
        <v>0</v>
      </c>
      <c r="J30" s="366">
        <v>0</v>
      </c>
      <c r="K30" s="367">
        <v>0</v>
      </c>
      <c r="L30" s="366">
        <v>2.5299999999999997E-3</v>
      </c>
      <c r="M30" s="367">
        <v>3.9852113682071317E-10</v>
      </c>
      <c r="N30" s="366">
        <v>0</v>
      </c>
      <c r="O30" s="367">
        <v>0</v>
      </c>
      <c r="P30" s="366">
        <v>0</v>
      </c>
      <c r="Q30" s="367">
        <v>0</v>
      </c>
      <c r="R30" s="366">
        <v>0</v>
      </c>
      <c r="S30" s="367">
        <v>0</v>
      </c>
      <c r="T30" s="366">
        <v>2.5299999999999997E-3</v>
      </c>
      <c r="U30" s="367">
        <v>1.4739639278630904E-10</v>
      </c>
      <c r="V30" s="366">
        <v>0</v>
      </c>
      <c r="W30" s="367">
        <v>0</v>
      </c>
      <c r="X30" s="366">
        <v>0</v>
      </c>
      <c r="Y30" s="367">
        <v>0</v>
      </c>
      <c r="Z30" s="366">
        <v>0</v>
      </c>
      <c r="AA30" s="367">
        <v>0</v>
      </c>
      <c r="AB30" s="366">
        <v>0</v>
      </c>
      <c r="AC30" s="367">
        <v>0</v>
      </c>
      <c r="AD30" s="366">
        <v>0</v>
      </c>
      <c r="AE30" s="367">
        <v>0</v>
      </c>
      <c r="AF30" s="366">
        <v>2.5299999999999997E-3</v>
      </c>
      <c r="AG30" s="367">
        <v>1.3112618086870421E-10</v>
      </c>
    </row>
    <row r="31" spans="1:35" ht="18">
      <c r="A31" s="361" t="s">
        <v>440</v>
      </c>
      <c r="B31" s="364">
        <v>109220.8523</v>
      </c>
      <c r="C31" s="365">
        <v>1.0090847335610242</v>
      </c>
      <c r="D31" s="364">
        <v>75911.487370000003</v>
      </c>
      <c r="E31" s="365">
        <v>1.0006141279046799</v>
      </c>
      <c r="F31" s="364">
        <v>109424.58576</v>
      </c>
      <c r="G31" s="365">
        <v>1.0002532039165162</v>
      </c>
      <c r="H31" s="364">
        <v>81515.275250000006</v>
      </c>
      <c r="I31" s="365">
        <v>1.0019155050419088</v>
      </c>
      <c r="J31" s="364">
        <v>376072.20068000001</v>
      </c>
      <c r="K31" s="365">
        <v>1.0032370701997284</v>
      </c>
      <c r="L31" s="364">
        <v>6361957.9096299997</v>
      </c>
      <c r="M31" s="365">
        <v>1.0021243867791605</v>
      </c>
      <c r="N31" s="364">
        <v>2672153.4504699996</v>
      </c>
      <c r="O31" s="365">
        <v>1.0004443860360828</v>
      </c>
      <c r="P31" s="364">
        <v>3036648.81275</v>
      </c>
      <c r="Q31" s="365">
        <v>1.0004601314945412</v>
      </c>
      <c r="R31" s="364">
        <v>5161737.0305600008</v>
      </c>
      <c r="S31" s="365">
        <v>1.0101426222473193</v>
      </c>
      <c r="T31" s="364">
        <v>17232497.20341</v>
      </c>
      <c r="U31" s="365">
        <v>1.0039557021671117</v>
      </c>
      <c r="V31" s="364">
        <v>697898.92259000009</v>
      </c>
      <c r="W31" s="365">
        <v>1.0057133950257233</v>
      </c>
      <c r="X31" s="364">
        <v>202587.40216</v>
      </c>
      <c r="Y31" s="365">
        <v>1.0034439402405488</v>
      </c>
      <c r="Z31" s="364">
        <v>306557.99445999996</v>
      </c>
      <c r="AA31" s="365">
        <v>1.0038632997257468</v>
      </c>
      <c r="AB31" s="364">
        <v>556486.64983000001</v>
      </c>
      <c r="AC31" s="365">
        <v>1.0049782383159322</v>
      </c>
      <c r="AD31" s="364">
        <v>1763530.9690400001</v>
      </c>
      <c r="AE31" s="365">
        <v>1.0048984118405244</v>
      </c>
      <c r="AF31" s="364">
        <v>19372100.373129997</v>
      </c>
      <c r="AG31" s="365">
        <v>1.0040274851121489</v>
      </c>
    </row>
    <row r="32" spans="1:35" ht="18">
      <c r="A32" s="361" t="s">
        <v>559</v>
      </c>
      <c r="B32" s="364">
        <v>983.30924000000005</v>
      </c>
      <c r="C32" s="365">
        <v>9.0847335610243479E-3</v>
      </c>
      <c r="D32" s="364">
        <v>46.59075</v>
      </c>
      <c r="E32" s="365">
        <v>6.1412790467992864E-4</v>
      </c>
      <c r="F32" s="364">
        <v>27.699720000000003</v>
      </c>
      <c r="G32" s="365">
        <v>2.5320391651615975E-4</v>
      </c>
      <c r="H32" s="364">
        <v>155.84440000000001</v>
      </c>
      <c r="I32" s="365">
        <v>1.9155050419087342E-3</v>
      </c>
      <c r="J32" s="364">
        <v>1213.4441100000001</v>
      </c>
      <c r="K32" s="365">
        <v>3.2370701997284268E-3</v>
      </c>
      <c r="L32" s="364">
        <v>13486.6085</v>
      </c>
      <c r="M32" s="365">
        <v>2.1243867791604322E-3</v>
      </c>
      <c r="N32" s="364">
        <v>1186.94022</v>
      </c>
      <c r="O32" s="365">
        <v>4.4438603608283486E-4</v>
      </c>
      <c r="P32" s="364">
        <v>1396.6151299999999</v>
      </c>
      <c r="Q32" s="365">
        <v>4.6013149454108388E-4</v>
      </c>
      <c r="R32" s="364">
        <v>51827.878250000002</v>
      </c>
      <c r="S32" s="365">
        <v>1.0142622247319317E-2</v>
      </c>
      <c r="T32" s="364">
        <v>67898.042100000006</v>
      </c>
      <c r="U32" s="365">
        <v>3.9557021671118367E-3</v>
      </c>
      <c r="V32" s="364">
        <v>3964.7202200000002</v>
      </c>
      <c r="W32" s="365">
        <v>5.713395025723266E-3</v>
      </c>
      <c r="X32" s="364">
        <v>695.30431999999996</v>
      </c>
      <c r="Y32" s="365">
        <v>3.4439402405488421E-3</v>
      </c>
      <c r="Z32" s="364">
        <v>1179.7676200000001</v>
      </c>
      <c r="AA32" s="365">
        <v>3.863299725746748E-3</v>
      </c>
      <c r="AB32" s="364">
        <v>2756.6001499999998</v>
      </c>
      <c r="AC32" s="365">
        <v>4.9782383159321705E-3</v>
      </c>
      <c r="AD32" s="364">
        <v>8596.3923100000011</v>
      </c>
      <c r="AE32" s="365">
        <v>4.8984118405244522E-3</v>
      </c>
      <c r="AF32" s="364">
        <v>77707.878519999998</v>
      </c>
      <c r="AG32" s="365">
        <v>4.0274851121489385E-3</v>
      </c>
    </row>
    <row r="33" spans="1:33" ht="22.5" customHeight="1">
      <c r="A33" s="910" t="s">
        <v>442</v>
      </c>
      <c r="B33" s="911">
        <v>108237.54306</v>
      </c>
      <c r="C33" s="912">
        <v>1</v>
      </c>
      <c r="D33" s="911">
        <v>75864.89662</v>
      </c>
      <c r="E33" s="912">
        <v>1</v>
      </c>
      <c r="F33" s="975">
        <v>109396.88604000001</v>
      </c>
      <c r="G33" s="912">
        <v>1</v>
      </c>
      <c r="H33" s="911">
        <v>81359.43084999999</v>
      </c>
      <c r="I33" s="912">
        <v>1</v>
      </c>
      <c r="J33" s="911">
        <v>374858.75657000003</v>
      </c>
      <c r="K33" s="912">
        <v>1</v>
      </c>
      <c r="L33" s="911">
        <v>6348471.3011300005</v>
      </c>
      <c r="M33" s="912">
        <v>1</v>
      </c>
      <c r="N33" s="911">
        <v>2670966.5102499998</v>
      </c>
      <c r="O33" s="912">
        <v>1</v>
      </c>
      <c r="P33" s="975">
        <v>3035252.1976199998</v>
      </c>
      <c r="Q33" s="912">
        <v>1</v>
      </c>
      <c r="R33" s="911">
        <v>5109909.1523100007</v>
      </c>
      <c r="S33" s="912">
        <v>1</v>
      </c>
      <c r="T33" s="911">
        <v>17164599.161310002</v>
      </c>
      <c r="U33" s="912">
        <v>1</v>
      </c>
      <c r="V33" s="911">
        <v>693934.20236999996</v>
      </c>
      <c r="W33" s="912">
        <v>1</v>
      </c>
      <c r="X33" s="911">
        <v>201892.09784</v>
      </c>
      <c r="Y33" s="912">
        <v>1</v>
      </c>
      <c r="Z33" s="975">
        <v>305378.22683999996</v>
      </c>
      <c r="AA33" s="912">
        <v>1</v>
      </c>
      <c r="AB33" s="911">
        <v>553730.04967999994</v>
      </c>
      <c r="AC33" s="912">
        <v>1</v>
      </c>
      <c r="AD33" s="911">
        <v>1754934.5767299999</v>
      </c>
      <c r="AE33" s="912">
        <v>1</v>
      </c>
      <c r="AF33" s="911">
        <v>19294392.494610004</v>
      </c>
      <c r="AG33" s="912">
        <v>1</v>
      </c>
    </row>
    <row r="34" spans="1:33" ht="19.5">
      <c r="A34" s="370" t="s">
        <v>443</v>
      </c>
      <c r="B34" s="366">
        <v>90.768100000000004</v>
      </c>
      <c r="C34" s="367">
        <v>8.3860089054020701E-4</v>
      </c>
      <c r="D34" s="366">
        <v>301.59048999999999</v>
      </c>
      <c r="E34" s="367">
        <v>3.9753628283531166E-3</v>
      </c>
      <c r="F34" s="366">
        <v>0</v>
      </c>
      <c r="G34" s="367">
        <v>0</v>
      </c>
      <c r="H34" s="366">
        <v>125.45032</v>
      </c>
      <c r="I34" s="367">
        <v>1.5419272073238701E-3</v>
      </c>
      <c r="J34" s="366">
        <v>517.80890999999997</v>
      </c>
      <c r="K34" s="367">
        <v>1.3813440420546927E-3</v>
      </c>
      <c r="L34" s="366">
        <v>9796.5584099999996</v>
      </c>
      <c r="M34" s="367">
        <v>1.5431365986101654E-3</v>
      </c>
      <c r="N34" s="366">
        <v>5951.6719899999998</v>
      </c>
      <c r="O34" s="367">
        <v>2.228284018972192E-3</v>
      </c>
      <c r="P34" s="366">
        <v>134.77797000000001</v>
      </c>
      <c r="Q34" s="367">
        <v>4.440420802781463E-5</v>
      </c>
      <c r="R34" s="366">
        <v>2499.5669700000003</v>
      </c>
      <c r="S34" s="367">
        <v>4.8916074542539349E-4</v>
      </c>
      <c r="T34" s="366">
        <v>18382.575339999999</v>
      </c>
      <c r="U34" s="363">
        <v>1.0709586147187979E-3</v>
      </c>
      <c r="V34" s="366">
        <v>821.04939000000002</v>
      </c>
      <c r="W34" s="367">
        <v>1.1831804617726902E-3</v>
      </c>
      <c r="X34" s="366">
        <v>0</v>
      </c>
      <c r="Y34" s="367">
        <v>0</v>
      </c>
      <c r="Z34" s="366">
        <v>0</v>
      </c>
      <c r="AA34" s="367">
        <v>0</v>
      </c>
      <c r="AB34" s="366">
        <v>296.65115999999995</v>
      </c>
      <c r="AC34" s="367">
        <v>5.3573245694618599E-4</v>
      </c>
      <c r="AD34" s="366">
        <v>1117.70055</v>
      </c>
      <c r="AE34" s="367">
        <v>6.3689015238541308E-4</v>
      </c>
      <c r="AF34" s="366">
        <v>20018.084800000001</v>
      </c>
      <c r="AG34" s="367">
        <v>1.0375079083517228E-3</v>
      </c>
    </row>
    <row r="35" spans="1:33" ht="28.5">
      <c r="A35" s="370" t="s">
        <v>444</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560</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798</v>
      </c>
    </row>
    <row r="52" spans="16:33" ht="12.75" customHeight="1">
      <c r="P52" s="986"/>
      <c r="Q52" s="987"/>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646</v>
      </c>
      <c r="J1" s="137" t="str">
        <f>Naslovnica!A20</f>
        <v>Listopad 2023.</v>
      </c>
    </row>
    <row r="2" spans="1:17" ht="12.75" customHeight="1">
      <c r="A2" s="527" t="s">
        <v>918</v>
      </c>
      <c r="I2" s="518"/>
      <c r="J2" s="529" t="str">
        <f>Naslovnica!A24</f>
        <v>October 2023</v>
      </c>
    </row>
    <row r="3" spans="1:17" ht="12.75" customHeight="1"/>
    <row r="4" spans="1:17" ht="33.75">
      <c r="A4" s="875" t="s">
        <v>544</v>
      </c>
      <c r="B4" s="876" t="s">
        <v>33</v>
      </c>
      <c r="C4" s="876" t="s">
        <v>34</v>
      </c>
      <c r="D4" s="876" t="s">
        <v>35</v>
      </c>
      <c r="E4" s="876" t="s">
        <v>217</v>
      </c>
      <c r="F4" s="876" t="s">
        <v>218</v>
      </c>
      <c r="G4" s="876" t="s">
        <v>36</v>
      </c>
      <c r="H4" s="876" t="s">
        <v>37</v>
      </c>
      <c r="I4" s="876" t="s">
        <v>38</v>
      </c>
      <c r="J4" s="876" t="s">
        <v>421</v>
      </c>
    </row>
    <row r="5" spans="1:17" ht="21.75">
      <c r="A5" s="695" t="s">
        <v>545</v>
      </c>
      <c r="B5" s="696">
        <v>56174</v>
      </c>
      <c r="C5" s="696">
        <v>109858</v>
      </c>
      <c r="D5" s="696">
        <v>36703</v>
      </c>
      <c r="E5" s="696">
        <v>4992</v>
      </c>
      <c r="F5" s="696">
        <v>2667</v>
      </c>
      <c r="G5" s="696">
        <v>31023</v>
      </c>
      <c r="H5" s="696">
        <v>46640</v>
      </c>
      <c r="I5" s="696">
        <v>99172</v>
      </c>
      <c r="J5" s="696">
        <v>387229</v>
      </c>
      <c r="K5" s="52"/>
    </row>
    <row r="6" spans="1:17" ht="22.5">
      <c r="A6" s="728" t="s">
        <v>546</v>
      </c>
      <c r="B6" s="371">
        <v>0.14506661432898879</v>
      </c>
      <c r="C6" s="371">
        <v>0.28370292514248674</v>
      </c>
      <c r="D6" s="371">
        <v>9.4783706798819298E-2</v>
      </c>
      <c r="E6" s="371">
        <v>1.2891596445514153E-2</v>
      </c>
      <c r="F6" s="371">
        <v>6.8873973798450009E-3</v>
      </c>
      <c r="G6" s="371">
        <v>8.0115383920109293E-2</v>
      </c>
      <c r="H6" s="371">
        <v>0.12044552448292871</v>
      </c>
      <c r="I6" s="371">
        <v>0.25610685150130802</v>
      </c>
      <c r="J6" s="371">
        <v>1</v>
      </c>
      <c r="K6" s="52"/>
    </row>
    <row r="7" spans="1:17" ht="21.75">
      <c r="A7" s="816" t="s">
        <v>907</v>
      </c>
      <c r="B7" s="817">
        <v>339</v>
      </c>
      <c r="C7" s="817">
        <v>467</v>
      </c>
      <c r="D7" s="817">
        <v>122</v>
      </c>
      <c r="E7" s="817">
        <v>66</v>
      </c>
      <c r="F7" s="817">
        <v>68</v>
      </c>
      <c r="G7" s="817">
        <v>314</v>
      </c>
      <c r="H7" s="817">
        <v>350</v>
      </c>
      <c r="I7" s="817">
        <v>455</v>
      </c>
      <c r="J7" s="817">
        <v>2181</v>
      </c>
      <c r="K7" s="52"/>
    </row>
    <row r="8" spans="1:17" ht="22.5">
      <c r="A8" s="78" t="s">
        <v>547</v>
      </c>
      <c r="B8" s="217">
        <v>119</v>
      </c>
      <c r="C8" s="217">
        <v>31</v>
      </c>
      <c r="D8" s="217">
        <v>31</v>
      </c>
      <c r="E8" s="217">
        <v>1</v>
      </c>
      <c r="F8" s="217">
        <v>1</v>
      </c>
      <c r="G8" s="217">
        <v>8</v>
      </c>
      <c r="H8" s="217">
        <v>59</v>
      </c>
      <c r="I8" s="217">
        <v>100</v>
      </c>
      <c r="J8" s="217">
        <v>350</v>
      </c>
      <c r="K8" s="52"/>
    </row>
    <row r="9" spans="1:17" ht="22.5">
      <c r="A9" s="728" t="s">
        <v>630</v>
      </c>
      <c r="B9" s="218">
        <v>19</v>
      </c>
      <c r="C9" s="218">
        <v>9</v>
      </c>
      <c r="D9" s="218">
        <v>1</v>
      </c>
      <c r="E9" s="218">
        <v>1</v>
      </c>
      <c r="F9" s="218">
        <v>0</v>
      </c>
      <c r="G9" s="218">
        <v>4</v>
      </c>
      <c r="H9" s="218">
        <v>11</v>
      </c>
      <c r="I9" s="218">
        <v>13</v>
      </c>
      <c r="J9" s="218">
        <v>58</v>
      </c>
    </row>
    <row r="10" spans="1:17" ht="22.5">
      <c r="A10" s="728" t="s">
        <v>800</v>
      </c>
      <c r="B10" s="218">
        <v>18</v>
      </c>
      <c r="C10" s="218">
        <v>99</v>
      </c>
      <c r="D10" s="218">
        <v>12</v>
      </c>
      <c r="E10" s="218">
        <v>0</v>
      </c>
      <c r="F10" s="218">
        <v>3</v>
      </c>
      <c r="G10" s="218">
        <v>13</v>
      </c>
      <c r="H10" s="218">
        <v>10</v>
      </c>
      <c r="I10" s="218">
        <v>4</v>
      </c>
      <c r="J10" s="218">
        <v>159</v>
      </c>
    </row>
    <row r="11" spans="1:17" ht="32.25">
      <c r="A11" s="816" t="s">
        <v>908</v>
      </c>
      <c r="B11" s="817">
        <v>156</v>
      </c>
      <c r="C11" s="817">
        <v>139</v>
      </c>
      <c r="D11" s="817">
        <v>44</v>
      </c>
      <c r="E11" s="817">
        <v>2</v>
      </c>
      <c r="F11" s="817">
        <v>4</v>
      </c>
      <c r="G11" s="817">
        <v>25</v>
      </c>
      <c r="H11" s="817">
        <v>80</v>
      </c>
      <c r="I11" s="817">
        <v>117</v>
      </c>
      <c r="J11" s="817">
        <v>567</v>
      </c>
      <c r="M11" s="261"/>
      <c r="N11" s="261"/>
      <c r="O11" s="261"/>
      <c r="P11" s="261"/>
      <c r="Q11" s="261"/>
    </row>
    <row r="12" spans="1:17" ht="21.75">
      <c r="A12" s="695" t="s">
        <v>548</v>
      </c>
      <c r="B12" s="696">
        <v>56357</v>
      </c>
      <c r="C12" s="696">
        <v>110186</v>
      </c>
      <c r="D12" s="696">
        <v>36781</v>
      </c>
      <c r="E12" s="696">
        <v>5056</v>
      </c>
      <c r="F12" s="696">
        <v>2731</v>
      </c>
      <c r="G12" s="696">
        <v>31312</v>
      </c>
      <c r="H12" s="696">
        <v>46910</v>
      </c>
      <c r="I12" s="696">
        <v>99510</v>
      </c>
      <c r="J12" s="696">
        <v>388843</v>
      </c>
      <c r="M12" s="261"/>
      <c r="N12" s="261"/>
      <c r="O12" s="261"/>
      <c r="P12" s="261"/>
      <c r="Q12" s="261"/>
    </row>
    <row r="13" spans="1:17" s="261" customFormat="1" ht="22.5">
      <c r="A13" s="1068" t="s">
        <v>633</v>
      </c>
      <c r="B13" s="1069">
        <v>183</v>
      </c>
      <c r="C13" s="1069">
        <v>328</v>
      </c>
      <c r="D13" s="1069">
        <v>78</v>
      </c>
      <c r="E13" s="1069">
        <v>64</v>
      </c>
      <c r="F13" s="1069">
        <v>64</v>
      </c>
      <c r="G13" s="1069">
        <v>289</v>
      </c>
      <c r="H13" s="1069">
        <v>270</v>
      </c>
      <c r="I13" s="1069">
        <v>338</v>
      </c>
      <c r="J13" s="1069">
        <v>1614</v>
      </c>
    </row>
    <row r="14" spans="1:17" s="261" customFormat="1" ht="22.5">
      <c r="A14" s="900" t="s">
        <v>1312</v>
      </c>
      <c r="B14" s="1070">
        <v>3.2577348951472462E-3</v>
      </c>
      <c r="C14" s="1070">
        <v>2.9856724134791346E-3</v>
      </c>
      <c r="D14" s="1070">
        <v>2.1251668800914558E-3</v>
      </c>
      <c r="E14" s="1070">
        <v>1.2820512820512775E-2</v>
      </c>
      <c r="F14" s="1070">
        <v>2.3997000374953226E-2</v>
      </c>
      <c r="G14" s="1070">
        <v>9.3156690197595537E-3</v>
      </c>
      <c r="H14" s="1070">
        <v>5.7890222984562367E-3</v>
      </c>
      <c r="I14" s="1070">
        <v>3.4082200621143866E-3</v>
      </c>
      <c r="J14" s="1070">
        <v>4.1680762546194572E-3</v>
      </c>
    </row>
    <row r="15" spans="1:17" ht="21.75" customHeight="1">
      <c r="A15" s="728" t="s">
        <v>549</v>
      </c>
      <c r="B15" s="371">
        <v>0.14493510234207638</v>
      </c>
      <c r="C15" s="371">
        <v>0.28336886609762807</v>
      </c>
      <c r="D15" s="371">
        <v>9.4590876009083363E-2</v>
      </c>
      <c r="E15" s="371">
        <v>1.3002677173049277E-2</v>
      </c>
      <c r="F15" s="371">
        <v>7.0234001897938238E-3</v>
      </c>
      <c r="G15" s="371">
        <v>8.0526073505245044E-2</v>
      </c>
      <c r="H15" s="371">
        <v>0.12063994979979066</v>
      </c>
      <c r="I15" s="371">
        <v>0.25591305488333338</v>
      </c>
      <c r="J15" s="371">
        <v>1</v>
      </c>
      <c r="M15" s="261"/>
      <c r="N15" s="261"/>
      <c r="O15" s="261"/>
      <c r="P15" s="261"/>
      <c r="Q15" s="261"/>
    </row>
    <row r="16" spans="1:17" ht="12.75" customHeight="1">
      <c r="A16" s="21" t="s">
        <v>926</v>
      </c>
      <c r="M16" s="261"/>
      <c r="N16" s="261"/>
      <c r="O16" s="261"/>
      <c r="P16" s="261"/>
      <c r="Q16" s="261"/>
    </row>
    <row r="17" spans="1:10" ht="12.75" customHeight="1">
      <c r="A17" s="28" t="s">
        <v>550</v>
      </c>
    </row>
    <row r="18" spans="1:10" ht="12.75" customHeight="1"/>
    <row r="19" spans="1:10" ht="12.75" customHeight="1"/>
    <row r="20" spans="1:10">
      <c r="A20" s="136" t="s">
        <v>648</v>
      </c>
      <c r="B20" s="261"/>
      <c r="C20" s="261"/>
      <c r="D20" s="261"/>
      <c r="E20" s="261"/>
      <c r="F20" s="261"/>
      <c r="G20" s="734"/>
      <c r="H20" s="734" t="s">
        <v>43</v>
      </c>
      <c r="I20" s="284"/>
      <c r="J20" s="697" t="s">
        <v>1625</v>
      </c>
    </row>
    <row r="21" spans="1:10">
      <c r="A21" s="527" t="s">
        <v>647</v>
      </c>
      <c r="B21" s="261"/>
      <c r="C21" s="261"/>
      <c r="D21" s="261"/>
      <c r="E21" s="261"/>
      <c r="F21" s="261"/>
      <c r="G21" s="541"/>
      <c r="H21" s="541" t="s">
        <v>44</v>
      </c>
      <c r="I21" s="698"/>
      <c r="J21" s="529" t="s">
        <v>1626</v>
      </c>
    </row>
    <row r="22" spans="1:10">
      <c r="A22" s="261"/>
      <c r="B22" s="261"/>
      <c r="C22" s="261"/>
      <c r="D22" s="261"/>
      <c r="E22" s="261"/>
      <c r="F22" s="261"/>
      <c r="G22" s="261"/>
      <c r="H22" s="261"/>
      <c r="I22" s="261"/>
      <c r="J22" s="261"/>
    </row>
    <row r="23" spans="1:10" ht="24" customHeight="1">
      <c r="A23" s="705"/>
      <c r="B23" s="706"/>
      <c r="C23" s="706" t="s">
        <v>1612</v>
      </c>
      <c r="D23" s="706"/>
      <c r="E23" s="1152" t="s">
        <v>621</v>
      </c>
      <c r="F23" s="1156"/>
      <c r="G23" s="1156"/>
      <c r="H23" s="1157"/>
      <c r="I23" s="1158"/>
      <c r="J23" s="1158"/>
    </row>
    <row r="24" spans="1:10" ht="23.25">
      <c r="A24" s="705"/>
      <c r="B24" s="707"/>
      <c r="C24" s="708" t="s">
        <v>1613</v>
      </c>
      <c r="D24" s="707"/>
      <c r="E24" s="1159" t="s">
        <v>531</v>
      </c>
      <c r="F24" s="1159"/>
      <c r="G24" s="1065" t="s">
        <v>532</v>
      </c>
      <c r="H24" s="1160"/>
      <c r="I24" s="1160"/>
      <c r="J24" s="308"/>
    </row>
    <row r="25" spans="1:10" ht="21.75">
      <c r="A25" s="725" t="s">
        <v>533</v>
      </c>
      <c r="B25" s="725" t="s">
        <v>534</v>
      </c>
      <c r="C25" s="725" t="s">
        <v>535</v>
      </c>
      <c r="D25" s="725" t="s">
        <v>536</v>
      </c>
      <c r="E25" s="725" t="s">
        <v>534</v>
      </c>
      <c r="F25" s="725" t="s">
        <v>535</v>
      </c>
      <c r="G25" s="1065" t="s">
        <v>536</v>
      </c>
      <c r="H25" s="309"/>
      <c r="I25" s="309"/>
      <c r="J25" s="309"/>
    </row>
    <row r="26" spans="1:10">
      <c r="A26" s="77" t="s">
        <v>6</v>
      </c>
      <c r="B26" s="372">
        <v>1049</v>
      </c>
      <c r="C26" s="372">
        <v>999</v>
      </c>
      <c r="D26" s="372">
        <v>2048</v>
      </c>
      <c r="E26" s="372">
        <v>16</v>
      </c>
      <c r="F26" s="372">
        <v>20</v>
      </c>
      <c r="G26" s="371">
        <v>1.7892644135188762E-2</v>
      </c>
      <c r="H26" s="310"/>
      <c r="I26" s="310"/>
      <c r="J26" s="311"/>
    </row>
    <row r="27" spans="1:10">
      <c r="A27" s="77" t="s">
        <v>7</v>
      </c>
      <c r="B27" s="372">
        <v>6267</v>
      </c>
      <c r="C27" s="372">
        <v>3631</v>
      </c>
      <c r="D27" s="372">
        <v>9898</v>
      </c>
      <c r="E27" s="372">
        <v>54</v>
      </c>
      <c r="F27" s="372">
        <v>78</v>
      </c>
      <c r="G27" s="371">
        <v>1.3516280974810613E-2</v>
      </c>
      <c r="H27" s="310"/>
      <c r="I27" s="310"/>
      <c r="J27" s="311"/>
    </row>
    <row r="28" spans="1:10">
      <c r="A28" s="77" t="s">
        <v>8</v>
      </c>
      <c r="B28" s="372">
        <v>12889</v>
      </c>
      <c r="C28" s="372">
        <v>8740</v>
      </c>
      <c r="D28" s="372">
        <v>21629</v>
      </c>
      <c r="E28" s="372">
        <v>219</v>
      </c>
      <c r="F28" s="372">
        <v>189</v>
      </c>
      <c r="G28" s="371">
        <v>1.9226238160312992E-2</v>
      </c>
      <c r="H28" s="310"/>
      <c r="I28" s="310"/>
      <c r="J28" s="311"/>
    </row>
    <row r="29" spans="1:10">
      <c r="A29" s="77" t="s">
        <v>9</v>
      </c>
      <c r="B29" s="372">
        <v>18940</v>
      </c>
      <c r="C29" s="372">
        <v>13557</v>
      </c>
      <c r="D29" s="372">
        <v>32497</v>
      </c>
      <c r="E29" s="372">
        <v>18</v>
      </c>
      <c r="F29" s="372">
        <v>57</v>
      </c>
      <c r="G29" s="371">
        <v>2.313244093516742E-3</v>
      </c>
      <c r="H29" s="310"/>
      <c r="I29" s="310"/>
      <c r="J29" s="311"/>
    </row>
    <row r="30" spans="1:10">
      <c r="A30" s="77" t="s">
        <v>10</v>
      </c>
      <c r="B30" s="372">
        <v>26135</v>
      </c>
      <c r="C30" s="372">
        <v>20302</v>
      </c>
      <c r="D30" s="372">
        <v>46437</v>
      </c>
      <c r="E30" s="372">
        <v>35</v>
      </c>
      <c r="F30" s="372">
        <v>6</v>
      </c>
      <c r="G30" s="371">
        <v>8.8369687041978118E-4</v>
      </c>
      <c r="H30" s="310"/>
      <c r="I30" s="310"/>
      <c r="J30" s="311"/>
    </row>
    <row r="31" spans="1:10">
      <c r="A31" s="77" t="s">
        <v>11</v>
      </c>
      <c r="B31" s="372">
        <v>30145</v>
      </c>
      <c r="C31" s="372">
        <v>26242</v>
      </c>
      <c r="D31" s="372">
        <v>56387</v>
      </c>
      <c r="E31" s="372">
        <v>253</v>
      </c>
      <c r="F31" s="372">
        <v>235</v>
      </c>
      <c r="G31" s="371">
        <v>8.7300309486753047E-3</v>
      </c>
      <c r="H31" s="310"/>
      <c r="I31" s="310"/>
      <c r="J31" s="311"/>
    </row>
    <row r="32" spans="1:10">
      <c r="A32" s="77" t="s">
        <v>12</v>
      </c>
      <c r="B32" s="372">
        <v>28612</v>
      </c>
      <c r="C32" s="372">
        <v>27427</v>
      </c>
      <c r="D32" s="372">
        <v>56039</v>
      </c>
      <c r="E32" s="372">
        <v>410</v>
      </c>
      <c r="F32" s="372">
        <v>325</v>
      </c>
      <c r="G32" s="371">
        <v>1.3290177925647351E-2</v>
      </c>
      <c r="H32" s="310"/>
      <c r="I32" s="310"/>
      <c r="J32" s="311"/>
    </row>
    <row r="33" spans="1:10">
      <c r="A33" s="77" t="s">
        <v>39</v>
      </c>
      <c r="B33" s="372">
        <v>45425</v>
      </c>
      <c r="C33" s="372">
        <v>49266</v>
      </c>
      <c r="D33" s="372">
        <v>94691</v>
      </c>
      <c r="E33" s="372">
        <v>477</v>
      </c>
      <c r="F33" s="372">
        <v>541</v>
      </c>
      <c r="G33" s="371">
        <v>1.0867592582707974E-2</v>
      </c>
      <c r="H33" s="310"/>
      <c r="I33" s="310"/>
      <c r="J33" s="311"/>
    </row>
    <row r="34" spans="1:10">
      <c r="A34" s="77" t="s">
        <v>40</v>
      </c>
      <c r="B34" s="372">
        <v>24149</v>
      </c>
      <c r="C34" s="372">
        <v>25787</v>
      </c>
      <c r="D34" s="372">
        <v>49936</v>
      </c>
      <c r="E34" s="372">
        <v>437</v>
      </c>
      <c r="F34" s="372">
        <v>483</v>
      </c>
      <c r="G34" s="371">
        <v>1.8769381426472886E-2</v>
      </c>
      <c r="H34" s="310"/>
      <c r="I34" s="310"/>
      <c r="J34" s="311"/>
    </row>
    <row r="35" spans="1:10">
      <c r="A35" s="77" t="s">
        <v>41</v>
      </c>
      <c r="B35" s="372">
        <v>7153</v>
      </c>
      <c r="C35" s="372">
        <v>9059</v>
      </c>
      <c r="D35" s="372">
        <v>16212</v>
      </c>
      <c r="E35" s="372">
        <v>156</v>
      </c>
      <c r="F35" s="372">
        <v>202</v>
      </c>
      <c r="G35" s="371">
        <v>2.2581052100416388E-2</v>
      </c>
      <c r="H35" s="310"/>
      <c r="I35" s="310"/>
      <c r="J35" s="311"/>
    </row>
    <row r="36" spans="1:10">
      <c r="A36" s="77" t="s">
        <v>42</v>
      </c>
      <c r="B36" s="372">
        <v>612</v>
      </c>
      <c r="C36" s="372">
        <v>838</v>
      </c>
      <c r="D36" s="372">
        <v>1450</v>
      </c>
      <c r="E36" s="372">
        <v>17</v>
      </c>
      <c r="F36" s="372">
        <v>31</v>
      </c>
      <c r="G36" s="371">
        <v>3.4236804564907297E-2</v>
      </c>
      <c r="H36" s="310"/>
      <c r="I36" s="310"/>
      <c r="J36" s="311"/>
    </row>
    <row r="37" spans="1:10" ht="24">
      <c r="A37" s="976" t="s">
        <v>537</v>
      </c>
      <c r="B37" s="904">
        <v>201376</v>
      </c>
      <c r="C37" s="904">
        <v>185848</v>
      </c>
      <c r="D37" s="904">
        <v>387224</v>
      </c>
      <c r="E37" s="904">
        <v>2092</v>
      </c>
      <c r="F37" s="904">
        <v>2167</v>
      </c>
      <c r="G37" s="1071">
        <v>1.1121120729048251E-2</v>
      </c>
      <c r="H37" s="312"/>
      <c r="I37" s="312"/>
      <c r="J37" s="313"/>
    </row>
    <row r="38" spans="1:10">
      <c r="A38" s="21" t="s">
        <v>926</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799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649</v>
      </c>
      <c r="I1" s="137" t="str">
        <f>Naslovnica!A20</f>
        <v>Listopad 2023.</v>
      </c>
    </row>
    <row r="2" spans="1:10">
      <c r="A2" s="553" t="s">
        <v>919</v>
      </c>
      <c r="I2" s="529" t="str">
        <f>Naslovnica!A24</f>
        <v>October 2023</v>
      </c>
    </row>
    <row r="3" spans="1:10" ht="12.75" customHeight="1"/>
    <row r="4" spans="1:10" ht="12.75" customHeight="1">
      <c r="F4" s="307"/>
      <c r="I4" s="13" t="s">
        <v>1483</v>
      </c>
    </row>
    <row r="5" spans="1:10" s="261" customFormat="1" ht="22.15" customHeight="1">
      <c r="A5" s="1162" t="s">
        <v>1095</v>
      </c>
      <c r="B5" s="1166" t="s">
        <v>1073</v>
      </c>
      <c r="C5" s="1166"/>
      <c r="D5" s="1166"/>
      <c r="E5" s="1166"/>
      <c r="F5" s="1164" t="s">
        <v>1075</v>
      </c>
      <c r="G5" s="1161" t="s">
        <v>1072</v>
      </c>
      <c r="H5" s="1162" t="s">
        <v>1074</v>
      </c>
      <c r="I5" s="1162" t="s">
        <v>1076</v>
      </c>
      <c r="J5" s="893"/>
    </row>
    <row r="6" spans="1:10" s="261" customFormat="1" ht="72">
      <c r="A6" s="1162"/>
      <c r="B6" s="894" t="s">
        <v>1068</v>
      </c>
      <c r="C6" s="894" t="s">
        <v>1069</v>
      </c>
      <c r="D6" s="894" t="s">
        <v>1070</v>
      </c>
      <c r="E6" s="894" t="s">
        <v>1071</v>
      </c>
      <c r="F6" s="1164"/>
      <c r="G6" s="1161"/>
      <c r="H6" s="1162"/>
      <c r="I6" s="1162"/>
      <c r="J6" s="893"/>
    </row>
    <row r="7" spans="1:10" s="261" customFormat="1">
      <c r="A7" s="891" t="s">
        <v>1028</v>
      </c>
      <c r="B7" s="897">
        <v>0</v>
      </c>
      <c r="C7" s="897">
        <v>1085.97542</v>
      </c>
      <c r="D7" s="897">
        <v>0</v>
      </c>
      <c r="E7" s="897">
        <v>694.92579000000001</v>
      </c>
      <c r="F7" s="898">
        <v>1780.90121</v>
      </c>
      <c r="G7" s="899">
        <v>0.10567635003353826</v>
      </c>
      <c r="H7" s="898">
        <v>16558.415160000004</v>
      </c>
      <c r="I7" s="898">
        <v>209549.48976879951</v>
      </c>
    </row>
    <row r="8" spans="1:10" s="261" customFormat="1">
      <c r="A8" s="891" t="s">
        <v>1029</v>
      </c>
      <c r="B8" s="897">
        <v>0</v>
      </c>
      <c r="C8" s="897">
        <v>1916.8470400000001</v>
      </c>
      <c r="D8" s="897">
        <v>0</v>
      </c>
      <c r="E8" s="897">
        <v>109.11813000000001</v>
      </c>
      <c r="F8" s="898">
        <v>2025.9651700000002</v>
      </c>
      <c r="G8" s="899">
        <v>2.4637866345628145E-2</v>
      </c>
      <c r="H8" s="898">
        <v>19192.888930000074</v>
      </c>
      <c r="I8" s="898">
        <v>342861.67274710821</v>
      </c>
    </row>
    <row r="9" spans="1:10" s="261" customFormat="1">
      <c r="A9" s="891" t="s">
        <v>217</v>
      </c>
      <c r="B9" s="897">
        <v>0</v>
      </c>
      <c r="C9" s="897">
        <v>126.32405</v>
      </c>
      <c r="D9" s="897">
        <v>0</v>
      </c>
      <c r="E9" s="897">
        <v>0</v>
      </c>
      <c r="F9" s="898">
        <v>126.32405</v>
      </c>
      <c r="G9" s="899">
        <v>-0.39366175090203837</v>
      </c>
      <c r="H9" s="898">
        <v>1518.2174200000009</v>
      </c>
      <c r="I9" s="898">
        <v>8655.2783456891648</v>
      </c>
    </row>
    <row r="10" spans="1:10" s="261" customFormat="1">
      <c r="A10" s="891" t="s">
        <v>218</v>
      </c>
      <c r="B10" s="897">
        <v>0</v>
      </c>
      <c r="C10" s="897">
        <v>61.851620000000004</v>
      </c>
      <c r="D10" s="897">
        <v>0</v>
      </c>
      <c r="E10" s="897">
        <v>7.9454399999999996</v>
      </c>
      <c r="F10" s="898">
        <v>69.797060000000002</v>
      </c>
      <c r="G10" s="899">
        <v>-0.40560746963169181</v>
      </c>
      <c r="H10" s="898">
        <v>797.02070000000003</v>
      </c>
      <c r="I10" s="898">
        <v>7772.6947765432351</v>
      </c>
    </row>
    <row r="11" spans="1:10" s="261" customFormat="1">
      <c r="A11" s="891" t="s">
        <v>46</v>
      </c>
      <c r="B11" s="897">
        <v>0</v>
      </c>
      <c r="C11" s="897">
        <v>522.87368000000004</v>
      </c>
      <c r="D11" s="897">
        <v>0</v>
      </c>
      <c r="E11" s="897">
        <v>0.26582</v>
      </c>
      <c r="F11" s="898">
        <v>523.1395</v>
      </c>
      <c r="G11" s="899">
        <v>2.6152536698414997E-2</v>
      </c>
      <c r="H11" s="898">
        <v>4972.4716300000146</v>
      </c>
      <c r="I11" s="898">
        <v>75569.110706708481</v>
      </c>
    </row>
    <row r="12" spans="1:10" s="261" customFormat="1">
      <c r="A12" s="891" t="s">
        <v>36</v>
      </c>
      <c r="B12" s="897">
        <v>0</v>
      </c>
      <c r="C12" s="897">
        <v>587.99056000000007</v>
      </c>
      <c r="D12" s="897">
        <v>0</v>
      </c>
      <c r="E12" s="897">
        <v>89.152889999999999</v>
      </c>
      <c r="F12" s="898">
        <v>677.14345000000003</v>
      </c>
      <c r="G12" s="899">
        <v>8.0359001431978161E-2</v>
      </c>
      <c r="H12" s="898">
        <v>5936.5253599999996</v>
      </c>
      <c r="I12" s="898">
        <v>63221.866019632347</v>
      </c>
    </row>
    <row r="13" spans="1:10" s="261" customFormat="1">
      <c r="A13" s="891" t="s">
        <v>37</v>
      </c>
      <c r="B13" s="897">
        <v>0</v>
      </c>
      <c r="C13" s="897">
        <v>704.88833</v>
      </c>
      <c r="D13" s="897">
        <v>0</v>
      </c>
      <c r="E13" s="897">
        <v>78.362669999999994</v>
      </c>
      <c r="F13" s="898">
        <v>783.25099999999998</v>
      </c>
      <c r="G13" s="899">
        <v>9.8278655999923803E-3</v>
      </c>
      <c r="H13" s="898">
        <v>7613.1872299999814</v>
      </c>
      <c r="I13" s="898">
        <v>83094.466949954876</v>
      </c>
    </row>
    <row r="14" spans="1:10" s="261" customFormat="1">
      <c r="A14" s="373" t="s">
        <v>38</v>
      </c>
      <c r="B14" s="897">
        <v>0</v>
      </c>
      <c r="C14" s="897">
        <v>1778.0418999999999</v>
      </c>
      <c r="D14" s="897">
        <v>0</v>
      </c>
      <c r="E14" s="897">
        <v>0.74742999999999993</v>
      </c>
      <c r="F14" s="898">
        <v>1778.7893299999998</v>
      </c>
      <c r="G14" s="899">
        <v>-0.13155366742477326</v>
      </c>
      <c r="H14" s="898">
        <v>18656.748690000037</v>
      </c>
      <c r="I14" s="898">
        <v>323048.600834137</v>
      </c>
    </row>
    <row r="15" spans="1:10" s="261" customFormat="1" ht="20.45" customHeight="1">
      <c r="A15" s="895" t="s">
        <v>1030</v>
      </c>
      <c r="B15" s="896">
        <v>0</v>
      </c>
      <c r="C15" s="896">
        <v>6784.7926000000007</v>
      </c>
      <c r="D15" s="896">
        <v>0</v>
      </c>
      <c r="E15" s="896">
        <v>980.51816999999994</v>
      </c>
      <c r="F15" s="896">
        <v>7765.31077</v>
      </c>
      <c r="G15" s="945">
        <v>-1.3823479981649456E-2</v>
      </c>
      <c r="H15" s="896">
        <v>75245.475120000105</v>
      </c>
      <c r="I15" s="896">
        <v>1113773.1801485729</v>
      </c>
    </row>
    <row r="16" spans="1:10">
      <c r="A16" s="21" t="s">
        <v>926</v>
      </c>
      <c r="B16" s="17"/>
      <c r="C16" s="18"/>
      <c r="D16" s="18"/>
      <c r="E16" s="18"/>
      <c r="F16" s="18"/>
      <c r="G16" s="18"/>
    </row>
    <row r="17" spans="1:14" ht="10.15" customHeight="1">
      <c r="A17" s="923" t="s">
        <v>47</v>
      </c>
      <c r="B17" s="755"/>
      <c r="C17" s="755"/>
      <c r="D17" s="755"/>
      <c r="E17" s="755"/>
      <c r="F17" s="755"/>
      <c r="G17" s="29"/>
    </row>
    <row r="18" spans="1:14" ht="10.15" customHeight="1">
      <c r="A18" s="920" t="s">
        <v>929</v>
      </c>
      <c r="B18" s="921"/>
      <c r="C18" s="921"/>
      <c r="D18" s="921"/>
      <c r="E18" s="921"/>
      <c r="F18" s="921"/>
      <c r="G18" s="30"/>
    </row>
    <row r="19" spans="1:14" ht="10.15" customHeight="1">
      <c r="A19" s="919" t="s">
        <v>48</v>
      </c>
      <c r="B19" s="918"/>
      <c r="C19" s="918"/>
      <c r="D19" s="918"/>
      <c r="E19" s="918"/>
      <c r="F19" s="918"/>
      <c r="G19" s="31"/>
    </row>
    <row r="20" spans="1:14" ht="10.15" customHeight="1">
      <c r="A20" s="920" t="s">
        <v>49</v>
      </c>
      <c r="B20" s="922"/>
      <c r="C20" s="922"/>
      <c r="D20" s="922"/>
      <c r="E20" s="922"/>
      <c r="F20" s="922"/>
      <c r="G20" s="30"/>
    </row>
    <row r="21" spans="1:14" ht="12.75" customHeight="1"/>
    <row r="22" spans="1:14" ht="12.75" customHeight="1">
      <c r="A22" s="150" t="s">
        <v>650</v>
      </c>
      <c r="L22" s="137" t="str">
        <f>Naslovnica!A20</f>
        <v>Listopad 2023.</v>
      </c>
    </row>
    <row r="23" spans="1:14" ht="12.75" customHeight="1">
      <c r="A23" s="553" t="s">
        <v>920</v>
      </c>
      <c r="L23" s="529" t="str">
        <f>Naslovnica!A24</f>
        <v>October 2023</v>
      </c>
    </row>
    <row r="24" spans="1:14" ht="12.75" customHeight="1"/>
    <row r="25" spans="1:14" ht="12.75" customHeight="1">
      <c r="L25" s="13" t="s">
        <v>1483</v>
      </c>
    </row>
    <row r="26" spans="1:14" s="261" customFormat="1" ht="14.45" customHeight="1">
      <c r="A26" s="1162" t="s">
        <v>1095</v>
      </c>
      <c r="B26" s="1165" t="s">
        <v>1133</v>
      </c>
      <c r="C26" s="1165"/>
      <c r="D26" s="1165"/>
      <c r="E26" s="1165"/>
      <c r="F26" s="1163" t="s">
        <v>1078</v>
      </c>
      <c r="G26" s="1163"/>
      <c r="H26" s="1163"/>
      <c r="I26" s="1164" t="s">
        <v>1077</v>
      </c>
      <c r="J26" s="1161" t="s">
        <v>1072</v>
      </c>
      <c r="K26" s="1162" t="s">
        <v>1074</v>
      </c>
      <c r="L26" s="1162" t="s">
        <v>1076</v>
      </c>
    </row>
    <row r="27" spans="1:14" s="261" customFormat="1" ht="96">
      <c r="A27" s="1162"/>
      <c r="B27" s="894" t="s">
        <v>1080</v>
      </c>
      <c r="C27" s="894" t="s">
        <v>1081</v>
      </c>
      <c r="D27" s="894" t="s">
        <v>1082</v>
      </c>
      <c r="E27" s="894" t="s">
        <v>1083</v>
      </c>
      <c r="F27" s="894" t="s">
        <v>1079</v>
      </c>
      <c r="G27" s="894" t="s">
        <v>1084</v>
      </c>
      <c r="H27" s="894" t="s">
        <v>1031</v>
      </c>
      <c r="I27" s="1164"/>
      <c r="J27" s="1161"/>
      <c r="K27" s="1162"/>
      <c r="L27" s="1162"/>
      <c r="M27"/>
      <c r="N27"/>
    </row>
    <row r="28" spans="1:14" s="261" customFormat="1">
      <c r="A28" s="891" t="s">
        <v>1028</v>
      </c>
      <c r="B28" s="897">
        <v>58.470300000000002</v>
      </c>
      <c r="C28" s="897">
        <v>0</v>
      </c>
      <c r="D28" s="897">
        <v>514.11233000000004</v>
      </c>
      <c r="E28" s="897">
        <v>310.17184000000003</v>
      </c>
      <c r="F28" s="897">
        <v>53.130050000000004</v>
      </c>
      <c r="G28" s="897">
        <v>109.88472</v>
      </c>
      <c r="H28" s="897">
        <v>0</v>
      </c>
      <c r="I28" s="898">
        <v>1045.7692400000001</v>
      </c>
      <c r="J28" s="899">
        <v>0.11054811101126738</v>
      </c>
      <c r="K28" s="898">
        <v>10608.050669999982</v>
      </c>
      <c r="L28" s="898">
        <v>86926.060651901556</v>
      </c>
      <c r="M28"/>
      <c r="N28"/>
    </row>
    <row r="29" spans="1:14" s="261" customFormat="1">
      <c r="A29" s="891" t="s">
        <v>1029</v>
      </c>
      <c r="B29" s="897">
        <v>283.24225000000001</v>
      </c>
      <c r="C29" s="897">
        <v>0</v>
      </c>
      <c r="D29" s="897">
        <v>0</v>
      </c>
      <c r="E29" s="897">
        <v>9.5102199999999986</v>
      </c>
      <c r="F29" s="897">
        <v>42.37576</v>
      </c>
      <c r="G29" s="897">
        <v>604.63618000000008</v>
      </c>
      <c r="H29" s="897">
        <v>4.0932599999999999</v>
      </c>
      <c r="I29" s="898">
        <v>943.8576700000001</v>
      </c>
      <c r="J29" s="899">
        <v>0.45389618444579272</v>
      </c>
      <c r="K29" s="898">
        <v>8136.0155899999954</v>
      </c>
      <c r="L29" s="898">
        <v>90381.799328801513</v>
      </c>
      <c r="M29"/>
      <c r="N29"/>
    </row>
    <row r="30" spans="1:14" s="261" customFormat="1">
      <c r="A30" s="891" t="s">
        <v>217</v>
      </c>
      <c r="B30" s="897">
        <v>20.981939999999998</v>
      </c>
      <c r="C30" s="897">
        <v>0</v>
      </c>
      <c r="D30" s="897">
        <v>2.90062</v>
      </c>
      <c r="E30" s="897">
        <v>13.267290000000001</v>
      </c>
      <c r="F30" s="897">
        <v>2.8927700000000001</v>
      </c>
      <c r="G30" s="897">
        <v>0</v>
      </c>
      <c r="H30" s="897">
        <v>0</v>
      </c>
      <c r="I30" s="898">
        <v>40.042619999999999</v>
      </c>
      <c r="J30" s="899">
        <v>0.63375715486996298</v>
      </c>
      <c r="K30" s="898">
        <v>185.6304100000001</v>
      </c>
      <c r="L30" s="898">
        <v>638.87392715442309</v>
      </c>
      <c r="M30"/>
      <c r="N30"/>
    </row>
    <row r="31" spans="1:14" s="261" customFormat="1">
      <c r="A31" s="891" t="s">
        <v>218</v>
      </c>
      <c r="B31" s="897">
        <v>0</v>
      </c>
      <c r="C31" s="897">
        <v>0</v>
      </c>
      <c r="D31" s="897">
        <v>5.9142399999999995</v>
      </c>
      <c r="E31" s="897">
        <v>2.6613000000000002</v>
      </c>
      <c r="F31" s="897">
        <v>0</v>
      </c>
      <c r="G31" s="897">
        <v>0.26582</v>
      </c>
      <c r="H31" s="897">
        <v>1.9989999999999997E-2</v>
      </c>
      <c r="I31" s="898">
        <v>8.8613499999999998</v>
      </c>
      <c r="J31" s="899">
        <v>-9.5398303285010311E-3</v>
      </c>
      <c r="K31" s="898">
        <v>168.93862000000036</v>
      </c>
      <c r="L31" s="898">
        <v>3330.8385509841405</v>
      </c>
      <c r="M31"/>
      <c r="N31"/>
    </row>
    <row r="32" spans="1:14" s="261" customFormat="1">
      <c r="A32" s="891" t="s">
        <v>46</v>
      </c>
      <c r="B32" s="897">
        <v>3.57687</v>
      </c>
      <c r="C32" s="897">
        <v>0</v>
      </c>
      <c r="D32" s="897">
        <v>89.697190000000006</v>
      </c>
      <c r="E32" s="897">
        <v>44.779589999999999</v>
      </c>
      <c r="F32" s="897">
        <v>0.24279000000000001</v>
      </c>
      <c r="G32" s="897">
        <v>7.4685899999999998</v>
      </c>
      <c r="H32" s="897">
        <v>0</v>
      </c>
      <c r="I32" s="898">
        <v>145.76503000000002</v>
      </c>
      <c r="J32" s="899">
        <v>8.6171986149996549E-2</v>
      </c>
      <c r="K32" s="898">
        <v>1791.5243200000041</v>
      </c>
      <c r="L32" s="898">
        <v>19980.4371603172</v>
      </c>
      <c r="M32"/>
      <c r="N32"/>
    </row>
    <row r="33" spans="1:14" s="261" customFormat="1">
      <c r="A33" s="891" t="s">
        <v>36</v>
      </c>
      <c r="B33" s="897">
        <v>49.491759999999999</v>
      </c>
      <c r="C33" s="897">
        <v>0</v>
      </c>
      <c r="D33" s="897">
        <v>0</v>
      </c>
      <c r="E33" s="897">
        <v>26.289009999999998</v>
      </c>
      <c r="F33" s="897">
        <v>10.53514</v>
      </c>
      <c r="G33" s="897">
        <v>43.80068</v>
      </c>
      <c r="H33" s="897">
        <v>0</v>
      </c>
      <c r="I33" s="898">
        <v>130.11658999999997</v>
      </c>
      <c r="J33" s="899">
        <v>0.30442265203533658</v>
      </c>
      <c r="K33" s="898">
        <v>1251.5410900000006</v>
      </c>
      <c r="L33" s="898">
        <v>15976.49626287146</v>
      </c>
      <c r="M33"/>
      <c r="N33"/>
    </row>
    <row r="34" spans="1:14" s="261" customFormat="1">
      <c r="A34" s="891" t="s">
        <v>37</v>
      </c>
      <c r="B34" s="897">
        <v>0</v>
      </c>
      <c r="C34" s="897">
        <v>0</v>
      </c>
      <c r="D34" s="897">
        <v>124.54052</v>
      </c>
      <c r="E34" s="897">
        <v>39.42062</v>
      </c>
      <c r="F34" s="897">
        <v>22.72194</v>
      </c>
      <c r="G34" s="897">
        <v>17.09843</v>
      </c>
      <c r="H34" s="897">
        <v>0</v>
      </c>
      <c r="I34" s="898">
        <v>203.78151</v>
      </c>
      <c r="J34" s="899">
        <v>-0.19988846893836776</v>
      </c>
      <c r="K34" s="898">
        <v>2593.414969999998</v>
      </c>
      <c r="L34" s="898">
        <v>25865.302553781279</v>
      </c>
      <c r="M34"/>
      <c r="N34"/>
    </row>
    <row r="35" spans="1:14" s="261" customFormat="1">
      <c r="A35" s="373" t="s">
        <v>38</v>
      </c>
      <c r="B35" s="897">
        <v>192.47585999999998</v>
      </c>
      <c r="C35" s="897">
        <v>0</v>
      </c>
      <c r="D35" s="897">
        <v>301.00263000000001</v>
      </c>
      <c r="E35" s="897">
        <v>226.77831</v>
      </c>
      <c r="F35" s="897">
        <v>74.102429999999998</v>
      </c>
      <c r="G35" s="897">
        <v>2.1230100000000003</v>
      </c>
      <c r="H35" s="897">
        <v>9.0189999999999992E-2</v>
      </c>
      <c r="I35" s="898">
        <v>796.57243000000005</v>
      </c>
      <c r="J35" s="899">
        <v>-0.142019448074299</v>
      </c>
      <c r="K35" s="898">
        <v>9023.4550999999919</v>
      </c>
      <c r="L35" s="898">
        <v>108910.41413643239</v>
      </c>
      <c r="M35"/>
      <c r="N35"/>
    </row>
    <row r="36" spans="1:14" s="261" customFormat="1" ht="19.899999999999999" customHeight="1">
      <c r="A36" s="895" t="s">
        <v>1030</v>
      </c>
      <c r="B36" s="896">
        <v>608.23897999999997</v>
      </c>
      <c r="C36" s="896">
        <v>0</v>
      </c>
      <c r="D36" s="896">
        <v>1038.1675299999999</v>
      </c>
      <c r="E36" s="896">
        <v>672.87818000000004</v>
      </c>
      <c r="F36" s="896">
        <v>206.00088</v>
      </c>
      <c r="G36" s="896">
        <v>785.27743000000009</v>
      </c>
      <c r="H36" s="896">
        <v>4.2034399999999996</v>
      </c>
      <c r="I36" s="896">
        <v>3314.7664399999999</v>
      </c>
      <c r="J36" s="945">
        <v>8.9886379345403666E-2</v>
      </c>
      <c r="K36" s="896">
        <v>33758.570769999977</v>
      </c>
      <c r="L36" s="896">
        <v>352010.22257224395</v>
      </c>
      <c r="M36"/>
      <c r="N36"/>
    </row>
    <row r="37" spans="1:14" ht="12.75" customHeight="1">
      <c r="A37" s="21" t="s">
        <v>926</v>
      </c>
      <c r="G37" s="132"/>
      <c r="H37" s="132"/>
    </row>
    <row r="38" spans="1:14" ht="12.75" customHeight="1">
      <c r="A38" s="16" t="s">
        <v>909</v>
      </c>
    </row>
    <row r="39" spans="1:14" ht="12.75" customHeight="1">
      <c r="A39" s="818" t="s">
        <v>928</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801</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