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13695" windowHeight="9060"/>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 1.20" sheetId="34" r:id="rId12"/>
    <sheet name="13 Tablica 1.21" sheetId="36" r:id="rId13"/>
    <sheet name="14 Tablice 2.1 - 2.4" sheetId="83" r:id="rId14"/>
    <sheet name="15 Tablica 3.1" sheetId="37" r:id="rId15"/>
    <sheet name="16 Tablica 3.2" sheetId="38" r:id="rId16"/>
    <sheet name="17 Tablica 4.1" sheetId="44" r:id="rId17"/>
    <sheet name="18 Tablice 4.2 - 4.6" sheetId="45" r:id="rId18"/>
    <sheet name="19 Tablice 5.1 - 5.3" sheetId="86" r:id="rId19"/>
    <sheet name="20 Tablica 6.1" sheetId="46" r:id="rId20"/>
    <sheet name="21 Tablice 6.2, 6.3" sheetId="67" r:id="rId21"/>
    <sheet name="22 Tablice 6.4 - 6.8" sheetId="65" r:id="rId22"/>
    <sheet name="23 Tablice 6.9 - 6.12 " sheetId="68" r:id="rId23"/>
    <sheet name="24 Tablice 7.1, 7.2 " sheetId="70" r:id="rId24"/>
    <sheet name="25 Tablice 7.3, 7.4" sheetId="71" r:id="rId25"/>
    <sheet name="26 Tablica 7.5" sheetId="76" r:id="rId26"/>
    <sheet name="27 Tablica 7.6 " sheetId="72" r:id="rId27"/>
    <sheet name="28 Tablica 7.7" sheetId="85" r:id="rId28"/>
    <sheet name="29 Tablica 7.8" sheetId="87" r:id="rId29"/>
    <sheet name="30 Tablice 8.1 - 8.5" sheetId="82" r:id="rId30"/>
    <sheet name="31 Tablica 8,6" sheetId="88" r:id="rId31"/>
  </sheets>
  <externalReferences>
    <externalReference r:id="rId32"/>
    <externalReference r:id="rId33"/>
    <externalReference r:id="rId34"/>
    <externalReference r:id="rId35"/>
    <externalReference r:id="rId36"/>
    <externalReference r:id="rId37"/>
    <externalReference r:id="rId38"/>
    <externalReference r:id="rId39"/>
  </externalReferences>
  <definedNames>
    <definedName name="bazaprol">[1]privremeni!$A$4:$I$291</definedName>
    <definedName name="clanstvo">[2]Clanstvo!$A$1:$IV$59</definedName>
    <definedName name="datum">'12 Tablice 1.18 - 1.20'!#REF!</definedName>
    <definedName name="datum_p">'8 Tablice 1.11, 1.12'!$B$4</definedName>
    <definedName name="datumd" localSheetId="4">'5 Tablice 1.5 - 1.7'!$B$2</definedName>
    <definedName name="datumn" localSheetId="4">'5 Tablice 1.5 - 1.7'!$B$35</definedName>
    <definedName name="datump">'12 Tablice 1.18 - 1.20'!#REF!</definedName>
    <definedName name="doprinosi">'[3]neto doprinosi - unos podataka'!$A$1:$MK$125</definedName>
    <definedName name="isplate">'[3]isplate(zatvaranje OR) - unos'!$A$1:$MK$126</definedName>
    <definedName name="MI_ALT">'[4]2_MI_Alternativno_trziste'!$A$3:$DB$238</definedName>
    <definedName name="MI_UT">'[4]2_MI_Uređeno_trziste'!$A$3:$DN$238</definedName>
    <definedName name="mjesec">'17 Tablica 4.1'!#REF!</definedName>
    <definedName name="naknade">'[3]ulazne naknade - unos podataka'!$A$1:$MK$125</definedName>
    <definedName name="naknade_izl">'[3]izlazne naknade - unos podat'!$A$1:$MS$129</definedName>
    <definedName name="OMFpg">'[1]privremeni godišnji'!$1:$1048576</definedName>
    <definedName name="OMFpip">'[1]prolazni godišnji'!$1:$1048576</definedName>
    <definedName name="OMFprol">[1]prolazni!$1:$1048576</definedName>
    <definedName name="_xlnm.Print_Area" localSheetId="9">'10 Tablice 1.15, 1.16'!$A$1:$G$44</definedName>
    <definedName name="_xlnm.Print_Area" localSheetId="10">'11 Tablica 1.17'!$A$1:$S$40</definedName>
    <definedName name="_xlnm.Print_Area" localSheetId="11">'12 Tablice 1.18 - 1.20'!$A$1:$P$49</definedName>
    <definedName name="_xlnm.Print_Area" localSheetId="12">'13 Tablica 1.21'!$A$1:$AQ$63</definedName>
    <definedName name="_xlnm.Print_Area" localSheetId="13">'14 Tablice 2.1 - 2.4'!$A$1:$H$56</definedName>
    <definedName name="_xlnm.Print_Area" localSheetId="14">'15 Tablica 3.1'!$A$1:$P$48</definedName>
    <definedName name="_xlnm.Print_Area" localSheetId="15">'16 Tablica 3.2'!$A$1:$F$38</definedName>
    <definedName name="_xlnm.Print_Area" localSheetId="16">'17 Tablica 4.1'!$A$1:$G$60</definedName>
    <definedName name="_xlnm.Print_Area" localSheetId="17">'18 Tablice 4.2 - 4.6'!$A$1:$K$76</definedName>
    <definedName name="_xlnm.Print_Area" localSheetId="18">'19 Tablice 5.1 - 5.3'!$A$1:$L$52</definedName>
    <definedName name="_xlnm.Print_Area" localSheetId="1">'2 Sadržaj'!$A$1:$A$159</definedName>
    <definedName name="_xlnm.Print_Area" localSheetId="19">'20 Tablica 6.1'!$A$1:$L$144</definedName>
    <definedName name="_xlnm.Print_Area" localSheetId="20">'21 Tablice 6.2, 6.3'!$A$1:$O$56</definedName>
    <definedName name="_xlnm.Print_Area" localSheetId="21">'22 Tablice 6.4 - 6.8'!$A$1:$G$85</definedName>
    <definedName name="_xlnm.Print_Area" localSheetId="22">'23 Tablice 6.9 - 6.12 '!$A$1:$F$50</definedName>
    <definedName name="_xlnm.Print_Area" localSheetId="23">'24 Tablice 7.1, 7.2 '!$A$1:$I$32</definedName>
    <definedName name="_xlnm.Print_Area" localSheetId="24">'25 Tablice 7.3, 7.4'!$A$1:$D$56</definedName>
    <definedName name="_xlnm.Print_Area" localSheetId="25">'26 Tablica 7.5'!$A$1:$E$61</definedName>
    <definedName name="_xlnm.Print_Area" localSheetId="26">'27 Tablica 7.6 '!$A$1:$I$56</definedName>
    <definedName name="_xlnm.Print_Area" localSheetId="27">'28 Tablica 7.7'!$A$1:$O$46</definedName>
    <definedName name="_xlnm.Print_Area" localSheetId="2">'3 Tablice 1.1, 1.2'!$A$1:$S$54</definedName>
    <definedName name="_xlnm.Print_Area" localSheetId="29">'30 Tablice 8.1 - 8.5'!$A$1:$E$69</definedName>
    <definedName name="_xlnm.Print_Area" localSheetId="3">'4 Tablice 1.3, 1.4'!$A$1:$E$71</definedName>
    <definedName name="_xlnm.Print_Area" localSheetId="4">'5 Tablice 1.5 - 1.7'!$A$1:$G$85</definedName>
    <definedName name="_xlnm.Print_Area" localSheetId="5">'6 Tablice 1.8, 1.9'!$A$1:$G$30</definedName>
    <definedName name="_xlnm.Print_Area" localSheetId="6">'7 Tablica 1.10'!$A$1:$AG$55</definedName>
    <definedName name="_xlnm.Print_Area" localSheetId="7">'8 Tablice 1.11, 1.12'!$A$1:$J$39</definedName>
    <definedName name="_xlnm.Print_Area" localSheetId="8">'9 Tablice 1.13, 1.14'!$A$1:$F$49</definedName>
    <definedName name="_xlnm.Print_Area" localSheetId="0">Naslovnica!$A$1:$I$39</definedName>
    <definedName name="regost5">'[1]Regos t 5 '!$1:$1048576</definedName>
    <definedName name="Unos">'[5]Unos podataka'!$A$1:$EP$102</definedName>
    <definedName name="Unos_NOVI">[6]Unos_podataka_NOVI!$B$1:$EA$173</definedName>
    <definedName name="ZDMFclanovi">[7]Clanstvo!$1:$1048576</definedName>
    <definedName name="ZDMFisplate">[8]Isplate!$A$1:$IU$382</definedName>
    <definedName name="ZDMFnav">[7]NAV!$1:$1048576</definedName>
    <definedName name="ZDMFuplate">#REF!</definedName>
  </definedNames>
  <calcPr calcId="162913"/>
</workbook>
</file>

<file path=xl/calcChain.xml><?xml version="1.0" encoding="utf-8"?>
<calcChain xmlns="http://schemas.openxmlformats.org/spreadsheetml/2006/main">
  <c r="K6" i="34" l="1"/>
  <c r="K5" i="34"/>
  <c r="P2" i="34"/>
  <c r="P1" i="34"/>
  <c r="M17" i="34"/>
  <c r="E49" i="44" l="1"/>
  <c r="E48" i="44"/>
  <c r="E31" i="44"/>
  <c r="E30" i="44"/>
  <c r="E19" i="44"/>
  <c r="E18" i="44"/>
  <c r="B49" i="44"/>
  <c r="B35" i="44"/>
  <c r="B31" i="44"/>
  <c r="B19" i="44"/>
  <c r="B48" i="44"/>
  <c r="B34" i="44"/>
  <c r="B30" i="44"/>
  <c r="B18" i="44"/>
  <c r="C39" i="44" l="1"/>
  <c r="H129" i="46" l="1"/>
  <c r="S31" i="3" l="1"/>
  <c r="S32" i="3"/>
  <c r="I33" i="8" l="1"/>
  <c r="I32" i="8"/>
  <c r="B27" i="31"/>
  <c r="B26" i="31"/>
  <c r="G23" i="31"/>
  <c r="G22" i="31"/>
  <c r="C33" i="5" l="1"/>
  <c r="H16" i="45" l="1"/>
  <c r="B8" i="44" l="1"/>
  <c r="E8" i="44" s="1"/>
  <c r="B7" i="44"/>
  <c r="E7" i="44" s="1"/>
  <c r="F39" i="65" l="1"/>
  <c r="B34" i="45" l="1"/>
  <c r="E16" i="68" l="1"/>
  <c r="F64" i="45" l="1"/>
  <c r="E64" i="45"/>
  <c r="F2" i="68" l="1"/>
  <c r="F1" i="68"/>
  <c r="H42" i="67" l="1"/>
  <c r="H41" i="67"/>
  <c r="F72" i="45" l="1"/>
  <c r="E72" i="45"/>
  <c r="F76" i="65" l="1"/>
  <c r="F17" i="65" l="1"/>
  <c r="B38" i="45" l="1"/>
  <c r="E32" i="68" l="1"/>
  <c r="E31" i="68"/>
  <c r="O2" i="67" l="1"/>
  <c r="O1" i="67"/>
  <c r="E2" i="45" l="1"/>
  <c r="K2" i="45" s="1"/>
  <c r="E1" i="45"/>
  <c r="K1" i="45" s="1"/>
  <c r="H7" i="46"/>
  <c r="H6" i="46"/>
  <c r="B56" i="45"/>
  <c r="B16" i="45"/>
  <c r="B39" i="45" l="1"/>
  <c r="AQ2" i="36"/>
  <c r="AQ1" i="36"/>
  <c r="G2" i="34"/>
  <c r="D6" i="34" s="1"/>
  <c r="G1" i="34"/>
  <c r="D5" i="34" s="1"/>
  <c r="S2" i="33"/>
  <c r="S1" i="33"/>
  <c r="G2" i="31"/>
  <c r="G1" i="31"/>
  <c r="B6" i="31"/>
  <c r="B7" i="31"/>
  <c r="B6" i="30"/>
  <c r="B7" i="30"/>
  <c r="F24" i="30"/>
  <c r="F23" i="30"/>
  <c r="F2" i="30"/>
  <c r="B29" i="30" s="1"/>
  <c r="F1" i="30"/>
  <c r="B28" i="30" s="1"/>
  <c r="J2" i="28" l="1"/>
  <c r="J1" i="28"/>
  <c r="AG2" i="27"/>
  <c r="AG1" i="27"/>
  <c r="B6" i="8" l="1"/>
  <c r="B5" i="8"/>
  <c r="G2" i="8"/>
  <c r="G1" i="8"/>
  <c r="E30" i="7"/>
  <c r="E29" i="7"/>
  <c r="E2" i="7"/>
  <c r="D59" i="7" s="1"/>
  <c r="E1" i="7"/>
  <c r="D58" i="7" s="1"/>
  <c r="D31" i="5"/>
  <c r="D30" i="5"/>
  <c r="D2" i="5"/>
  <c r="D1" i="5"/>
  <c r="S5" i="3"/>
  <c r="S4" i="3"/>
  <c r="B6" i="5" l="1"/>
  <c r="B34" i="5"/>
  <c r="B5" i="5"/>
  <c r="B33" i="5"/>
</calcChain>
</file>

<file path=xl/sharedStrings.xml><?xml version="1.0" encoding="utf-8"?>
<sst xmlns="http://schemas.openxmlformats.org/spreadsheetml/2006/main" count="3103" uniqueCount="1458">
  <si>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</si>
  <si>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</si>
  <si>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</si>
  <si>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</si>
  <si>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</si>
  <si>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</si>
  <si>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I. dio: Mirovinski fondovi (OMF-ovi)</t>
  </si>
  <si>
    <t>Section I: Pension Funds (OMFs)</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</si>
  <si>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</si>
  <si>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</si>
  <si>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</si>
  <si>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</si>
  <si>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</si>
  <si>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</si>
  <si>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</si>
  <si>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</si>
  <si>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</si>
  <si>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</si>
  <si>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</si>
  <si>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</si>
  <si>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</si>
  <si>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</si>
  <si>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</si>
  <si>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</si>
  <si>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</si>
  <si>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</si>
  <si>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</si>
  <si>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</si>
  <si>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</si>
  <si>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</si>
  <si>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</si>
  <si>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</si>
  <si>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</si>
  <si>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</si>
  <si>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</si>
  <si>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</si>
  <si>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</si>
  <si>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</si>
  <si>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</si>
  <si>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</si>
  <si>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</si>
  <si>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</si>
  <si>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</si>
  <si>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</si>
  <si>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</si>
  <si>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</si>
  <si>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</si>
  <si>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r>
      <t>Sveukupno od početka djelovanja</t>
    </r>
    <r>
      <rPr>
        <vertAlign val="superscript"/>
        <sz val="8"/>
        <rFont val="Arial"/>
        <family val="2"/>
      </rPr>
      <t xml:space="preserve"> 2)</t>
    </r>
  </si>
  <si>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</si>
  <si>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</si>
  <si>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</si>
  <si>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</si>
  <si>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</si>
  <si>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</si>
  <si>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Anualiziraniod početka poslovanja</t>
  </si>
  <si>
    <t>Početak poslovanja</t>
  </si>
  <si>
    <t>Year-to-date</t>
  </si>
  <si>
    <t>Year-on-year</t>
  </si>
  <si>
    <t>Annualized since start of business</t>
  </si>
  <si>
    <t>First day of business</t>
  </si>
  <si>
    <t>AZ benefit 
ODMF</t>
  </si>
  <si>
    <t>AZ profit 
ODMF</t>
  </si>
  <si>
    <t>Croatia osiguranje 
ODMF</t>
  </si>
  <si>
    <t>Erste Plavi 
Expert ODMF</t>
  </si>
  <si>
    <t>Erste Plavi 
Protect ODMF</t>
  </si>
  <si>
    <t>Raiffeisen 
ODMF</t>
  </si>
  <si>
    <t>14.12.2004.</t>
  </si>
  <si>
    <t>30.12.2008.</t>
  </si>
  <si>
    <t>20.12.2006.</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</si>
  <si>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</si>
  <si>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</si>
  <si>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</si>
  <si>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</si>
  <si>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</si>
  <si>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</si>
  <si>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</si>
  <si>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</si>
  <si>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</si>
  <si>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</si>
  <si>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</si>
  <si>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</si>
  <si>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</si>
  <si>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</si>
  <si>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</si>
  <si>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</si>
  <si>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</si>
  <si>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</si>
  <si>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</si>
  <si>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</si>
  <si>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OTP INVEST d.o.o.</t>
  </si>
  <si>
    <t>ZB INVEST d.o.o.</t>
  </si>
  <si>
    <t>Fond hrvatskih branitelja iz Domovinskog rata i članova njihovih obitelji</t>
  </si>
  <si>
    <t>Quaestus Private Equity d.o.o.</t>
  </si>
  <si>
    <t>Honestas FGS</t>
  </si>
  <si>
    <t>Honestas Private Equity Partneri d.o.o.</t>
  </si>
  <si>
    <t>Prosperus FGS</t>
  </si>
  <si>
    <t>Prosperus Invest d.o.o.</t>
  </si>
  <si>
    <t>Sadržaj / Contents</t>
  </si>
  <si>
    <t>CROBIStr</t>
  </si>
  <si>
    <t>AUCTOR INVEST d.o.o.</t>
  </si>
  <si>
    <t>II. Dio: Mirovinska osiguravajuća društva</t>
  </si>
  <si>
    <t>Section II: Pension Insurance Companies</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</si>
  <si>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</si>
  <si>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</si>
  <si>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</si>
  <si>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</si>
  <si>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</si>
  <si>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</si>
  <si>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</si>
  <si>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</si>
  <si>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02.10.2012.</t>
  </si>
  <si>
    <t>29.12.2011.</t>
  </si>
  <si>
    <t>CROBEXplus</t>
  </si>
  <si>
    <t>CROBEXindustrija</t>
  </si>
  <si>
    <t>CROBEXkonstrukt</t>
  </si>
  <si>
    <t>CROBEXnutris</t>
  </si>
  <si>
    <t>CROBEXtransport</t>
  </si>
  <si>
    <t>CROBEXturist</t>
  </si>
  <si>
    <t>Najmanja</t>
  </si>
  <si>
    <t>Min</t>
  </si>
  <si>
    <t>Najveća</t>
  </si>
  <si>
    <t>Max</t>
  </si>
  <si>
    <t>Raspon</t>
  </si>
  <si>
    <t>Range</t>
  </si>
  <si>
    <t>HRV. MIR. INV. DRUŠTVO d.o.o.</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</si>
  <si>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</si>
  <si>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</si>
  <si>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</si>
  <si>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</si>
  <si>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</si>
  <si>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</si>
  <si>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</si>
  <si>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</si>
  <si>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</si>
  <si>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Erste Exclusive</t>
  </si>
  <si>
    <t>INTERCAPITAL ASSET MANAGEMENT d.o.o.</t>
  </si>
  <si>
    <t>Locusta Value I</t>
  </si>
  <si>
    <t>Locusta Value II</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</si>
  <si>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</si>
  <si>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</si>
  <si>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</si>
  <si>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</si>
  <si>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</si>
  <si>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</si>
  <si>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</si>
  <si>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</si>
  <si>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</si>
  <si>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</si>
  <si>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</si>
  <si>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</si>
  <si>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</si>
  <si>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</si>
  <si>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</si>
  <si>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</si>
  <si>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</si>
  <si>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</si>
  <si>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</si>
  <si>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Mirex je prosječna vrijednost obračunskih jedinica svih OMF-ova iste kategorije (A,B,C), koja se računa kao ponderirana aritmetička sredina, pri čemu ponder predstavlja udjel pojedinog OMF-a u ukupnoj neto imovini svih OMF-ova iste kategorije.</t>
  </si>
  <si>
    <t>Početak rada za OMF-ove kategorije B je 30.04.2002. ,za OMF-ove kategorije A i C  21.08.2014.</t>
  </si>
  <si>
    <t>Kategorija</t>
  </si>
  <si>
    <t>AZ
OMF</t>
  </si>
  <si>
    <t>Erste Plavi
OMF</t>
  </si>
  <si>
    <t>PBZ CO
OMF</t>
  </si>
  <si>
    <t>Raiffeisen
OMF</t>
  </si>
  <si>
    <t>Inspire Private</t>
  </si>
  <si>
    <t>ZAIF BREZA d.d.</t>
  </si>
  <si>
    <t>-</t>
  </si>
  <si>
    <t>Global Invest d.o.o.</t>
  </si>
  <si>
    <t>Klasa</t>
  </si>
  <si>
    <t>Class</t>
  </si>
  <si>
    <t>2014.</t>
  </si>
  <si>
    <t>Raiffeisen d.d.</t>
  </si>
  <si>
    <t>Erste d.o.o.</t>
  </si>
  <si>
    <t>Relativna</t>
  </si>
  <si>
    <t>Relative</t>
  </si>
  <si>
    <t xml:space="preserve">U iznosu </t>
  </si>
  <si>
    <t>ZB Private World</t>
  </si>
  <si>
    <t>SLAVONSKI ZAIF d.d.</t>
  </si>
  <si>
    <t>KAPITALNI FOND  d.d. ZAIF</t>
  </si>
  <si>
    <t>Locusta Value IV</t>
  </si>
  <si>
    <t>KD Locusta Fondovi d.o.o</t>
  </si>
  <si>
    <t>Locusta Absolute</t>
  </si>
  <si>
    <t>Croatia osiguranje d.o.o.</t>
  </si>
  <si>
    <t>14.3.2005.</t>
  </si>
  <si>
    <t>29.12.2015.</t>
  </si>
  <si>
    <t>2015.</t>
  </si>
  <si>
    <t>HRALTIUAP204</t>
  </si>
  <si>
    <t>HRALTIUAP105</t>
  </si>
  <si>
    <t>HRERSIUELTE8</t>
  </si>
  <si>
    <t>HRERSIUEXCL4</t>
  </si>
  <si>
    <t>HRICAMUCAP15</t>
  </si>
  <si>
    <t>HRNFDAUPRIV3</t>
  </si>
  <si>
    <t>HRLOINUVAL26</t>
  </si>
  <si>
    <t>HRZBINUPREA1</t>
  </si>
  <si>
    <t>HRICAMUOMIF8</t>
  </si>
  <si>
    <t>HRLOINUVAL18</t>
  </si>
  <si>
    <t>HRLOINUVAL42</t>
  </si>
  <si>
    <t>HRLOINUPRIM0</t>
  </si>
  <si>
    <t>HRNPEPUNALP5</t>
  </si>
  <si>
    <t>HRHPREUHNST5</t>
  </si>
  <si>
    <t>HRNPEPUNFGS8</t>
  </si>
  <si>
    <t>HRALPEUAFGS1</t>
  </si>
  <si>
    <t>HRPSPIUPFGS3</t>
  </si>
  <si>
    <t>HRQPREUKAP29</t>
  </si>
  <si>
    <t>HRSLPFRA0004</t>
  </si>
  <si>
    <t>HRBRINRA0006</t>
  </si>
  <si>
    <t>HRKAPFRA0005</t>
  </si>
  <si>
    <t>HRFMPSRA0003</t>
  </si>
  <si>
    <t>HRERSIUHBDR8</t>
  </si>
  <si>
    <t>OIB fonda</t>
  </si>
  <si>
    <t>ISIN fonda</t>
  </si>
  <si>
    <t>Fund ISIN</t>
  </si>
  <si>
    <t>Fund OIB****</t>
  </si>
  <si>
    <t>** Fund OIB: Fund Personal Identification Number</t>
  </si>
  <si>
    <t>* Fund OIB: Fund Personal Identification Number</t>
  </si>
  <si>
    <t>First day in business for the OMFs category B  is 30 April 2002, and for the OMFs category A and C  21 August 2014.</t>
  </si>
  <si>
    <t>06371858079</t>
  </si>
  <si>
    <t>07620611759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</si>
  <si>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</si>
  <si>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Erste PB 1</t>
  </si>
  <si>
    <t>30.12.2016.</t>
  </si>
  <si>
    <t>2016.</t>
  </si>
  <si>
    <t>ICAM, krovni otvoreni alternativni investicijski fond</t>
  </si>
  <si>
    <t xml:space="preserve">InterCapital UCITS krovni otvoreni investicijski fond s javnom ponudom </t>
  </si>
  <si>
    <t>Inspire Investments d.o.o.</t>
  </si>
  <si>
    <t>ICAM Capital Private 1</t>
  </si>
  <si>
    <t>ICAM Outfox Macro Income Fund</t>
  </si>
  <si>
    <t>Inspire Alpha</t>
  </si>
  <si>
    <t>05201365341</t>
  </si>
  <si>
    <t>HRININUALPH8</t>
  </si>
  <si>
    <t>ICAM Total Return</t>
  </si>
  <si>
    <t>53459122940</t>
  </si>
  <si>
    <t>HRICAMUICTR3</t>
  </si>
  <si>
    <t>AZ Auto Hrvatska ZDMF</t>
  </si>
  <si>
    <t>AZ Dalekovod ZDMF</t>
  </si>
  <si>
    <t>AZ Hrvatska kontrola zračne plovidbe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</si>
  <si>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</si>
  <si>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</si>
  <si>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</si>
  <si>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</si>
  <si>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</si>
  <si>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</si>
  <si>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</si>
  <si>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</si>
  <si>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</si>
  <si>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</si>
  <si>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</si>
  <si>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 xml:space="preserve">ZDMF T-HT </t>
  </si>
  <si>
    <t>NESTLE ZDMF</t>
  </si>
  <si>
    <t>27.7.2017.</t>
  </si>
  <si>
    <t>8.3.2004.</t>
  </si>
  <si>
    <t>9.10.2008.</t>
  </si>
  <si>
    <t>20.9.2005.</t>
  </si>
  <si>
    <t>3.6.2008.</t>
  </si>
  <si>
    <t>9.5.2006.</t>
  </si>
  <si>
    <t>21.2.2005.</t>
  </si>
  <si>
    <t>1.7.2004.</t>
  </si>
  <si>
    <t>ICAM Capital Private 2</t>
  </si>
  <si>
    <t>1) Gross contribution is a contribution paid in by members of a voluntary pension fund which includes DMDs' entry fee.</t>
  </si>
  <si>
    <t>Closing</t>
  </si>
  <si>
    <t>Open-ended Investment Funds</t>
  </si>
  <si>
    <t>39169379890</t>
  </si>
  <si>
    <t>HRICAMUCAP23</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</si>
  <si>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</si>
  <si>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</si>
  <si>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</si>
  <si>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</si>
  <si>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</si>
  <si>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</si>
  <si>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</si>
  <si>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</si>
  <si>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</si>
  <si>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</si>
  <si>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</si>
  <si>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</si>
  <si>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</si>
  <si>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</si>
  <si>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</si>
  <si>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</si>
  <si>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</si>
  <si>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</si>
  <si>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Raiffeisen Leasing d.o.o.</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</si>
  <si>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</si>
  <si>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</si>
  <si>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</si>
  <si>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</si>
  <si>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The first day of business of any given DMF shall be the date of the first contribution pay-ins, or the date on which the initial unit price is 100,0000 (1000,0000).</t>
  </si>
  <si>
    <t>2017.</t>
  </si>
  <si>
    <t>POLUGODIŠNJI PODACI</t>
  </si>
  <si>
    <t>SEMIANNUAL  DATA</t>
  </si>
  <si>
    <t>Primus</t>
  </si>
  <si>
    <t xml:space="preserve">Quaestus Private Equity Kapital II </t>
  </si>
  <si>
    <t>SQ CAPITAL d.o.o.</t>
  </si>
  <si>
    <t>POŠTA ZDMF</t>
  </si>
  <si>
    <t>30.8.2018.</t>
  </si>
  <si>
    <t>30.9.2018.</t>
  </si>
  <si>
    <t>POLICIJSKI ZDMF</t>
  </si>
  <si>
    <t>TURIZAM 2042</t>
  </si>
  <si>
    <t>05800153252</t>
  </si>
  <si>
    <t>HRALTIU20420</t>
  </si>
  <si>
    <t>5.10.2018.</t>
  </si>
  <si>
    <t>Allianz ZB d.o.o.</t>
  </si>
  <si>
    <t>Promjena od početka godine</t>
  </si>
  <si>
    <t xml:space="preserve">Napomene: </t>
  </si>
  <si>
    <t>EUROLEASING d.o.o.</t>
  </si>
  <si>
    <t>2018.</t>
  </si>
  <si>
    <t>31.12.2018.</t>
  </si>
  <si>
    <t>ZB Invest Funds krovni UCITS fond</t>
  </si>
  <si>
    <t>Remarks:</t>
  </si>
  <si>
    <t>Ukupno AZ OMF</t>
  </si>
  <si>
    <t>Ukupno Erste Plavi OMF</t>
  </si>
  <si>
    <t>Ukupno PBZ CO OMF</t>
  </si>
  <si>
    <t>Ukupno Raiffeisen OMF</t>
  </si>
  <si>
    <t>Ukupno OMF kategorije A</t>
  </si>
  <si>
    <t>Ukupno OMF kategorije B</t>
  </si>
  <si>
    <t>Ukupno OMF kategorije C</t>
  </si>
  <si>
    <t>Ukupno od početka godine</t>
  </si>
  <si>
    <t>Monthly
change</t>
  </si>
  <si>
    <t>Total in current year</t>
  </si>
  <si>
    <t>u %</t>
  </si>
  <si>
    <t>in %</t>
  </si>
  <si>
    <t xml:space="preserve">Mjesečni </t>
  </si>
  <si>
    <t>Monthly</t>
  </si>
  <si>
    <t xml:space="preserve">Monthly </t>
  </si>
  <si>
    <t>Last 12 months</t>
  </si>
  <si>
    <t>Year to date</t>
  </si>
  <si>
    <r>
      <t xml:space="preserve">Broj faktoring društava  
</t>
    </r>
    <r>
      <rPr>
        <b/>
        <i/>
        <sz val="9"/>
        <color theme="1" tint="0.34998626667073579"/>
        <rFont val="Arial"/>
        <family val="2"/>
        <charset val="238"/>
      </rPr>
      <t>Number of factoring companies</t>
    </r>
  </si>
  <si>
    <r>
      <t xml:space="preserve">u tisućama kuna / </t>
    </r>
    <r>
      <rPr>
        <i/>
        <sz val="8"/>
        <color theme="1" tint="0.34998626667073579"/>
        <rFont val="Arial"/>
        <family val="2"/>
        <charset val="238"/>
      </rPr>
      <t>in thousand HRK</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</si>
  <si>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</si>
  <si>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</si>
  <si>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Apsolutna promjena 
</t>
    </r>
    <r>
      <rPr>
        <i/>
        <sz val="8"/>
        <color theme="1" tint="0.34998626667073579"/>
        <rFont val="Arial"/>
        <family val="2"/>
        <charset val="238"/>
      </rPr>
      <t>Apsolute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</si>
  <si>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</si>
  <si>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</si>
  <si>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</si>
  <si>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</si>
  <si>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</si>
  <si>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</si>
  <si>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</si>
  <si>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</si>
  <si>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</si>
  <si>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</si>
  <si>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</si>
  <si>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</si>
  <si>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</si>
  <si>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</si>
  <si>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</si>
  <si>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</si>
  <si>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</si>
  <si>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</si>
  <si>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</si>
  <si>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</si>
  <si>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</si>
  <si>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</si>
  <si>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</si>
  <si>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</si>
  <si>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</si>
  <si>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</si>
  <si>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</si>
  <si>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</si>
  <si>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</si>
  <si>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</si>
  <si>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</si>
  <si>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</si>
  <si>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</si>
  <si>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</si>
  <si>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</si>
  <si>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</si>
  <si>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</si>
  <si>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</si>
  <si>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</si>
  <si>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</si>
  <si>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</si>
  <si>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</si>
  <si>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</si>
  <si>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</si>
  <si>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</si>
  <si>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</si>
  <si>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</si>
  <si>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</si>
  <si>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</si>
  <si>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</si>
  <si>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</si>
  <si>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</si>
  <si>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</si>
  <si>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</si>
  <si>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</si>
  <si>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</si>
  <si>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</si>
  <si>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</si>
  <si>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</si>
  <si>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</si>
  <si>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</si>
  <si>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</si>
  <si>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</si>
  <si>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</si>
  <si>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</si>
  <si>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</si>
  <si>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</si>
  <si>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</si>
  <si>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</si>
  <si>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</si>
  <si>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</si>
  <si>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</si>
  <si>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u tisućama kuna /</t>
    </r>
    <r>
      <rPr>
        <sz val="8"/>
        <color theme="1" tint="0.34998626667073579"/>
        <rFont val="Arial"/>
        <family val="2"/>
        <charset val="238"/>
      </rPr>
      <t xml:space="preserve"> </t>
    </r>
    <r>
      <rPr>
        <i/>
        <sz val="8"/>
        <color theme="1" tint="0.34998626667073579"/>
        <rFont val="Arial"/>
        <family val="2"/>
        <charset val="238"/>
      </rPr>
      <t>in thousand HRK</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</si>
  <si>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</si>
  <si>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</si>
  <si>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</si>
  <si>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</si>
  <si>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</si>
  <si>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</si>
  <si>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</si>
  <si>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</si>
  <si>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</si>
  <si>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</si>
  <si>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</si>
  <si>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</si>
  <si>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</si>
  <si>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</si>
  <si>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</si>
  <si>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</si>
  <si>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</si>
  <si>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</si>
  <si>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</si>
  <si>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</si>
  <si>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</si>
  <si>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</si>
  <si>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</si>
  <si>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</si>
  <si>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</si>
  <si>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</si>
  <si>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</si>
  <si>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</si>
  <si>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</si>
  <si>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</si>
  <si>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</si>
  <si>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</si>
  <si>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</si>
  <si>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</si>
  <si>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</si>
  <si>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</si>
  <si>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</si>
  <si>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</si>
  <si>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</si>
  <si>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</si>
  <si>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</si>
  <si>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</si>
  <si>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</si>
  <si>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</si>
  <si>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</si>
  <si>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</si>
  <si>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</si>
  <si>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</si>
  <si>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</si>
  <si>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</si>
  <si>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</si>
  <si>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</si>
  <si>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</si>
  <si>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</si>
  <si>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</si>
  <si>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</si>
  <si>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</si>
  <si>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</si>
  <si>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</si>
  <si>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</si>
  <si>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</si>
  <si>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u tisućama kuna /</t>
    </r>
    <r>
      <rPr>
        <i/>
        <sz val="8"/>
        <color theme="1" tint="0.34998626667073579"/>
        <rFont val="Arial"/>
        <family val="2"/>
        <charset val="238"/>
      </rPr>
      <t>in thousand HRK</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</si>
  <si>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</si>
  <si>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</si>
  <si>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</si>
  <si>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</si>
  <si>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</si>
  <si>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</si>
  <si>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</si>
  <si>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</si>
  <si>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</si>
  <si>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</si>
  <si>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u kn /</t>
    </r>
    <r>
      <rPr>
        <sz val="8"/>
        <color rgb="FF0000FF"/>
        <rFont val="Arial"/>
        <family val="2"/>
      </rPr>
      <t xml:space="preserve"> </t>
    </r>
    <r>
      <rPr>
        <i/>
        <sz val="8"/>
        <color theme="1" tint="0.34998626667073579"/>
        <rFont val="Arial"/>
        <family val="2"/>
        <charset val="238"/>
      </rPr>
      <t>in HRK</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</si>
  <si>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</si>
  <si>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</si>
  <si>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</si>
  <si>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</si>
  <si>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</si>
  <si>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</si>
  <si>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</si>
  <si>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u kn /</t>
    </r>
    <r>
      <rPr>
        <sz val="8"/>
        <color theme="1" tint="0.34998626667073579"/>
        <rFont val="Arial"/>
        <family val="2"/>
        <charset val="238"/>
      </rPr>
      <t xml:space="preserve"> </t>
    </r>
    <r>
      <rPr>
        <i/>
        <sz val="8"/>
        <color theme="1" tint="0.34998626667073579"/>
        <rFont val="Arial"/>
        <family val="2"/>
        <charset val="238"/>
      </rPr>
      <t>in HRK</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</si>
  <si>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</si>
  <si>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</si>
  <si>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</si>
  <si>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</si>
  <si>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</si>
  <si>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</si>
  <si>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</si>
  <si>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</si>
  <si>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</si>
  <si>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</si>
  <si>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</si>
  <si>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</si>
  <si>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</si>
  <si>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</si>
  <si>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</si>
  <si>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</si>
  <si>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</si>
  <si>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</si>
  <si>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</si>
  <si>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Napomena: Od 25.10. 2018. novi naziv fonda Nexus Alpha je Inspirio Alpha. / </t>
    </r>
    <r>
      <rPr>
        <i/>
        <sz val="8"/>
        <color theme="1" tint="0.34998626667073579"/>
        <rFont val="Arial"/>
        <family val="2"/>
        <charset val="238"/>
      </rPr>
      <t>Note: Since 25 October 2018 new name of the fund Nexus Alpha is Inspirio Alpha.</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</si>
  <si>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</si>
  <si>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</si>
  <si>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</si>
  <si>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</si>
  <si>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</si>
  <si>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Novčani
</t>
    </r>
    <r>
      <rPr>
        <b/>
        <i/>
        <sz val="8"/>
        <color theme="1" tint="0.34998626667073579"/>
        <rFont val="Arial"/>
        <family val="2"/>
        <charset val="238"/>
      </rPr>
      <t>Cash</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</si>
  <si>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</si>
  <si>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</si>
  <si>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</si>
  <si>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u tisućama kuna /</t>
    </r>
    <r>
      <rPr>
        <i/>
        <sz val="8"/>
        <color rgb="FF0000FF"/>
        <rFont val="Arial"/>
        <family val="2"/>
      </rPr>
      <t xml:space="preserve"> </t>
    </r>
    <r>
      <rPr>
        <i/>
        <sz val="8"/>
        <color theme="1" tint="0.34998626667073579"/>
        <rFont val="Arial"/>
        <family val="2"/>
        <charset val="238"/>
      </rPr>
      <t>in thousand HRK</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</si>
  <si>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</si>
  <si>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</si>
  <si>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</si>
  <si>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</si>
  <si>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</si>
  <si>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</si>
  <si>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</si>
  <si>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</si>
  <si>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</si>
  <si>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</si>
  <si>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</si>
  <si>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</si>
  <si>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</si>
  <si>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</si>
  <si>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</si>
  <si>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</si>
  <si>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</si>
  <si>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</si>
  <si>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</si>
  <si>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</si>
  <si>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</si>
  <si>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</si>
  <si>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</si>
  <si>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</si>
  <si>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u tisućama kuna /</t>
    </r>
    <r>
      <rPr>
        <i/>
        <sz val="8"/>
        <color indexed="39"/>
        <rFont val="Arial"/>
        <family val="2"/>
      </rPr>
      <t xml:space="preserve"> </t>
    </r>
    <r>
      <rPr>
        <i/>
        <sz val="8"/>
        <color theme="1" tint="0.34998626667073579"/>
        <rFont val="Arial"/>
        <family val="2"/>
        <charset val="238"/>
      </rPr>
      <t>in thousand HRK</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</si>
  <si>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</si>
  <si>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</si>
  <si>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</si>
  <si>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</si>
  <si>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</si>
  <si>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</si>
  <si>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</si>
  <si>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t>BK: Uplata i isplata udjela u kunama / BK:</t>
    </r>
    <r>
      <rPr>
        <i/>
        <sz val="8"/>
        <color rgb="FF0000FF"/>
        <rFont val="Arial"/>
        <family val="2"/>
        <charset val="238"/>
      </rPr>
      <t xml:space="preserve"> </t>
    </r>
    <r>
      <rPr>
        <i/>
        <sz val="8"/>
        <color theme="1" tint="0.34998626667073579"/>
        <rFont val="Arial"/>
        <family val="2"/>
        <charset val="238"/>
      </rPr>
      <t>Share unit`s payment and pay-out in HRK</t>
    </r>
  </si>
  <si>
    <r>
      <t>BE: Uplata i isplata udjela u eurima / BE:</t>
    </r>
    <r>
      <rPr>
        <i/>
        <sz val="8"/>
        <color rgb="FF0000FF"/>
        <rFont val="Arial"/>
        <family val="2"/>
        <charset val="238"/>
      </rPr>
      <t xml:space="preserve"> </t>
    </r>
    <r>
      <rPr>
        <i/>
        <sz val="8"/>
        <color theme="1" tint="0.34998626667073579"/>
        <rFont val="Arial"/>
        <family val="2"/>
        <charset val="238"/>
      </rPr>
      <t>Share unit`s payment and pay-out in EUR</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</si>
  <si>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</si>
  <si>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</si>
  <si>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cijene i promet su izražene  u kn /</t>
    </r>
    <r>
      <rPr>
        <i/>
        <sz val="8"/>
        <color theme="1" tint="0.34998626667073579"/>
        <rFont val="Arial"/>
        <family val="2"/>
        <charset val="238"/>
      </rPr>
      <t xml:space="preserve"> prices and turnover are  in HRK</t>
    </r>
  </si>
  <si>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</si>
  <si>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</si>
  <si>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</si>
  <si>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</si>
  <si>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</si>
  <si>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Ostali /</t>
    </r>
    <r>
      <rPr>
        <sz val="9"/>
        <color theme="1" tint="0.34998626667073579"/>
        <rFont val="Arial"/>
        <family val="2"/>
        <charset val="238"/>
      </rPr>
      <t xml:space="preserve"> </t>
    </r>
    <r>
      <rPr>
        <i/>
        <sz val="9"/>
        <color theme="1" tint="0.34998626667073579"/>
        <rFont val="Arial"/>
        <family val="2"/>
        <charset val="238"/>
      </rPr>
      <t>Others</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</si>
  <si>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</si>
  <si>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</si>
  <si>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cijene i promet su izražene  u kn /</t>
    </r>
    <r>
      <rPr>
        <i/>
        <sz val="8"/>
        <color indexed="12"/>
        <rFont val="Arial"/>
        <family val="2"/>
        <charset val="238"/>
      </rPr>
      <t xml:space="preserve"> </t>
    </r>
    <r>
      <rPr>
        <i/>
        <sz val="8"/>
        <color theme="1" tint="0.34998626667073579"/>
        <rFont val="Arial"/>
        <family val="2"/>
        <charset val="238"/>
      </rPr>
      <t>prices and turnover are  in HRK</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</si>
  <si>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</si>
  <si>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</si>
  <si>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cijene su izražene u % nominale, a promet u kn /</t>
    </r>
    <r>
      <rPr>
        <i/>
        <sz val="8"/>
        <color indexed="12"/>
        <rFont val="Arial"/>
        <family val="2"/>
        <charset val="238"/>
      </rPr>
      <t xml:space="preserve"> </t>
    </r>
    <r>
      <rPr>
        <i/>
        <sz val="8"/>
        <color theme="1" tint="0.34998626667073579"/>
        <rFont val="Arial"/>
        <family val="2"/>
        <charset val="238"/>
      </rPr>
      <t>prices are in % per value, and turnover is in HRK</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</si>
  <si>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</si>
  <si>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</si>
  <si>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</si>
  <si>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</si>
  <si>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10 transakcija s najvećim prometom
</t>
    </r>
    <r>
      <rPr>
        <b/>
        <i/>
        <sz val="8"/>
        <color theme="1" tint="0.34998626667073579"/>
        <rFont val="Arial"/>
        <family val="2"/>
        <charset val="238"/>
      </rPr>
      <t>10 largest turnover transactions</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</si>
  <si>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</si>
  <si>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</si>
  <si>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cijene su izražene u % nominale, a promet u kn /</t>
    </r>
    <r>
      <rPr>
        <sz val="8"/>
        <color theme="1" tint="0.34998626667073579"/>
        <rFont val="Arial"/>
        <family val="2"/>
        <charset val="238"/>
      </rPr>
      <t xml:space="preserve"> </t>
    </r>
    <r>
      <rPr>
        <i/>
        <sz val="8"/>
        <color theme="1" tint="0.34998626667073579"/>
        <rFont val="Arial"/>
        <family val="2"/>
        <charset val="238"/>
      </rPr>
      <t>prices are in % per value, and turnover is in HRK</t>
    </r>
  </si>
  <si>
    <r>
      <t xml:space="preserve">cijene su izražene u % nominale, a promet u kn/ </t>
    </r>
    <r>
      <rPr>
        <i/>
        <sz val="8"/>
        <color theme="1" tint="0.34998626667073579"/>
        <rFont val="Arial"/>
        <family val="2"/>
        <charset val="238"/>
      </rPr>
      <t>prices are in % per value, and turnover is in HRK</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</si>
  <si>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</si>
  <si>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</si>
  <si>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</si>
  <si>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</si>
  <si>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</si>
  <si>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</si>
  <si>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 xml:space="preserve">Blok promet dionica / </t>
    </r>
    <r>
      <rPr>
        <i/>
        <sz val="10"/>
        <color theme="1" tint="0.34998626667073579"/>
        <rFont val="Arial"/>
        <family val="2"/>
        <charset val="238"/>
      </rPr>
      <t>Equity Block Turnover</t>
    </r>
  </si>
  <si>
    <r>
      <t xml:space="preserve">Blok promet obveznica / </t>
    </r>
    <r>
      <rPr>
        <i/>
        <sz val="10"/>
        <color theme="1" tint="0.34998626667073579"/>
        <rFont val="Arial"/>
        <family val="2"/>
        <charset val="238"/>
      </rPr>
      <t>Debt Block Turnover</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</si>
  <si>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</si>
  <si>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</si>
  <si>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 xml:space="preserve">Blok volumen dionica / </t>
    </r>
    <r>
      <rPr>
        <i/>
        <sz val="10"/>
        <color theme="1" tint="0.34998626667073579"/>
        <rFont val="Arial"/>
        <family val="2"/>
        <charset val="238"/>
      </rPr>
      <t>Equity Block Volume</t>
    </r>
  </si>
  <si>
    <r>
      <t>Blok volumen obveznica /</t>
    </r>
    <r>
      <rPr>
        <sz val="10"/>
        <color theme="1" tint="0.34998626667073579"/>
        <rFont val="Arial"/>
        <family val="2"/>
        <charset val="238"/>
      </rPr>
      <t xml:space="preserve"> </t>
    </r>
    <r>
      <rPr>
        <i/>
        <sz val="10"/>
        <color theme="1" tint="0.34998626667073579"/>
        <rFont val="Arial"/>
        <family val="2"/>
        <charset val="238"/>
      </rPr>
      <t>Debt Block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</si>
  <si>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</si>
  <si>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</si>
  <si>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</si>
  <si>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</si>
  <si>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Strukturirani proizvodi /</t>
    </r>
    <r>
      <rPr>
        <sz val="10"/>
        <color theme="1" tint="0.34998626667073579"/>
        <rFont val="Arial"/>
        <family val="2"/>
        <charset val="238"/>
      </rPr>
      <t xml:space="preserve"> </t>
    </r>
    <r>
      <rPr>
        <i/>
        <sz val="10"/>
        <color theme="1" tint="0.34998626667073579"/>
        <rFont val="Arial"/>
        <family val="2"/>
        <charset val="238"/>
      </rPr>
      <t>Structured products</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</si>
  <si>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</si>
  <si>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</si>
  <si>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</si>
  <si>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u tisućama kuna /</t>
    </r>
    <r>
      <rPr>
        <i/>
        <sz val="8"/>
        <color theme="1" tint="0.34998626667073579"/>
        <rFont val="Arial"/>
        <family val="2"/>
        <charset val="238"/>
      </rPr>
      <t xml:space="preserve"> in thousand HRK</t>
    </r>
  </si>
  <si>
    <r>
      <t>Osiguranja /</t>
    </r>
    <r>
      <rPr>
        <b/>
        <sz val="9"/>
        <color rgb="FF0000FF"/>
        <rFont val="Arial"/>
        <family val="2"/>
      </rPr>
      <t xml:space="preserve"> </t>
    </r>
    <r>
      <rPr>
        <b/>
        <i/>
        <sz val="9"/>
        <color theme="1" tint="0.34998626667073579"/>
        <rFont val="Arial"/>
        <family val="2"/>
        <charset val="238"/>
      </rPr>
      <t>Policies</t>
    </r>
  </si>
  <si>
    <r>
      <t>Štete /</t>
    </r>
    <r>
      <rPr>
        <b/>
        <sz val="9"/>
        <color theme="1" tint="0.34998626667073579"/>
        <rFont val="Arial"/>
        <family val="2"/>
        <charset val="238"/>
      </rPr>
      <t xml:space="preserve"> </t>
    </r>
    <r>
      <rPr>
        <b/>
        <i/>
        <sz val="9"/>
        <color theme="1" tint="0.34998626667073579"/>
        <rFont val="Arial"/>
        <family val="2"/>
        <charset val="238"/>
      </rPr>
      <t>Claims</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</si>
  <si>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</si>
  <si>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</si>
  <si>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</si>
  <si>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Zaračunata bruto premija * 
</t>
    </r>
    <r>
      <rPr>
        <b/>
        <i/>
        <sz val="8"/>
        <color theme="1" tint="0.34998626667073579"/>
        <rFont val="Arial"/>
        <family val="2"/>
        <charset val="238"/>
      </rPr>
      <t>Written premium *</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</si>
  <si>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</si>
  <si>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</si>
  <si>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</si>
  <si>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</si>
  <si>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</si>
  <si>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</si>
  <si>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</si>
  <si>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</si>
  <si>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</si>
  <si>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</si>
  <si>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</si>
  <si>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</si>
  <si>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</si>
  <si>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</si>
  <si>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</si>
  <si>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</si>
  <si>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</si>
  <si>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</si>
  <si>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</si>
  <si>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</si>
  <si>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</si>
  <si>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</si>
  <si>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</si>
  <si>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</si>
  <si>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</si>
  <si>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</si>
  <si>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</si>
  <si>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</si>
  <si>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</si>
  <si>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</si>
  <si>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</si>
  <si>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</si>
  <si>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u tisućama kuna /</t>
    </r>
    <r>
      <rPr>
        <i/>
        <sz val="8"/>
        <color theme="1" tint="0.34998626667073579"/>
        <rFont val="Arial"/>
        <family val="2"/>
        <charset val="238"/>
      </rPr>
      <t xml:space="preserve"> in thousand HRK</t>
    </r>
  </si>
  <si>
    <r>
      <t xml:space="preserve">Društvo 
</t>
    </r>
    <r>
      <rPr>
        <b/>
        <i/>
        <sz val="9"/>
        <color theme="1" tint="0.34998626667073579"/>
        <rFont val="Arial"/>
        <family val="2"/>
        <charset val="238"/>
      </rPr>
      <t>Company</t>
    </r>
  </si>
  <si>
    <r>
      <t xml:space="preserve">Zaračunata bruto premija
</t>
    </r>
    <r>
      <rPr>
        <i/>
        <sz val="9"/>
        <color theme="1" tint="0.34998626667073579"/>
        <rFont val="Arial"/>
        <family val="2"/>
        <charset val="238"/>
      </rPr>
      <t>Gross Written premium</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</si>
  <si>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</si>
  <si>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</si>
  <si>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 xml:space="preserve">Zaračunata bruto premija 
</t>
    </r>
    <r>
      <rPr>
        <i/>
        <sz val="9"/>
        <color theme="1" tint="0.34998626667073579"/>
        <rFont val="Arial"/>
        <family val="2"/>
        <charset val="238"/>
      </rPr>
      <t>Gross Written premium</t>
    </r>
  </si>
  <si>
    <r>
      <t xml:space="preserve">Indeks
</t>
    </r>
    <r>
      <rPr>
        <i/>
        <sz val="9"/>
        <color theme="1" tint="0.34998626667073579"/>
        <rFont val="Arial"/>
        <family val="2"/>
        <charset val="238"/>
      </rPr>
      <t>Index</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</si>
  <si>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</si>
  <si>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</si>
  <si>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</si>
  <si>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</si>
  <si>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</si>
  <si>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</si>
  <si>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</si>
  <si>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Dobrovoljno mirovinsko društvo
</t>
    </r>
    <r>
      <rPr>
        <i/>
        <sz val="8"/>
        <color theme="1" tint="0.34998626667073579"/>
        <rFont val="Arial"/>
        <family val="2"/>
        <charset val="238"/>
      </rPr>
      <t>Voluntary pension fund management company</t>
    </r>
  </si>
  <si>
    <r>
      <t xml:space="preserve">Zatvoreni dobrovoljni mirovinski fond 
</t>
    </r>
    <r>
      <rPr>
        <i/>
        <sz val="8"/>
        <color theme="1" tint="0.34998626667073579"/>
        <rFont val="Arial"/>
        <family val="2"/>
        <charset val="238"/>
      </rPr>
      <t>Closed voluntary pension fund</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</si>
  <si>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</si>
  <si>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</si>
  <si>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</si>
  <si>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</si>
  <si>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</si>
  <si>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</si>
  <si>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</si>
  <si>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</si>
  <si>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Izvor /</t>
    </r>
    <r>
      <rPr>
        <i/>
        <sz val="8"/>
        <color rgb="FF0000FF"/>
        <rFont val="Arial"/>
        <family val="2"/>
      </rPr>
      <t xml:space="preserve">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charset val="238"/>
      </rPr>
      <t>DMDs</t>
    </r>
  </si>
  <si>
    <r>
      <t xml:space="preserve">Podaci o ZDMF-ovima
</t>
    </r>
    <r>
      <rPr>
        <b/>
        <i/>
        <sz val="10"/>
        <color theme="1" tint="0.34998626667073579"/>
        <rFont val="Arial"/>
        <family val="2"/>
        <charset val="238"/>
      </rPr>
      <t>ZDMFs data</t>
    </r>
  </si>
  <si>
    <r>
      <t xml:space="preserve">Ukupno članova ZDMF-ova 
</t>
    </r>
    <r>
      <rPr>
        <i/>
        <sz val="9"/>
        <color theme="1" tint="0.34998626667073579"/>
        <rFont val="Arial"/>
        <family val="2"/>
        <charset val="238"/>
      </rPr>
      <t>Total membership ZDMFs</t>
    </r>
  </si>
  <si>
    <r>
      <t xml:space="preserve">Ukupni bruto doprinosi ZDMF-ova (u tisućama kuna) 
</t>
    </r>
    <r>
      <rPr>
        <i/>
        <sz val="9"/>
        <color theme="1" tint="0.34998626667073579"/>
        <rFont val="Arial"/>
        <family val="2"/>
        <charset val="238"/>
      </rPr>
      <t>Total ZDMFs' gross contributions (in thousand HRK)</t>
    </r>
  </si>
  <si>
    <r>
      <t xml:space="preserve">Ukupne mjesečne isplate ZDMF-ova (u tis. kn)
</t>
    </r>
    <r>
      <rPr>
        <i/>
        <sz val="9"/>
        <color theme="1" tint="0.34998626667073579"/>
        <rFont val="Arial"/>
        <family val="2"/>
        <charset val="238"/>
      </rPr>
      <t>Total ZDMF˝s payments per month (in thousand HRK)</t>
    </r>
  </si>
  <si>
    <r>
      <t xml:space="preserve">Ukupne isplate ZDMF-ova u tekućoj godini (u tis. kn)
</t>
    </r>
    <r>
      <rPr>
        <i/>
        <sz val="9"/>
        <color theme="1" tint="0.34998626667073579"/>
        <rFont val="Arial"/>
        <family val="2"/>
        <charset val="238"/>
      </rPr>
      <t>Total ZDMF˝s payments in current year (in thousand HRK)</t>
    </r>
  </si>
  <si>
    <r>
      <t xml:space="preserve">Ukupne isplate ZDMF -ova (u tisućama kn)
</t>
    </r>
    <r>
      <rPr>
        <i/>
        <sz val="9"/>
        <color theme="1" tint="0.34998626667073579"/>
        <rFont val="Arial"/>
        <family val="2"/>
        <charset val="238"/>
      </rPr>
      <t>Total ZDMF˝s payments (in thousand HRK)</t>
    </r>
  </si>
  <si>
    <r>
      <t xml:space="preserve">Ukupna neto imovina ZDMF-ova (u tis. kn)
</t>
    </r>
    <r>
      <rPr>
        <i/>
        <sz val="9"/>
        <color theme="1" tint="0.34998626667073579"/>
        <rFont val="Arial"/>
        <family val="2"/>
        <charset val="238"/>
      </rPr>
      <t>Total net assets ZDMFs (in thousand HRK)</t>
    </r>
  </si>
  <si>
    <r>
      <t>1) Preliminarni podaci /</t>
    </r>
    <r>
      <rPr>
        <sz val="7"/>
        <color rgb="FF0000FF"/>
        <rFont val="Arial"/>
        <family val="2"/>
      </rPr>
      <t xml:space="preserve"> </t>
    </r>
    <r>
      <rPr>
        <i/>
        <sz val="7"/>
        <color theme="1" tint="0.34998626667073579"/>
        <rFont val="Arial"/>
        <family val="2"/>
        <charset val="238"/>
      </rPr>
      <t>Preliminary data</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</si>
  <si>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HANFA,DMD</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</si>
  <si>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</si>
  <si>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</si>
  <si>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</si>
  <si>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</si>
  <si>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 xml:space="preserve">Cijena udjela
</t>
    </r>
    <r>
      <rPr>
        <b/>
        <i/>
        <sz val="8"/>
        <color theme="1" tint="0.34998626667073579"/>
        <rFont val="Arial"/>
        <family val="2"/>
        <charset val="238"/>
      </rPr>
      <t>Unit price</t>
    </r>
  </si>
  <si>
    <r>
      <t xml:space="preserve">P  r  i   n  o  s  i      /     </t>
    </r>
    <r>
      <rPr>
        <b/>
        <i/>
        <sz val="9"/>
        <color theme="1" tint="0.34998626667073579"/>
        <rFont val="Arial"/>
        <family val="2"/>
        <charset val="238"/>
      </rPr>
      <t>R  a  t  e  s    o  f     r  e  t  u  r  n</t>
    </r>
  </si>
  <si>
    <r>
      <t>Neto imovina /</t>
    </r>
    <r>
      <rPr>
        <b/>
        <i/>
        <sz val="11"/>
        <color indexed="12"/>
        <rFont val="Arial"/>
        <family val="2"/>
        <charset val="238"/>
      </rPr>
      <t xml:space="preserve"> </t>
    </r>
    <r>
      <rPr>
        <b/>
        <i/>
        <sz val="11"/>
        <color theme="1" tint="0.34998626667073579"/>
        <rFont val="Arial"/>
        <family val="2"/>
        <charset val="238"/>
      </rPr>
      <t>Net assets</t>
    </r>
  </si>
  <si>
    <r>
      <t>u tisućama kuna /</t>
    </r>
    <r>
      <rPr>
        <sz val="8"/>
        <color rgb="FF0000FF"/>
        <rFont val="Arial"/>
        <family val="2"/>
      </rPr>
      <t xml:space="preserve"> </t>
    </r>
    <r>
      <rPr>
        <i/>
        <sz val="8"/>
        <color theme="1" tint="0.34998626667073579"/>
        <rFont val="Arial"/>
        <family val="2"/>
        <charset val="238"/>
      </rPr>
      <t>in thousand HRK</t>
    </r>
  </si>
  <si>
    <r>
      <t xml:space="preserve">Bruto mirovinski doprinosi / </t>
    </r>
    <r>
      <rPr>
        <b/>
        <i/>
        <sz val="9"/>
        <color theme="1" tint="0.34998626667073579"/>
        <rFont val="Arial"/>
        <family val="2"/>
        <charset val="238"/>
      </rPr>
      <t>Gross pension contributions</t>
    </r>
  </si>
  <si>
    <r>
      <t xml:space="preserve">Otvoreni dobrovoljni mirovinski fond
</t>
    </r>
    <r>
      <rPr>
        <i/>
        <sz val="8"/>
        <color theme="1" tint="0.34998626667073579"/>
        <rFont val="Arial"/>
        <family val="2"/>
        <charset val="238"/>
      </rPr>
      <t>Open voluntary  pension fund</t>
    </r>
  </si>
  <si>
    <r>
      <t>Total since the start of activity</t>
    </r>
    <r>
      <rPr>
        <i/>
        <vertAlign val="superscript"/>
        <sz val="8"/>
        <color theme="1" tint="0.34998626667073579"/>
        <rFont val="Arial"/>
        <family val="2"/>
        <charset val="238"/>
      </rPr>
      <t xml:space="preserve"> 2)</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</si>
  <si>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DMD-ovi / </t>
    </r>
    <r>
      <rPr>
        <i/>
        <sz val="8"/>
        <color theme="1" tint="0.34998626667073579"/>
        <rFont val="Arial"/>
        <family val="2"/>
        <charset val="238"/>
      </rPr>
      <t>DMDs</t>
    </r>
  </si>
  <si>
    <r>
      <t xml:space="preserve">I s p l a t e  / </t>
    </r>
    <r>
      <rPr>
        <b/>
        <sz val="9"/>
        <color theme="1" tint="0.34998626667073579"/>
        <rFont val="Arial"/>
        <family val="2"/>
        <charset val="238"/>
      </rPr>
      <t xml:space="preserve"> </t>
    </r>
    <r>
      <rPr>
        <b/>
        <i/>
        <sz val="9"/>
        <color theme="1" tint="0.34998626667073579"/>
        <rFont val="Arial"/>
        <family val="2"/>
        <charset val="238"/>
      </rPr>
      <t>P a y m e n t s</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</si>
  <si>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 xml:space="preserve">DMD-ovi / </t>
    </r>
    <r>
      <rPr>
        <i/>
        <sz val="8"/>
        <color theme="1" tint="0.34998626667073579"/>
        <rFont val="Arial"/>
        <family val="2"/>
        <charset val="238"/>
      </rPr>
      <t>DMDs</t>
    </r>
  </si>
  <si>
    <r>
      <t xml:space="preserve">Izvor / </t>
    </r>
    <r>
      <rPr>
        <i/>
        <sz val="8"/>
        <color theme="1" tint="0.34998626667073579"/>
        <rFont val="Arial"/>
        <family val="2"/>
        <charset val="238"/>
      </rPr>
      <t xml:space="preserve">Source: </t>
    </r>
    <r>
      <rPr>
        <i/>
        <sz val="8"/>
        <rFont val="Arial"/>
        <family val="2"/>
        <charset val="238"/>
      </rPr>
      <t>DMD-ovi /</t>
    </r>
    <r>
      <rPr>
        <i/>
        <sz val="8"/>
        <color indexed="12"/>
        <rFont val="Arial"/>
        <family val="2"/>
        <charset val="238"/>
      </rPr>
      <t xml:space="preserve"> </t>
    </r>
    <r>
      <rPr>
        <i/>
        <sz val="8"/>
        <color theme="1" tint="0.34998626667073579"/>
        <rFont val="Arial"/>
        <family val="2"/>
        <charset val="238"/>
      </rPr>
      <t>DMDs</t>
    </r>
  </si>
  <si>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charset val="238"/>
      </rPr>
      <t>DMDs</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</si>
  <si>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</si>
  <si>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</si>
  <si>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</si>
  <si>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Novi članovi
</t>
    </r>
    <r>
      <rPr>
        <i/>
        <sz val="8"/>
        <color theme="1" tint="0.34998626667073579"/>
        <rFont val="Arial"/>
        <family val="2"/>
        <charset val="238"/>
      </rPr>
      <t>New members</t>
    </r>
  </si>
  <si>
    <r>
      <t xml:space="preserve">Mirovina
</t>
    </r>
    <r>
      <rPr>
        <sz val="8"/>
        <color theme="1" tint="0.34998626667073579"/>
        <rFont val="Arial"/>
        <family val="2"/>
        <charset val="238"/>
      </rPr>
      <t>Retirement</t>
    </r>
  </si>
  <si>
    <r>
      <t xml:space="preserve">Ukupan prestanak članstva 
</t>
    </r>
    <r>
      <rPr>
        <i/>
        <sz val="8"/>
        <color theme="1" tint="0.34998626667073579"/>
        <rFont val="Arial"/>
        <family val="2"/>
        <charset val="238"/>
      </rPr>
      <t>Membership termination total</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</si>
  <si>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</si>
  <si>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</si>
  <si>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</si>
  <si>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</si>
  <si>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</si>
  <si>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</si>
  <si>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</si>
  <si>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</si>
  <si>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</si>
  <si>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</si>
  <si>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</si>
  <si>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</si>
  <si>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</si>
  <si>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</si>
  <si>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</si>
  <si>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</si>
  <si>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</si>
  <si>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</si>
  <si>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</si>
  <si>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</si>
  <si>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</si>
  <si>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</si>
  <si>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</si>
  <si>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</si>
  <si>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Neto mirovinski doprinosi proslijeđeni OMF-ovima
</t>
    </r>
    <r>
      <rPr>
        <b/>
        <i/>
        <sz val="9"/>
        <color theme="1" tint="0.34998626667073579"/>
        <rFont val="Arial"/>
        <family val="2"/>
        <charset val="238"/>
      </rPr>
      <t>Net pension contributions transferred to OMFs</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</si>
  <si>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</si>
  <si>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</si>
  <si>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</si>
  <si>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</si>
  <si>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</si>
  <si>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</si>
  <si>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</si>
  <si>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</si>
  <si>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</si>
  <si>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</si>
  <si>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</si>
  <si>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u tisućama kuna / </t>
    </r>
    <r>
      <rPr>
        <i/>
        <sz val="9"/>
        <color theme="1" tint="0.34998626667073579"/>
        <rFont val="Arial"/>
        <family val="2"/>
        <charset val="238"/>
      </rPr>
      <t>in thousand HRK</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</si>
  <si>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</si>
  <si>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</si>
  <si>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</si>
  <si>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</si>
  <si>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</si>
  <si>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</si>
  <si>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</si>
  <si>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</si>
  <si>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</si>
  <si>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</si>
  <si>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</si>
  <si>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</si>
  <si>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</si>
  <si>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</si>
  <si>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</si>
  <si>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</si>
  <si>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</si>
  <si>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</si>
  <si>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</si>
  <si>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</si>
  <si>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</si>
  <si>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</si>
  <si>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</si>
  <si>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</si>
  <si>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</si>
  <si>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</si>
  <si>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</si>
  <si>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</si>
  <si>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</si>
  <si>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</si>
  <si>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</si>
  <si>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</si>
  <si>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</si>
  <si>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</si>
  <si>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 xml:space="preserve">Sadržaj / </t>
    </r>
    <r>
      <rPr>
        <b/>
        <i/>
        <sz val="10"/>
        <color theme="1" tint="0.34998626667073579"/>
        <rFont val="Arial"/>
        <family val="2"/>
        <charset val="238"/>
      </rPr>
      <t>Table of Contents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</si>
  <si>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</si>
  <si>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</si>
  <si>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</si>
  <si>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</si>
  <si>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</si>
  <si>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t>2017 Q 3</t>
  </si>
  <si>
    <t>2017 Q 4</t>
  </si>
  <si>
    <t>2018 Q 1</t>
  </si>
  <si>
    <t>2018 Q 2</t>
  </si>
  <si>
    <t>2018 Q 3</t>
  </si>
  <si>
    <t>2018 Q 4</t>
  </si>
  <si>
    <r>
      <t xml:space="preserve">u HRK / </t>
    </r>
    <r>
      <rPr>
        <b/>
        <i/>
        <sz val="10"/>
        <color theme="0" tint="-0.499984740745262"/>
        <rFont val="Arial"/>
        <family val="2"/>
        <charset val="238"/>
      </rPr>
      <t>in HRK</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</si>
  <si>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</si>
  <si>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</si>
  <si>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</si>
  <si>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</si>
  <si>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</si>
  <si>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Tekući mjesec</t>
  </si>
  <si>
    <t>Mjesečna promjena NAV-a</t>
  </si>
  <si>
    <t>ZDMF FINE</t>
  </si>
  <si>
    <t>29.1.2019.</t>
  </si>
  <si>
    <t>Annualized since first day in business</t>
  </si>
  <si>
    <t>Anualizirani od početka rada</t>
  </si>
  <si>
    <t>Current month</t>
  </si>
  <si>
    <t>Mjesečni</t>
  </si>
  <si>
    <r>
      <t>Cijene udjela
U</t>
    </r>
    <r>
      <rPr>
        <b/>
        <i/>
        <sz val="8"/>
        <color theme="1" tint="0.34998626667073579"/>
        <rFont val="Arial"/>
        <family val="2"/>
        <charset val="238"/>
      </rPr>
      <t>nit prices</t>
    </r>
  </si>
  <si>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</si>
  <si>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</si>
  <si>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</si>
  <si>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</si>
  <si>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t xml:space="preserve">ALD Automotive d.o.o. </t>
  </si>
  <si>
    <t xml:space="preserve">i4next leasing Croatia d.o.o. </t>
  </si>
  <si>
    <t xml:space="preserve">IMPULS-LEASING d.o.o. </t>
  </si>
  <si>
    <r>
      <t>Tablica 1.1: Članstvo obveznih mirovinskih fondova (OMF-ova)</t>
    </r>
    <r>
      <rPr>
        <b/>
        <vertAlign val="superscript"/>
        <sz val="10"/>
        <color theme="1"/>
        <rFont val="Arial"/>
        <family val="2"/>
        <charset val="238"/>
      </rPr>
      <t>1)</t>
    </r>
  </si>
  <si>
    <r>
      <t>Table 1.1: Mandatory pension funds' (OMFs') membership</t>
    </r>
    <r>
      <rPr>
        <b/>
        <i/>
        <vertAlign val="superscript"/>
        <sz val="9"/>
        <color theme="1" tint="0.34998626667073579"/>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</si>
  <si>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</si>
  <si>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</si>
  <si>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</si>
  <si>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</si>
  <si>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OMFs </t>
    </r>
  </si>
  <si>
    <t xml:space="preserve">Tablica 1.6: Ulazne i izlazne naknade proslijeđene OMD-ima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</si>
  <si>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OMDs </t>
    </r>
  </si>
  <si>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</si>
  <si>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</si>
  <si>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</si>
  <si>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</si>
  <si>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</si>
  <si>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Table 1.9: Values of OMFs' units of account and rates of return</t>
  </si>
  <si>
    <t xml:space="preserve">Tablica 1.10: Struktura ulaganja OMF- ova </t>
  </si>
  <si>
    <t xml:space="preserve">Table 1.10: OMFs' investment structure </t>
  </si>
  <si>
    <r>
      <t>Tablica 1.11: Članstvo ODMF-ova</t>
    </r>
    <r>
      <rPr>
        <b/>
        <vertAlign val="superscript"/>
        <sz val="10"/>
        <color theme="1"/>
        <rFont val="Arial"/>
        <family val="2"/>
        <charset val="238"/>
      </rPr>
      <t xml:space="preserve">1) </t>
    </r>
  </si>
  <si>
    <r>
      <t>Table 1.11: ODMFs' Membership</t>
    </r>
    <r>
      <rPr>
        <b/>
        <i/>
        <vertAlign val="superscript"/>
        <sz val="9"/>
        <color theme="1" tint="0.34998626667073579"/>
        <rFont val="Arial"/>
        <family val="2"/>
        <charset val="238"/>
      </rPr>
      <t>1)</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</si>
  <si>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</si>
  <si>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</si>
  <si>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</si>
  <si>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r>
      <t>Table 1.13: Gross pension contributions paid to ODMFs</t>
    </r>
    <r>
      <rPr>
        <b/>
        <i/>
        <vertAlign val="superscript"/>
        <sz val="9"/>
        <color theme="1" tint="0.34998626667073579"/>
        <rFont val="Arial"/>
        <family val="2"/>
        <charset val="238"/>
      </rPr>
      <t xml:space="preserve">1) </t>
    </r>
  </si>
  <si>
    <t>Tablica  1.14: Isplate ODMF-ova</t>
  </si>
  <si>
    <t>Tablica 1.15: Neto imovina ODMF-ova</t>
  </si>
  <si>
    <t>Table 1.15: ODMFs' net assets</t>
  </si>
  <si>
    <r>
      <t>Tablica 1.16: Cijene udjela i prinosi</t>
    </r>
    <r>
      <rPr>
        <b/>
        <vertAlign val="superscript"/>
        <sz val="10"/>
        <color theme="1"/>
        <rFont val="Arial"/>
        <family val="2"/>
      </rPr>
      <t>1)</t>
    </r>
    <r>
      <rPr>
        <b/>
        <sz val="10"/>
        <color theme="1"/>
        <rFont val="Arial"/>
        <family val="2"/>
      </rPr>
      <t>ODMF-ova</t>
    </r>
  </si>
  <si>
    <r>
      <t>Table 1.16: ODMFs' unit prices and rates of return</t>
    </r>
    <r>
      <rPr>
        <b/>
        <i/>
        <vertAlign val="superscript"/>
        <sz val="9"/>
        <color theme="1" tint="0.34998626667073579"/>
        <rFont val="Arial"/>
        <family val="2"/>
        <charset val="238"/>
      </rPr>
      <t>1)</t>
    </r>
  </si>
  <si>
    <t xml:space="preserve">Tablica 1.17: Struktura ulaganja ODMF-ova </t>
  </si>
  <si>
    <t xml:space="preserve">Table 1.17: ODMFs' investment structure </t>
  </si>
  <si>
    <r>
      <t>Tablica 1.18: Podaci o zatvorenim dobrovoljnim mirovinskim fondovima (ZDMF-ovima)</t>
    </r>
    <r>
      <rPr>
        <b/>
        <vertAlign val="superscript"/>
        <sz val="9"/>
        <color theme="1"/>
        <rFont val="Arial"/>
        <family val="2"/>
        <charset val="238"/>
      </rPr>
      <t>1</t>
    </r>
  </si>
  <si>
    <r>
      <t>Table 1.18: Closed voluntary pension funds' (ZDMFs')</t>
    </r>
    <r>
      <rPr>
        <b/>
        <i/>
        <vertAlign val="superscript"/>
        <sz val="9"/>
        <color theme="1" tint="0.34998626667073579"/>
        <rFont val="Arial"/>
        <family val="2"/>
        <charset val="238"/>
      </rPr>
      <t>1</t>
    </r>
    <r>
      <rPr>
        <b/>
        <i/>
        <sz val="9"/>
        <color theme="1" tint="0.34998626667073579"/>
        <rFont val="Arial"/>
        <family val="2"/>
        <charset val="238"/>
      </rPr>
      <t xml:space="preserve">data </t>
    </r>
  </si>
  <si>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</si>
  <si>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</si>
  <si>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</si>
  <si>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</si>
  <si>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</si>
  <si>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</si>
  <si>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</si>
  <si>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</si>
  <si>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</si>
  <si>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</si>
  <si>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</si>
  <si>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</si>
  <si>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Tablica 4.2: Dionice s najvećim prometom - alternativno tržište</t>
  </si>
  <si>
    <t>Table 4.2: Stocks with the highest turnover - Progress market</t>
  </si>
  <si>
    <t>Tablica 4.3: Obveznice s najvećim prometom - uređeno tržište</t>
  </si>
  <si>
    <t>Table 4.3: Bonds with the highest turnover - regulated market</t>
  </si>
  <si>
    <t>Tablica 4.4: OTC transakcije - uređeno tržište</t>
  </si>
  <si>
    <t>Table 4.4: OTC transactions - regulated market</t>
  </si>
  <si>
    <t>Tablica 4.5: Pregled trgovine pravima - uređeno tržište</t>
  </si>
  <si>
    <t>Table 4.5: Rights trading summary - regulated market</t>
  </si>
  <si>
    <t>Tablica 4.6: Pregled trgovine zapisima - uređeno tržište</t>
  </si>
  <si>
    <t>Table 4.6: Certificates trading summary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</si>
  <si>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</si>
  <si>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</si>
  <si>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</si>
  <si>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</si>
  <si>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</si>
  <si>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</si>
  <si>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</si>
  <si>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</si>
  <si>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</si>
  <si>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</si>
  <si>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</si>
  <si>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</si>
  <si>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</si>
  <si>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</si>
  <si>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</si>
  <si>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</si>
  <si>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</si>
  <si>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</si>
  <si>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</si>
  <si>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</si>
  <si>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</si>
  <si>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</si>
  <si>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</si>
  <si>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</si>
  <si>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 xml:space="preserve">Table 7.4: Abbreviated report on the aggregate comprehensive increase of leasing companies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</si>
  <si>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</si>
  <si>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</si>
  <si>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</si>
  <si>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</si>
  <si>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</si>
  <si>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</si>
  <si>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</si>
  <si>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</si>
  <si>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</si>
  <si>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</si>
  <si>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Datum / Date</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</si>
  <si>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</si>
  <si>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</si>
  <si>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</si>
  <si>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</si>
  <si>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</si>
  <si>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</si>
  <si>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</si>
  <si>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</si>
  <si>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</si>
  <si>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</si>
  <si>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</si>
  <si>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</si>
  <si>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</si>
  <si>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</si>
  <si>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</si>
  <si>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</si>
  <si>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</si>
  <si>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</si>
  <si>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</si>
  <si>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</si>
  <si>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</si>
  <si>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</si>
  <si>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</si>
  <si>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</si>
  <si>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</si>
  <si>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 xml:space="preserve">Table 1.5: Net pension contributions transferred to OMFs </t>
  </si>
  <si>
    <t>Tablica 1.3: Uplate i isplate na prolazni račun Regosa</t>
  </si>
  <si>
    <t>Table 1.3: Payments to the transit account of Regos</t>
  </si>
  <si>
    <t>Tablica 1.13: Bruto mirovinski doprinosi uplaćeni ODMF-ovima</t>
  </si>
  <si>
    <t>Table 1.13: Gross pension contributions paid to ODMFs</t>
  </si>
  <si>
    <t>Tablica 1.16: Cijene udjela i prinosi ODMF-ova</t>
  </si>
  <si>
    <t>Table 1.16: ODMFs' unit prices and rates of return</t>
  </si>
  <si>
    <t>Tablica 1.18: Podaci o zatvorenim dobrovoljnim mirovinskim fondovima (ZDMF-ovima</t>
  </si>
  <si>
    <t xml:space="preserve">Tablica 1.5: Neto mirovinski doprinosi proslijeđeni OMF-ovima </t>
  </si>
  <si>
    <t xml:space="preserve">Table 1.6: Exit and entry fees2)transferred to OMDs </t>
  </si>
  <si>
    <t xml:space="preserve">Table 1.18: Closed voluntary pension funds' (ZDMFs'data </t>
  </si>
  <si>
    <t>Table 2.1: Number of pensioners and contracts per year</t>
  </si>
  <si>
    <t>Table 2.2: Number of pensioners and contracts over the past year</t>
  </si>
  <si>
    <t>Table 2.3: Number of pensioners and contracts per year</t>
  </si>
  <si>
    <t>Table 2.4: Number of pensioners and contracts over the past year</t>
  </si>
  <si>
    <t xml:space="preserve">Tablica 3.1: Zaračunata bruto premija osiguranja </t>
  </si>
  <si>
    <t xml:space="preserve">Table 3.1: Written premium </t>
  </si>
  <si>
    <t>Tablica 3.2: Podaci o osiguranju</t>
  </si>
  <si>
    <t>Table 3.2: Insurance data</t>
  </si>
  <si>
    <t>Tablica 4.2: Dionice s najvećim prometom</t>
  </si>
  <si>
    <t>Table 4.2: Stocks with the highest turnover</t>
  </si>
  <si>
    <t>Tablica 4.3: Obveznice s najvećim prometom</t>
  </si>
  <si>
    <t>Table 4.3: Bonds with highest turnover</t>
  </si>
  <si>
    <t>Tablica 4.4: OTC transakcije</t>
  </si>
  <si>
    <t>Table 4.4: OTC transactions</t>
  </si>
  <si>
    <t>Tablica 4.5: Pregled trgovine pravima</t>
  </si>
  <si>
    <t>Table 4.5: Rights trading summary</t>
  </si>
  <si>
    <t>Tablica 4.6: Pregled trgovine zapisima</t>
  </si>
  <si>
    <t>Table 4.6: Certificates trading summary</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</si>
  <si>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</si>
  <si>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</si>
  <si>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</si>
  <si>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</si>
  <si>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</si>
  <si>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</si>
  <si>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</si>
  <si>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</si>
  <si>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</si>
  <si>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</si>
  <si>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</si>
  <si>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</si>
  <si>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</si>
  <si>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</si>
  <si>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</si>
  <si>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</si>
  <si>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</si>
  <si>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</si>
  <si>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</si>
  <si>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</si>
  <si>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Table 1.14: ODMF´s payouts</t>
  </si>
  <si>
    <t>Table 1.1: Mandatory pension funds' (OMFs') membership</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</si>
  <si>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</si>
  <si>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</si>
  <si>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</si>
  <si>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</si>
  <si>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</si>
  <si>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</si>
  <si>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</si>
  <si>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</si>
  <si>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</si>
  <si>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</si>
  <si>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r>
      <t xml:space="preserve">Stanje na početku razdoblja
</t>
    </r>
    <r>
      <rPr>
        <b/>
        <i/>
        <sz val="10"/>
        <color theme="1" tint="0.499984740745262"/>
        <rFont val="Arial"/>
        <family val="2"/>
        <charset val="238"/>
      </rPr>
      <t>Balance at the beginning of the period</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</si>
  <si>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</si>
  <si>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</si>
  <si>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</si>
  <si>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</si>
  <si>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</si>
  <si>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</si>
  <si>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</si>
  <si>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</si>
  <si>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</si>
  <si>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Neto
imovina
(u kn)</t>
  </si>
  <si>
    <t>Net
Assets
(in HRK)</t>
  </si>
  <si>
    <t>Cijena udjela
(u kn)</t>
  </si>
  <si>
    <t>Unit
Price
(in HRK)</t>
  </si>
  <si>
    <t>Tablica 1.11: Članstvo ODMF-ova</t>
  </si>
  <si>
    <t>Table 1.11: ODMFs' Membership</t>
  </si>
  <si>
    <r>
      <t xml:space="preserve">Stanje na početku razdoblja
</t>
    </r>
    <r>
      <rPr>
        <i/>
        <sz val="9"/>
        <color theme="1" tint="0.499984740745262"/>
        <rFont val="Arial"/>
        <family val="2"/>
        <charset val="238"/>
      </rPr>
      <t>Balance at the beginning of the period</t>
    </r>
  </si>
  <si>
    <r>
      <t xml:space="preserve">UPLATE / </t>
    </r>
    <r>
      <rPr>
        <b/>
        <i/>
        <sz val="9"/>
        <color theme="1"/>
        <rFont val="Arial"/>
        <family val="2"/>
        <charset val="238"/>
      </rPr>
      <t>PAYINS</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</si>
  <si>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</si>
  <si>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</si>
  <si>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</si>
  <si>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</si>
  <si>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</si>
  <si>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</si>
  <si>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</si>
  <si>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</si>
  <si>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</si>
  <si>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</si>
  <si>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</si>
  <si>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</si>
  <si>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</si>
  <si>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</si>
  <si>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</si>
  <si>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</si>
  <si>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</si>
  <si>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</si>
  <si>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Stanje na kraju razdoblja / </t>
    </r>
    <r>
      <rPr>
        <i/>
        <sz val="9"/>
        <color theme="1" tint="0.499984740745262"/>
        <rFont val="Arial"/>
        <family val="2"/>
        <charset val="238"/>
      </rPr>
      <t>Balance at the end of the period</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</si>
  <si>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</si>
  <si>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</si>
  <si>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</si>
  <si>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</si>
  <si>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</si>
  <si>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</si>
  <si>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</si>
  <si>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</si>
  <si>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</si>
  <si>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</si>
  <si>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</si>
  <si>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rFont val="Arial"/>
        <family val="2"/>
      </rPr>
      <t xml:space="preserve"> 13</t>
    </r>
  </si>
  <si>
    <r>
      <t xml:space="preserve">stranica / </t>
    </r>
    <r>
      <rPr>
        <i/>
        <sz val="8"/>
        <color theme="1" tint="0.34998626667073579"/>
        <rFont val="Arial"/>
        <family val="2"/>
        <charset val="238"/>
      </rPr>
      <t>page</t>
    </r>
    <r>
      <rPr>
        <sz val="8"/>
        <rFont val="Arial"/>
        <family val="2"/>
      </rPr>
      <t xml:space="preserve"> 14</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</si>
  <si>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</si>
  <si>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charset val="238"/>
      </rPr>
      <t xml:space="preserve"> 16</t>
    </r>
  </si>
  <si>
    <r>
      <t>stranica /</t>
    </r>
    <r>
      <rPr>
        <i/>
        <sz val="8"/>
        <color theme="1" tint="0.34998626667073579"/>
        <rFont val="Arial"/>
        <family val="2"/>
        <charset val="238"/>
      </rPr>
      <t xml:space="preserve"> page</t>
    </r>
    <r>
      <rPr>
        <sz val="8"/>
        <color theme="1" tint="0.34998626667073579"/>
        <rFont val="Arial"/>
        <family val="2"/>
        <charset val="238"/>
      </rPr>
      <t xml:space="preserve"> 17</t>
    </r>
  </si>
  <si>
    <r>
      <t xml:space="preserve">stranica / </t>
    </r>
    <r>
      <rPr>
        <i/>
        <sz val="8"/>
        <color theme="1" tint="0.34998626667073579"/>
        <rFont val="Arial"/>
        <family val="2"/>
        <charset val="238"/>
      </rPr>
      <t>page</t>
    </r>
    <r>
      <rPr>
        <sz val="8"/>
        <color theme="1" tint="0.34998626667073579"/>
        <rFont val="Arial"/>
        <family val="2"/>
        <charset val="238"/>
      </rPr>
      <t xml:space="preserve"> 18</t>
    </r>
  </si>
  <si>
    <r>
      <t xml:space="preserve">stranica / </t>
    </r>
    <r>
      <rPr>
        <i/>
        <sz val="8"/>
        <color theme="1" tint="0.34998626667073579"/>
        <rFont val="Arial"/>
        <family val="2"/>
        <charset val="238"/>
      </rPr>
      <t>page</t>
    </r>
    <r>
      <rPr>
        <sz val="8"/>
        <color theme="1" tint="0.34998626667073579"/>
        <rFont val="Arial"/>
        <family val="2"/>
        <charset val="238"/>
      </rPr>
      <t xml:space="preserve"> 19</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</si>
  <si>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20</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</si>
  <si>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21</t>
    </r>
  </si>
  <si>
    <r>
      <t xml:space="preserve">stranica / </t>
    </r>
    <r>
      <rPr>
        <i/>
        <sz val="8"/>
        <color theme="1" tint="0.34998626667073579"/>
        <rFont val="Arial"/>
        <family val="2"/>
        <charset val="238"/>
      </rPr>
      <t>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</si>
  <si>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24</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</si>
  <si>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</si>
  <si>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25</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</si>
  <si>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</si>
  <si>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</si>
  <si>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</si>
  <si>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stranica / </t>
    </r>
    <r>
      <rPr>
        <i/>
        <sz val="8"/>
        <color theme="1" tint="0.34998626667073579"/>
        <rFont val="Arial"/>
        <family val="2"/>
        <charset val="238"/>
      </rPr>
      <t>page</t>
    </r>
    <r>
      <rPr>
        <sz val="8"/>
        <color theme="1" tint="0.34998626667073579"/>
        <rFont val="Arial"/>
        <family val="2"/>
        <charset val="238"/>
      </rPr>
      <t xml:space="preserve"> 29</t>
    </r>
  </si>
  <si>
    <r>
      <t xml:space="preserve">Vrijednost obračunske jedinice / </t>
    </r>
    <r>
      <rPr>
        <b/>
        <i/>
        <sz val="8"/>
        <color theme="1" tint="0.34998626667073579"/>
        <rFont val="Arial"/>
        <family val="2"/>
        <charset val="238"/>
      </rPr>
      <t>Values of OMFs' units of account</t>
    </r>
  </si>
  <si>
    <r>
      <t xml:space="preserve">Prinosi OMF-ova / </t>
    </r>
    <r>
      <rPr>
        <b/>
        <i/>
        <sz val="8"/>
        <color theme="1" tint="0.34998626667073579"/>
        <rFont val="Arial"/>
        <family val="2"/>
        <charset val="238"/>
      </rPr>
      <t>OMFs' rates of return</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</si>
  <si>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</si>
  <si>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</si>
  <si>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</si>
  <si>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</si>
  <si>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</si>
  <si>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</si>
  <si>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</si>
  <si>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</si>
  <si>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</si>
  <si>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Anualizirani od početka poslovanja</t>
  </si>
  <si>
    <t>31.3.2019.</t>
  </si>
  <si>
    <r>
      <rPr>
        <b/>
        <sz val="8"/>
        <rFont val="Arial"/>
        <family val="2"/>
        <charset val="238"/>
      </rPr>
      <t xml:space="preserve"> </t>
    </r>
    <r>
      <rPr>
        <b/>
        <vertAlign val="superscript"/>
        <sz val="8"/>
        <color rgb="FFFF0000"/>
        <rFont val="Arial"/>
        <family val="2"/>
        <charset val="238"/>
      </rPr>
      <t>1</t>
    </r>
    <r>
      <rPr>
        <b/>
        <vertAlign val="superscript"/>
        <sz val="8"/>
        <color rgb="FFFF0000"/>
        <rFont val="Arial"/>
        <family val="2"/>
      </rPr>
      <t xml:space="preserve">   </t>
    </r>
    <r>
      <rPr>
        <sz val="8"/>
        <rFont val="Arial"/>
        <family val="2"/>
      </rPr>
      <t>Fondovi  ST Balanced, ST Cash i ST Global Equity su u postupku likvidacije. /</t>
    </r>
    <r>
      <rPr>
        <sz val="8"/>
        <color theme="1" tint="0.34998626667073579"/>
        <rFont val="Arial"/>
        <family val="2"/>
        <charset val="238"/>
      </rPr>
      <t xml:space="preserve"> </t>
    </r>
    <r>
      <rPr>
        <i/>
        <sz val="8"/>
        <color theme="1" tint="0.34998626667073579"/>
        <rFont val="Arial"/>
        <family val="2"/>
        <charset val="238"/>
      </rPr>
      <t>Funds  ST Balanced, ST Cash and ST Global Equity are currently undergoing the winding-up procedure.</t>
    </r>
  </si>
  <si>
    <r>
      <t>Od toga /</t>
    </r>
    <r>
      <rPr>
        <i/>
        <sz val="9"/>
        <color theme="0" tint="-0.499984740745262"/>
        <rFont val="Arial"/>
        <family val="2"/>
        <charset val="238"/>
      </rPr>
      <t xml:space="preserve"> Thereof</t>
    </r>
    <r>
      <rPr>
        <sz val="9"/>
        <rFont val="Arial"/>
        <family val="2"/>
        <charset val="238"/>
      </rPr>
      <t>:</t>
    </r>
  </si>
  <si>
    <r>
      <t xml:space="preserve">Umirovljenje / </t>
    </r>
    <r>
      <rPr>
        <i/>
        <sz val="9"/>
        <color theme="0" tint="-0.499984740745262"/>
        <rFont val="Arial"/>
        <family val="2"/>
        <charset val="238"/>
      </rPr>
      <t>Retirement</t>
    </r>
  </si>
  <si>
    <r>
      <t xml:space="preserve">Smrt / </t>
    </r>
    <r>
      <rPr>
        <i/>
        <sz val="9"/>
        <color theme="0" tint="-0.499984740745262"/>
        <rFont val="Arial"/>
        <family val="2"/>
        <charset val="238"/>
      </rPr>
      <t>Death</t>
    </r>
  </si>
  <si>
    <r>
      <t xml:space="preserve">Ostali razlozi / </t>
    </r>
    <r>
      <rPr>
        <i/>
        <sz val="9"/>
        <color theme="0" tint="-0.499984740745262"/>
        <rFont val="Arial"/>
        <family val="2"/>
        <charset val="238"/>
      </rPr>
      <t>Other reasons</t>
    </r>
  </si>
  <si>
    <t>First day in business</t>
  </si>
  <si>
    <t xml:space="preserve">Year-on-year       </t>
  </si>
  <si>
    <t>HMID PLUS</t>
  </si>
  <si>
    <t>HMID d.o.o.</t>
  </si>
  <si>
    <t>ICAM Capital Private 3 **</t>
  </si>
  <si>
    <t>2019 Q 1</t>
  </si>
  <si>
    <t>41881411646</t>
  </si>
  <si>
    <t>HRHMIDUPLUS8</t>
  </si>
  <si>
    <r>
      <t xml:space="preserve">Fondovi brisani iz evidencije / </t>
    </r>
    <r>
      <rPr>
        <i/>
        <sz val="8"/>
        <color theme="1" tint="0.34998626667073579"/>
        <rFont val="Arial"/>
        <family val="2"/>
        <charset val="238"/>
      </rPr>
      <t>Funds removed from registry</t>
    </r>
    <r>
      <rPr>
        <sz val="8"/>
        <color theme="1"/>
        <rFont val="Arial"/>
        <family val="2"/>
        <charset val="238"/>
      </rPr>
      <t>: Adria Value Fund (4.10.2018.), Inspire Fusion (19.10.2018.), Locusta Value III (16.11.2018.)</t>
    </r>
  </si>
  <si>
    <t>HRAGINUAGPR8</t>
  </si>
  <si>
    <t>Sveukupno od početka djelovanja</t>
  </si>
  <si>
    <t>Total since the start of activity</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</si>
  <si>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</si>
  <si>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</si>
  <si>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Inspirio Alpha</t>
  </si>
  <si>
    <r>
      <t xml:space="preserve">Promjene </t>
    </r>
    <r>
      <rPr>
        <b/>
        <sz val="11"/>
        <color theme="1" tint="0.499984740745262"/>
        <rFont val="Calibri"/>
        <family val="2"/>
        <charset val="238"/>
        <scheme val="minor"/>
      </rPr>
      <t>/</t>
    </r>
    <r>
      <rPr>
        <b/>
        <sz val="11"/>
        <color theme="1"/>
        <rFont val="Calibri"/>
        <family val="2"/>
        <charset val="238"/>
        <scheme val="minor"/>
      </rPr>
      <t xml:space="preserve"> </t>
    </r>
    <r>
      <rPr>
        <b/>
        <i/>
        <sz val="11"/>
        <color theme="1" tint="0.34998626667073579"/>
        <rFont val="Calibri"/>
        <family val="2"/>
        <charset val="238"/>
        <scheme val="minor"/>
      </rPr>
      <t>Changes</t>
    </r>
  </si>
  <si>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</si>
  <si>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</si>
  <si>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</si>
  <si>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</si>
  <si>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</si>
  <si>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</si>
  <si>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</si>
  <si>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</si>
  <si>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</si>
  <si>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</si>
  <si>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r>
      <t>Proprius d.d. ZAIF</t>
    </r>
    <r>
      <rPr>
        <b/>
        <sz val="10"/>
        <color rgb="FFC00000"/>
        <rFont val="Arial"/>
        <family val="2"/>
        <charset val="238"/>
      </rPr>
      <t xml:space="preserve"> </t>
    </r>
    <r>
      <rPr>
        <b/>
        <sz val="10"/>
        <color rgb="FFFF0000"/>
        <rFont val="Arial"/>
        <family val="2"/>
        <charset val="238"/>
      </rPr>
      <t>*</t>
    </r>
  </si>
  <si>
    <t>Lipanj 2019.</t>
  </si>
  <si>
    <t>June 2019</t>
  </si>
  <si>
    <r>
      <t xml:space="preserve">Ukupni mjesečni bruto doprinosi ZDMF-ova
(u tis. kuna) 
</t>
    </r>
    <r>
      <rPr>
        <i/>
        <sz val="9"/>
        <color theme="1" tint="0.34998626667073579"/>
        <rFont val="Arial"/>
        <family val="2"/>
        <charset val="238"/>
      </rPr>
      <t>Total monthly ZDMFs' gross contributions
(in thousand HRK)</t>
    </r>
  </si>
  <si>
    <r>
      <t xml:space="preserve">Ukupni bruto doprinosi ZDMF-ova u tekućoj godini
(u tis. kuna) 
</t>
    </r>
    <r>
      <rPr>
        <i/>
        <sz val="9"/>
        <color theme="1" tint="0.34998626667073579"/>
        <rFont val="Arial"/>
        <family val="2"/>
        <charset val="238"/>
      </rPr>
      <t>Tota</t>
    </r>
    <r>
      <rPr>
        <sz val="9"/>
        <color theme="1" tint="0.34998626667073579"/>
        <rFont val="Arial"/>
        <family val="2"/>
        <charset val="238"/>
      </rPr>
      <t xml:space="preserve">l </t>
    </r>
    <r>
      <rPr>
        <i/>
        <sz val="9"/>
        <color theme="1" tint="0.34998626667073579"/>
        <rFont val="Arial"/>
        <family val="2"/>
        <charset val="238"/>
      </rPr>
      <t>ZDMFs' gross contributions in current year
(in thousand HRK)</t>
    </r>
  </si>
  <si>
    <t>APRIVATE</t>
  </si>
  <si>
    <r>
      <t>*</t>
    </r>
    <r>
      <rPr>
        <sz val="8"/>
        <color theme="1"/>
        <rFont val="Arial"/>
        <family val="2"/>
        <charset val="238"/>
      </rPr>
      <t xml:space="preserve">  S 29.4.2019. pokrenut je postupak likvidacije. / </t>
    </r>
    <r>
      <rPr>
        <i/>
        <sz val="8"/>
        <color theme="1" tint="0.499984740745262"/>
        <rFont val="Arial"/>
        <family val="2"/>
        <charset val="238"/>
      </rPr>
      <t>Since 29.4.2019. a liqvidation procedure has been initiated.</t>
    </r>
  </si>
  <si>
    <t>30.6.2019.</t>
  </si>
  <si>
    <r>
      <t xml:space="preserve">Promet u kunama, tržišna kapitalizacija u miljunima kuna.
</t>
    </r>
    <r>
      <rPr>
        <i/>
        <sz val="8"/>
        <color theme="1" tint="0.249977111117893"/>
        <rFont val="Arial"/>
        <family val="2"/>
        <charset val="238"/>
      </rPr>
      <t>Turnover in HRK, market capitalization in millions of HRK</t>
    </r>
  </si>
  <si>
    <r>
      <t xml:space="preserve">Prinosi ZDMF-ova
</t>
    </r>
    <r>
      <rPr>
        <b/>
        <i/>
        <sz val="10"/>
        <color theme="1" tint="0.34998626667073579"/>
        <rFont val="Arial"/>
        <family val="2"/>
        <charset val="238"/>
      </rPr>
      <t>ZDMFs' rates of return</t>
    </r>
  </si>
  <si>
    <r>
      <t xml:space="preserve"> </t>
    </r>
    <r>
      <rPr>
        <b/>
        <vertAlign val="superscript"/>
        <sz val="8"/>
        <color rgb="FFFF0000"/>
        <rFont val="Arial"/>
        <family val="2"/>
        <charset val="238"/>
      </rPr>
      <t>2</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Yields calculated in fund currency.</t>
    </r>
  </si>
  <si>
    <r>
      <t>Prinosi</t>
    </r>
    <r>
      <rPr>
        <vertAlign val="superscript"/>
        <sz val="9"/>
        <rFont val="Arial"/>
        <family val="2"/>
        <charset val="238"/>
      </rPr>
      <t>2</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2</t>
    </r>
  </si>
  <si>
    <t xml:space="preserve">Mercedes-Benz Leasing Hrvatska d.o.o. </t>
  </si>
  <si>
    <t xml:space="preserve">OTP Leasing d.d. </t>
  </si>
  <si>
    <t>2019 Q 2</t>
  </si>
  <si>
    <r>
      <rPr>
        <b/>
        <sz val="9"/>
        <color rgb="FFFF0000"/>
        <rFont val="Arial"/>
        <family val="2"/>
        <charset val="238"/>
      </rPr>
      <t>*</t>
    </r>
    <r>
      <rPr>
        <sz val="9"/>
        <color theme="1"/>
        <rFont val="Arial"/>
        <family val="2"/>
        <charset val="238"/>
      </rPr>
      <t xml:space="preserve"> Veliki porast imovine kojom upravljaju kreditne institucije zbog prebacivanja portfelja iz društva Erste Asset Management u Erste banku (u travnju 2019.)</t>
    </r>
  </si>
  <si>
    <t>30.06.2019</t>
  </si>
  <si>
    <t/>
  </si>
  <si>
    <t>Allianz Equity</t>
  </si>
  <si>
    <t>HRAZINUAEQU5</t>
  </si>
  <si>
    <t>Allianz Invest d.o.o.</t>
  </si>
  <si>
    <t>D</t>
  </si>
  <si>
    <t>EUR</t>
  </si>
  <si>
    <t xml:space="preserve">Allianz Portfolio </t>
  </si>
  <si>
    <t>HRAZINUALPO5</t>
  </si>
  <si>
    <t>M</t>
  </si>
  <si>
    <t>HRK</t>
  </si>
  <si>
    <t>Allianz Short Term Bond</t>
  </si>
  <si>
    <t>HRAZINUALCA2</t>
  </si>
  <si>
    <t>O</t>
  </si>
  <si>
    <t>ALTA EMERGING BOND</t>
  </si>
  <si>
    <t>HRNFDAUEMBA7</t>
  </si>
  <si>
    <t>ALTA Skladi d.d.</t>
  </si>
  <si>
    <t>ALTA MULTICASH</t>
  </si>
  <si>
    <t>HRNFDAUMLCS2</t>
  </si>
  <si>
    <t>N</t>
  </si>
  <si>
    <t>ALTA SPECIAL OPPORTUNITY</t>
  </si>
  <si>
    <t>HRNFDAUUSAL9</t>
  </si>
  <si>
    <t xml:space="preserve">A1 </t>
  </si>
  <si>
    <t>HRALTIUA1000</t>
  </si>
  <si>
    <t>Auctor Plus</t>
  </si>
  <si>
    <t>07818127083</t>
  </si>
  <si>
    <t>HRCEINUCASH3</t>
  </si>
  <si>
    <t xml:space="preserve">Erste Adriatic Bond </t>
  </si>
  <si>
    <t>HRERSIUEADB1</t>
  </si>
  <si>
    <t xml:space="preserve">Erste Adriatic Equity </t>
  </si>
  <si>
    <t>HRERSIUEADE5</t>
  </si>
  <si>
    <t>Erste Adriatic Multi Asset</t>
  </si>
  <si>
    <t>96226302388</t>
  </si>
  <si>
    <t>I</t>
  </si>
  <si>
    <t>Erste Conservative</t>
  </si>
  <si>
    <t>HRERSIUERMO9</t>
  </si>
  <si>
    <t>Erste E- Conservative</t>
  </si>
  <si>
    <t>HRERSIUCONS9</t>
  </si>
  <si>
    <t>YOU INVEST Active</t>
  </si>
  <si>
    <t>HRERSIUACTV9</t>
  </si>
  <si>
    <t xml:space="preserve">YOU INVEST Balanced </t>
  </si>
  <si>
    <t>HRERSIUBLNC1</t>
  </si>
  <si>
    <t>YOU INVEST Solid</t>
  </si>
  <si>
    <t>07837941770</t>
  </si>
  <si>
    <t>HRERSIUSLID3</t>
  </si>
  <si>
    <t>CAPITAL BREEDER</t>
  </si>
  <si>
    <t>HRFGINUFMEQ0</t>
  </si>
  <si>
    <t xml:space="preserve">USA BLUE CHIP </t>
  </si>
  <si>
    <t>27077366355</t>
  </si>
  <si>
    <t>HRFGINUUBCH5</t>
  </si>
  <si>
    <t>USD</t>
  </si>
  <si>
    <t>HPB Bond Plus fond</t>
  </si>
  <si>
    <t>37117264734</t>
  </si>
  <si>
    <t>HRHPBIUBOPF6</t>
  </si>
  <si>
    <t>HPB-INVEST d.o.o.</t>
  </si>
  <si>
    <t xml:space="preserve">HPB Dionički </t>
  </si>
  <si>
    <t>HRHPBIUHDIF1</t>
  </si>
  <si>
    <t xml:space="preserve">HPB Global </t>
  </si>
  <si>
    <t>HRHPBIUHGLF8</t>
  </si>
  <si>
    <t>HPB Kratkoročni obveznički eurski</t>
  </si>
  <si>
    <t>HRHPBIUHENF9</t>
  </si>
  <si>
    <t>HPB Kratkoročni obveznički kunski</t>
  </si>
  <si>
    <t>03594345307</t>
  </si>
  <si>
    <t>HRHPBIUHNOF8</t>
  </si>
  <si>
    <t xml:space="preserve">HPB Obveznički </t>
  </si>
  <si>
    <t>02993069950</t>
  </si>
  <si>
    <t>HRHPBIUHOBF3</t>
  </si>
  <si>
    <t xml:space="preserve">ST Balanced </t>
  </si>
  <si>
    <t>HRTTINUBLNC6</t>
  </si>
  <si>
    <t>HPB d.d. (likvidator)</t>
  </si>
  <si>
    <t xml:space="preserve">ST Cash </t>
  </si>
  <si>
    <t xml:space="preserve"> HRTTINUCASH5</t>
  </si>
  <si>
    <t xml:space="preserve">ST Global Equity </t>
  </si>
  <si>
    <t>HRTTINUA0009</t>
  </si>
  <si>
    <t>InterCapital Balanced</t>
  </si>
  <si>
    <t>HRHAAIUHIBA0</t>
  </si>
  <si>
    <t>InterCapital Bond</t>
  </si>
  <si>
    <t>HRICAMUCAON0</t>
  </si>
  <si>
    <t>InterCapital Dollar Bond</t>
  </si>
  <si>
    <t>00300307851</t>
  </si>
  <si>
    <t>HRICAMUUSDB2</t>
  </si>
  <si>
    <t>InterCapital Euro Area Bond</t>
  </si>
  <si>
    <t>HRICAMUEABN3</t>
  </si>
  <si>
    <t>InterCapital Global Bond</t>
  </si>
  <si>
    <t>HRHAAIUHICO9</t>
  </si>
  <si>
    <t>InterCapital Global Equity</t>
  </si>
  <si>
    <t>HRHAAIUHIGR3</t>
  </si>
  <si>
    <t>InterCapital Income Plus</t>
  </si>
  <si>
    <t>69079212930</t>
  </si>
  <si>
    <t>HRICAMUMOPL1</t>
  </si>
  <si>
    <t>InterCapital SEE Equity</t>
  </si>
  <si>
    <t>05008422802</t>
  </si>
  <si>
    <t>HRICAMUCATW0</t>
  </si>
  <si>
    <t>InterCapital Short Term Bond</t>
  </si>
  <si>
    <t>HRVBINUVBCA6</t>
  </si>
  <si>
    <t>HREUINUICFE2</t>
  </si>
  <si>
    <t>HRILINUBRIC3</t>
  </si>
  <si>
    <t>HRFOINUENRG8</t>
  </si>
  <si>
    <t>HRILINUEUJI6</t>
  </si>
  <si>
    <t>HRFOINUNOEU6</t>
  </si>
  <si>
    <t>HREUINUICFM5</t>
  </si>
  <si>
    <t>HRFOINUORBF4</t>
  </si>
  <si>
    <t>01914309442</t>
  </si>
  <si>
    <t>HRFOINUVICF6</t>
  </si>
  <si>
    <t xml:space="preserve">OTP ABSOLUTE </t>
  </si>
  <si>
    <t>73113166994</t>
  </si>
  <si>
    <t>HROTPIUABSL5</t>
  </si>
  <si>
    <t>OTP e-start fond</t>
  </si>
  <si>
    <t>HROTPIUENVC5</t>
  </si>
  <si>
    <t>OTP INDEKSNI</t>
  </si>
  <si>
    <t>HROTPIUINDF7</t>
  </si>
  <si>
    <t xml:space="preserve">OTP MERIDIAN 20 </t>
  </si>
  <si>
    <t>HROTPIUMR207</t>
  </si>
  <si>
    <t>OTP MULTI 2</t>
  </si>
  <si>
    <t>64178949896</t>
  </si>
  <si>
    <t>HROTPIUMLT26</t>
  </si>
  <si>
    <t>OTP MULTI</t>
  </si>
  <si>
    <t>HROTPIUMLTI3</t>
  </si>
  <si>
    <t xml:space="preserve">OTP MULTI USD </t>
  </si>
  <si>
    <t>28456944283</t>
  </si>
  <si>
    <t>HROTPIUMUSD7</t>
  </si>
  <si>
    <t>OTP SHORT-TERM BOND</t>
  </si>
  <si>
    <t>31924937023</t>
  </si>
  <si>
    <t>HROTPIUSHTB3</t>
  </si>
  <si>
    <t>OTP start fond</t>
  </si>
  <si>
    <t>HROTPIUNVCF2</t>
  </si>
  <si>
    <t xml:space="preserve">OTP uravnoteženi </t>
  </si>
  <si>
    <t>HROTPIUURVF5</t>
  </si>
  <si>
    <t xml:space="preserve">PBZ Bond  </t>
  </si>
  <si>
    <t>05881951163</t>
  </si>
  <si>
    <t>HRPBZIUIBNF5</t>
  </si>
  <si>
    <t>PBZ INVEST d.o.o.</t>
  </si>
  <si>
    <t>PBZ Conservative 10</t>
  </si>
  <si>
    <t>HRPBZIUC10F8</t>
  </si>
  <si>
    <t>PBZ Dollar Bond fond</t>
  </si>
  <si>
    <t>03318677648</t>
  </si>
  <si>
    <t>HRPBZIUUSDB4</t>
  </si>
  <si>
    <t>PBZ Dollar Bond fond 2</t>
  </si>
  <si>
    <t>19371237142</t>
  </si>
  <si>
    <t>HRPBZIUBND22</t>
  </si>
  <si>
    <t>PBZ D-START fond</t>
  </si>
  <si>
    <t>HRPBZIUDLRF6</t>
  </si>
  <si>
    <t xml:space="preserve">PBZ Equity </t>
  </si>
  <si>
    <t>HRPBZIUEQTF9</t>
  </si>
  <si>
    <t>PBZ Euro Short Term Bond</t>
  </si>
  <si>
    <t>10291523696</t>
  </si>
  <si>
    <t>HRPBZIUESTB4</t>
  </si>
  <si>
    <t xml:space="preserve">PBZ Flexible 30 </t>
  </si>
  <si>
    <t>HRPBZIUFX302</t>
  </si>
  <si>
    <t xml:space="preserve">PBZ Global </t>
  </si>
  <si>
    <t>HRPBZIUGLBF3</t>
  </si>
  <si>
    <t xml:space="preserve">PBZ International Multi Asset fond </t>
  </si>
  <si>
    <t>10606032717</t>
  </si>
  <si>
    <t>HRPBZIUPMAF4</t>
  </si>
  <si>
    <t>PBZ Short term bond</t>
  </si>
  <si>
    <t>HRPBZIUPSBF9</t>
  </si>
  <si>
    <t>PBZ START fond</t>
  </si>
  <si>
    <t>HRPBZIUNVCF6</t>
  </si>
  <si>
    <t xml:space="preserve">Platinum Blue Chip </t>
  </si>
  <si>
    <t>HRPNINUPBLC2</t>
  </si>
  <si>
    <t>PLATINUM INVEST d.o.o.</t>
  </si>
  <si>
    <t>Platinum Corporate Bond</t>
  </si>
  <si>
    <t>42181086241</t>
  </si>
  <si>
    <t>HRPNINUPCOB6</t>
  </si>
  <si>
    <t>Platinum Global Opportunity</t>
  </si>
  <si>
    <t>HRPNINUPJIE7</t>
  </si>
  <si>
    <t>FWR Multi-Asset Strategy I</t>
  </si>
  <si>
    <t>HRRBAIUMAS16</t>
  </si>
  <si>
    <t>RAIFFEISEN INVEST d.o.o.</t>
  </si>
  <si>
    <t xml:space="preserve">Raiffeisen Classic </t>
  </si>
  <si>
    <t>09165375440</t>
  </si>
  <si>
    <t>HRRBAIURBCL6</t>
  </si>
  <si>
    <t>Raiffeisen Dynamic</t>
  </si>
  <si>
    <t>HRRBAIURBPE3</t>
  </si>
  <si>
    <t>Raiffeisen Eurski Val 2025 Bond</t>
  </si>
  <si>
    <t>HRRBAIUREVB1</t>
  </si>
  <si>
    <t xml:space="preserve">Raiffeisen Flexi Euro kratkoročni obveznički </t>
  </si>
  <si>
    <t>HRRBAIUREUC1</t>
  </si>
  <si>
    <t>Raiffeisen Flexi Kuna kratkoročni obveznički</t>
  </si>
  <si>
    <t>22317033117</t>
  </si>
  <si>
    <t>HRRBAIUFXCH3</t>
  </si>
  <si>
    <t xml:space="preserve">Raiffeisen Flexi USD </t>
  </si>
  <si>
    <t>00199380456</t>
  </si>
  <si>
    <t>HRRBAIUFXUS2</t>
  </si>
  <si>
    <t>Raiffeisen Fund Conservative</t>
  </si>
  <si>
    <t>68760936416</t>
  </si>
  <si>
    <t>HRRBAIUFCON0</t>
  </si>
  <si>
    <t>F</t>
  </si>
  <si>
    <t>Raiffeisen Global Equities</t>
  </si>
  <si>
    <t>62909797718</t>
  </si>
  <si>
    <t>HRRBAIUGEQU4</t>
  </si>
  <si>
    <t>Raiffeisen Harmonic</t>
  </si>
  <si>
    <t>HRRBAIURABS5</t>
  </si>
  <si>
    <t xml:space="preserve">Raiffeisen USD 2021 Bond </t>
  </si>
  <si>
    <t>89428374721</t>
  </si>
  <si>
    <t>HRRBAIU20219</t>
  </si>
  <si>
    <t>SQ Flow</t>
  </si>
  <si>
    <t>07545658431</t>
  </si>
  <si>
    <t>HRZDINUCASH6</t>
  </si>
  <si>
    <t xml:space="preserve">ZB aktiv UCITS fond </t>
  </si>
  <si>
    <t>HRZBINUAKTV2</t>
  </si>
  <si>
    <t xml:space="preserve"> ZB bond 2024 USD </t>
  </si>
  <si>
    <t>43616644525</t>
  </si>
  <si>
    <t>HRZBINU24US9</t>
  </si>
  <si>
    <t xml:space="preserve">ZB bond UCITS fond </t>
  </si>
  <si>
    <t>HRZBINUBOND3</t>
  </si>
  <si>
    <t>ZB BRIC+ UCITS fond</t>
  </si>
  <si>
    <t>HRZBINUBRIC8</t>
  </si>
  <si>
    <t>ZB Bridge</t>
  </si>
  <si>
    <t>04869107820</t>
  </si>
  <si>
    <t>HRZBINUZBBR4</t>
  </si>
  <si>
    <t>ZB COUL 2023 UCITS fond</t>
  </si>
  <si>
    <t>35860980234</t>
  </si>
  <si>
    <t>HRZBINU20231</t>
  </si>
  <si>
    <t>ZB COUL 2024 UCITS fond</t>
  </si>
  <si>
    <t>83976467141</t>
  </si>
  <si>
    <t>HRZBINU20249</t>
  </si>
  <si>
    <t xml:space="preserve">ZB eplus </t>
  </si>
  <si>
    <t>HRZBINUEURP9</t>
  </si>
  <si>
    <t>BK</t>
  </si>
  <si>
    <t>BE</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</si>
  <si>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</si>
  <si>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</si>
  <si>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</si>
  <si>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</si>
  <si>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</si>
  <si>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</si>
  <si>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</si>
  <si>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</si>
  <si>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</si>
  <si>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</si>
  <si>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</si>
  <si>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 xml:space="preserve"> ZB global 20 </t>
  </si>
  <si>
    <t>48255046061</t>
  </si>
  <si>
    <t>HRZBINUGL201</t>
  </si>
  <si>
    <t xml:space="preserve">ZB global UCITS fond </t>
  </si>
  <si>
    <t>HRZBINUGLBL6</t>
  </si>
  <si>
    <t xml:space="preserve">ZB plus UCITS fond </t>
  </si>
  <si>
    <t>HRZBINUPLUS2</t>
  </si>
  <si>
    <t>ZB Protect 2022 UCITS fond</t>
  </si>
  <si>
    <t>HRZBINU20223</t>
  </si>
  <si>
    <t xml:space="preserve">ZB trend UCITS fond </t>
  </si>
  <si>
    <t>HRZBINUTRND8</t>
  </si>
  <si>
    <t>02920672950</t>
  </si>
  <si>
    <t>Inspirio FGS</t>
  </si>
  <si>
    <t>Prosperus FGS II</t>
  </si>
  <si>
    <t>Rujan 2019.</t>
  </si>
  <si>
    <t>September 2019</t>
  </si>
  <si>
    <t>AZ A1 ZDMF</t>
  </si>
  <si>
    <t>30.9.2019.</t>
  </si>
  <si>
    <t>RUJAN 2019.</t>
  </si>
  <si>
    <t>SEPTEMBER 2019</t>
  </si>
  <si>
    <t>Generali Investments d.o.o.</t>
  </si>
  <si>
    <t xml:space="preserve">BKS - leasing Croatia d.o.o. </t>
  </si>
  <si>
    <t>Erste &amp; Steiermärkische S-Leasing d.o.o.</t>
  </si>
  <si>
    <t>HETA Asset Resolution Hrvatska d.o.o.</t>
  </si>
  <si>
    <t>PBZ-LEASING d.o.o.</t>
  </si>
  <si>
    <t xml:space="preserve">PORSCHE LEASING d.o.o. </t>
  </si>
  <si>
    <t xml:space="preserve">SCANIA CREDIT HRVATSKA d.o.o. </t>
  </si>
  <si>
    <t xml:space="preserve">UniCredit Leasing Croatia d.o.o. </t>
  </si>
  <si>
    <t xml:space="preserve">VANTAGE LEASING d.o.o. za leasing u likvidaciji </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</si>
  <si>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30.9.2019</t>
    </r>
  </si>
  <si>
    <t>1.1. - 30.9.2019</t>
  </si>
  <si>
    <t>2019 Q 3</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</si>
  <si>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</si>
  <si>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Komercijalni zapisi /</t>
    </r>
    <r>
      <rPr>
        <sz val="10"/>
        <color rgb="FF0000FF"/>
        <rFont val="Arial"/>
        <family val="2"/>
      </rPr>
      <t xml:space="preserve"> </t>
    </r>
    <r>
      <rPr>
        <i/>
        <sz val="10"/>
        <color theme="1" tint="0.34998626667073579"/>
        <rFont val="Arial"/>
        <family val="2"/>
        <charset val="238"/>
      </rPr>
      <t>Commercial Bills</t>
    </r>
  </si>
  <si>
    <t xml:space="preserve">   Large increase  of assets managed by credit institutions after removing assets from Erste Asset Mangement to the Erste bank (in April 2019).</t>
  </si>
  <si>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</si>
  <si>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</si>
  <si>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</si>
  <si>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t>I-XI/2018</t>
  </si>
  <si>
    <t>I-XI/2019</t>
  </si>
  <si>
    <t>Tablica 3.1: Zaračunata bruto premija osiguranja za period od 1. siječnja do 30. studenoga 2019.</t>
  </si>
  <si>
    <t>Table 3.1: Written premium for the period 1 January - 30 November 2019</t>
  </si>
  <si>
    <t>Tablica 3.2: Podaci o osiguranju za period od 1. siječnja do 30. studenoga 2019.</t>
  </si>
  <si>
    <t>Table 3.2: Insurance data for the period 1 January - 30 November 2019</t>
  </si>
  <si>
    <t>Studeni 2019.</t>
  </si>
  <si>
    <t>November 2019</t>
  </si>
  <si>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</si>
  <si>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</si>
  <si>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</si>
  <si>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</si>
  <si>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</si>
  <si>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</si>
  <si>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</si>
  <si>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</si>
  <si>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HRKRASRA0008</t>
  </si>
  <si>
    <t>HRARNTRA0004</t>
  </si>
  <si>
    <t>HRRIVPRA0000</t>
  </si>
  <si>
    <t>HRADRSPA0009</t>
  </si>
  <si>
    <t>HRHT00RA0005</t>
  </si>
  <si>
    <t>HRERNTRA0000</t>
  </si>
  <si>
    <t>HRADPLRA0006</t>
  </si>
  <si>
    <t>HRPODRRA0004</t>
  </si>
  <si>
    <t>HRDDJHRA0007</t>
  </si>
  <si>
    <t>HROPTERA0001</t>
  </si>
  <si>
    <t>HRRHMFO297A0</t>
  </si>
  <si>
    <t>HRRHMFO26CA5</t>
  </si>
  <si>
    <t>HRZGHOO237A3</t>
  </si>
  <si>
    <t>HRRHMFO23BA4</t>
  </si>
  <si>
    <t>HRRHMFO327A5</t>
  </si>
  <si>
    <t>HRRHMFO282A2</t>
  </si>
  <si>
    <t>HRLNGUO31AE3</t>
  </si>
  <si>
    <t>HROPTEO142A5</t>
  </si>
  <si>
    <t>HRRHMFO222E0</t>
  </si>
  <si>
    <t>HRRHMFO19BA2</t>
  </si>
  <si>
    <t>HRRHMFO217A8</t>
  </si>
  <si>
    <t>HRRHMFO222A8</t>
  </si>
  <si>
    <t>HRRHMFO227E9</t>
  </si>
  <si>
    <t>HRRHMFO247E7</t>
  </si>
  <si>
    <t>HRRHMFO203E0</t>
  </si>
  <si>
    <t>HRTSHCRA0009</t>
  </si>
  <si>
    <t>HRLULGRA0003</t>
  </si>
  <si>
    <t>HRKOTRPA0003</t>
  </si>
  <si>
    <t>HRBCINRA0003</t>
  </si>
  <si>
    <t>HRNEXERA0009</t>
  </si>
  <si>
    <t>ADRIATIC OSIGURANJE d.d.</t>
  </si>
  <si>
    <t>AGRAM LIFE osiguranje d.d.</t>
  </si>
  <si>
    <t>ALLIANZ ZAGREB d.d.</t>
  </si>
  <si>
    <t>CROATIA osiguranje d.d.</t>
  </si>
  <si>
    <t>ERGO osiguranje d.d.</t>
  </si>
  <si>
    <t>ERGO životno osiguranje d.d.</t>
  </si>
  <si>
    <t>EUROHERC osiguranje d.d.</t>
  </si>
  <si>
    <t>GENERALI OSIGURANJE d.d.</t>
  </si>
  <si>
    <t>GRAWE Hrvatska d.d.</t>
  </si>
  <si>
    <t>HOK - OSIGURANJE d.d.</t>
  </si>
  <si>
    <t>Hrvatsko kreditno osiguranje d.d.</t>
  </si>
  <si>
    <t>IZVOR OSIGURANJE d.d.</t>
  </si>
  <si>
    <t>MERKUR OSIGURANJE d.d.</t>
  </si>
  <si>
    <t>OTP Osiguranje d.d.</t>
  </si>
  <si>
    <t>TRIGLAV OSIGURANJE d. d.</t>
  </si>
  <si>
    <t xml:space="preserve">UNIQA osiguranje d.d. </t>
  </si>
  <si>
    <t>Wiener osiguranje Vienna Insurance Group d.d.</t>
  </si>
  <si>
    <t>Wüstenrot životno osiguranje d.d.</t>
  </si>
  <si>
    <t>- Društvo Croatia osiguranje kredita d.d.  je od 2. srpnja 2018. pripojeno društvu Croatia osiguranje d.d. koje je preuzelo sva prava i obveze pripojenog društva.</t>
  </si>
  <si>
    <t>- Društvo Jadransko osiguranje d.d. je 31.12.2018. promijenilo naziv tvrtke u Adriatic osiguranje d.d.</t>
  </si>
  <si>
    <t>- As of 2 July 2018 Croatia osiguranje kredita d.d. has been merged to the company Croatia osiguranje d.d. which has taken over all of its claims and liabilities</t>
  </si>
  <si>
    <t>- On 31 December Jadransko osiguranje d.d. changed the company name into Adriatic osiguranje d.d.</t>
  </si>
  <si>
    <t>HRERSIUMASS6</t>
  </si>
  <si>
    <t>Auto Hrvatska ZDMF</t>
  </si>
  <si>
    <t>AZ DALEKOVOD ZDMF</t>
  </si>
  <si>
    <t>AZ HKZP ZDMF</t>
  </si>
  <si>
    <t>Ericsson Nikola Tesla ZDMF</t>
  </si>
  <si>
    <t>ERSTE ZDMF</t>
  </si>
  <si>
    <t>ZDMF Hrvatskih autocesta</t>
  </si>
  <si>
    <t>ZDMF Hrvatskog liječničkog sindikata</t>
  </si>
  <si>
    <t>NESTLÉ ZDMF</t>
  </si>
  <si>
    <t>Raiffeisen ZDMF</t>
  </si>
  <si>
    <t>T HT ZDMF</t>
  </si>
  <si>
    <t xml:space="preserve">Tablica 1.21: Struktura ulaganja ZDMF-ova </t>
  </si>
  <si>
    <t xml:space="preserve">Table 1.21: ZDMFs' investment structure </t>
  </si>
  <si>
    <t>Generali Balanced</t>
  </si>
  <si>
    <t>Generali BRIC</t>
  </si>
  <si>
    <t>Generali Energija</t>
  </si>
  <si>
    <t>Generali Europa</t>
  </si>
  <si>
    <t>Generali Nova Europa</t>
  </si>
  <si>
    <t>Generali Plus</t>
  </si>
  <si>
    <t>Generali Prvi izbor</t>
  </si>
  <si>
    <t>Generali Victoria</t>
  </si>
  <si>
    <t xml:space="preserve">Tablica 1.19: Cijene udjela i prinosi zatvorenih dobrovoljnih mirovinskih fondova (ZDMF) </t>
  </si>
  <si>
    <t xml:space="preserve">Table 1.19: Unit prices and rates of return of closed voluntary pension funds (ZDMFs) </t>
  </si>
  <si>
    <t xml:space="preserve">Tablica 1.20: Struktura članova ZDMF- ova prema dobi i spolu </t>
  </si>
  <si>
    <t xml:space="preserve">Table 1.20: Closed voluntary pension funds members age and gender structure </t>
  </si>
  <si>
    <r>
      <t xml:space="preserve">Broj / </t>
    </r>
    <r>
      <rPr>
        <i/>
        <sz val="10"/>
        <color theme="1" tint="0.34998626667073579"/>
        <rFont val="Arial"/>
        <family val="2"/>
        <charset val="238"/>
      </rPr>
      <t>Number</t>
    </r>
    <r>
      <rPr>
        <sz val="10"/>
        <color theme="1"/>
        <rFont val="Arial"/>
        <family val="2"/>
      </rPr>
      <t xml:space="preserve"> 12</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XVII   Zagreb, 19.12.2019.</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</si>
</sst>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mm/yyyy/"/>
    <numFmt numFmtId="177" formatCode="#,##0.000"/>
    <numFmt numFmtId="178" formatCode="0.000%"/>
    <numFmt numFmtId="179" formatCode="0.0000%"/>
    <numFmt numFmtId="180" formatCode="mmmm\ yyyy/"/>
    <numFmt numFmtId="181" formatCode="dd/mm/yy/;@"/>
    <numFmt numFmtId="182" formatCode="[$-41A]mmm\-yy;@"/>
  </numFmts>
  <fonts count="229">
    <font>
      <sz val="11"/>
      <color theme="1"/>
      <name val="Calibri"/>
      <family val="2"/>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vertAlign val="superscript"/>
      <sz val="8"/>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vertAlign val="superscript"/>
      <sz val="8"/>
      <color rgb="FFFF0000"/>
      <name val="Arial"/>
      <family val="2"/>
    </font>
    <font>
      <b/>
      <i/>
      <sz val="9"/>
      <color rgb="FF0000FF"/>
      <name val="Arial"/>
      <family val="2"/>
    </font>
    <font>
      <sz val="11"/>
      <color theme="1"/>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b/>
      <sz val="9"/>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i/>
      <sz val="7"/>
      <color theme="1"/>
      <name val="Arial"/>
      <family val="2"/>
    </font>
    <font>
      <b/>
      <i/>
      <sz val="10"/>
      <color theme="1"/>
      <name val="Arial"/>
      <family val="2"/>
      <charset val="238"/>
    </font>
    <font>
      <b/>
      <vertAlign val="superscript"/>
      <sz val="10"/>
      <color theme="1"/>
      <name val="Arial"/>
      <family val="2"/>
    </font>
    <font>
      <i/>
      <sz val="7"/>
      <color theme="1"/>
      <name val="Arial"/>
      <family val="2"/>
      <charset val="238"/>
    </font>
    <font>
      <b/>
      <vertAlign val="superscript"/>
      <sz val="9"/>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sz val="9"/>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u/>
      <sz val="10"/>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sz val="9"/>
      <color theme="0" tint="-0.34998626667073579"/>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b/>
      <sz val="9"/>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u/>
      <sz val="10"/>
      <color theme="0" tint="-0.499984740745262"/>
      <name val="Arial"/>
      <family val="2"/>
      <charset val="238"/>
    </font>
    <font>
      <u/>
      <sz val="10"/>
      <color rgb="FF008000"/>
      <name val="Arial"/>
      <family val="2"/>
      <charset val="238"/>
    </font>
    <font>
      <u/>
      <sz val="10"/>
      <color rgb="FF7030A0"/>
      <name val="Arial"/>
      <family val="2"/>
      <charset val="238"/>
    </font>
    <font>
      <u/>
      <sz val="10"/>
      <color theme="9" tint="-0.24994659260841701"/>
      <name val="Arial"/>
      <family val="2"/>
      <charset val="238"/>
    </font>
    <font>
      <u/>
      <sz val="10"/>
      <color rgb="FF00CCFF"/>
      <name val="Arial"/>
      <family val="2"/>
      <charset val="238"/>
    </font>
    <font>
      <u/>
      <sz val="10"/>
      <color rgb="FFFFC000"/>
      <name val="Arial"/>
      <family val="2"/>
      <charset val="238"/>
    </font>
    <font>
      <u/>
      <sz val="10"/>
      <color theme="5" tint="-0.24994659260841701"/>
      <name val="Arial"/>
      <family val="2"/>
      <charset val="238"/>
    </font>
    <font>
      <u/>
      <sz val="10"/>
      <color theme="1" tint="0.24994659260841701"/>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9"/>
      <color theme="0" tint="-0.499984740745262"/>
      <name val="Arial"/>
      <family val="2"/>
      <charset val="238"/>
    </font>
    <font>
      <i/>
      <sz val="8"/>
      <color theme="1" tint="0.249977111117893"/>
      <name val="Arial"/>
      <family val="2"/>
      <charset val="238"/>
    </font>
    <font>
      <b/>
      <i/>
      <sz val="11"/>
      <color theme="1" tint="0.34998626667073579"/>
      <name val="Calibri"/>
      <family val="2"/>
      <charset val="238"/>
      <scheme val="minor"/>
    </font>
    <font>
      <b/>
      <sz val="11"/>
      <color theme="1" tint="0.499984740745262"/>
      <name val="Calibri"/>
      <family val="2"/>
      <charset val="238"/>
      <scheme val="minor"/>
    </font>
    <font>
      <b/>
      <i/>
      <sz val="9"/>
      <color theme="1" tint="0.249977111117893"/>
      <name val="Arial"/>
      <family val="2"/>
      <charset val="238"/>
    </font>
    <font>
      <u/>
      <sz val="10"/>
      <color theme="1" tint="0.249977111117893"/>
      <name val="Arial"/>
      <family val="2"/>
      <charset val="238"/>
    </font>
    <font>
      <u/>
      <sz val="10"/>
      <color rgb="FFC00000"/>
      <name val="Arial"/>
      <family val="2"/>
      <charset val="238"/>
    </font>
    <font>
      <i/>
      <u/>
      <sz val="10"/>
      <color theme="1" tint="0.499984740745262"/>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
      <b/>
      <sz val="9"/>
      <color rgb="FFFF0000"/>
      <name val="Arial"/>
      <family val="2"/>
      <charset val="238"/>
    </font>
  </fonts>
  <fills count="41">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theme="6" tint="0.79998168889431442"/>
        <bgColor indexed="64"/>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s>
  <cellStyleXfs count="32">
    <xf numFmtId="0" fontId="0" fillId="0" borderId="0"/>
    <xf numFmtId="165" fontId="4" fillId="0" borderId="0" applyFont="0" applyFill="0" applyBorder="0" applyAlignment="0" applyProtection="0"/>
    <xf numFmtId="0" fontId="16" fillId="0" borderId="0" applyNumberFormat="0" applyFill="0" applyBorder="0" applyAlignment="0" applyProtection="0">
      <alignment vertical="top"/>
      <protection locked="0"/>
    </xf>
    <xf numFmtId="0" fontId="20" fillId="0" borderId="0">
      <alignment vertical="top"/>
    </xf>
    <xf numFmtId="9" fontId="4"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5" fontId="59" fillId="0" borderId="0" applyFont="0" applyFill="0" applyBorder="0" applyAlignment="0" applyProtection="0"/>
    <xf numFmtId="0" fontId="59" fillId="0" borderId="0"/>
    <xf numFmtId="165" fontId="10" fillId="0" borderId="0" applyFont="0" applyFill="0" applyBorder="0" applyAlignment="0" applyProtection="0"/>
    <xf numFmtId="0" fontId="10" fillId="0" borderId="0"/>
    <xf numFmtId="165" fontId="11" fillId="0" borderId="0" applyFont="0" applyFill="0" applyBorder="0" applyAlignment="0" applyProtection="0"/>
    <xf numFmtId="165" fontId="10" fillId="0" borderId="0" applyFont="0" applyFill="0" applyBorder="0" applyAlignment="0" applyProtection="0"/>
    <xf numFmtId="0" fontId="11" fillId="0" borderId="0"/>
    <xf numFmtId="0" fontId="59" fillId="0" borderId="0"/>
    <xf numFmtId="0" fontId="11" fillId="0" borderId="0"/>
    <xf numFmtId="0" fontId="10" fillId="0" borderId="0"/>
    <xf numFmtId="0" fontId="59" fillId="0" borderId="0"/>
    <xf numFmtId="0" fontId="59" fillId="0" borderId="0"/>
    <xf numFmtId="0" fontId="3" fillId="0" borderId="0"/>
    <xf numFmtId="0" fontId="101" fillId="0" borderId="0"/>
    <xf numFmtId="0" fontId="4" fillId="0" borderId="0"/>
    <xf numFmtId="0" fontId="10" fillId="0" borderId="0"/>
    <xf numFmtId="0" fontId="20" fillId="0" borderId="0">
      <alignment vertical="top"/>
    </xf>
    <xf numFmtId="0" fontId="11" fillId="0" borderId="0"/>
    <xf numFmtId="9" fontId="4" fillId="0" borderId="0" applyFont="0" applyFill="0" applyBorder="0" applyAlignment="0" applyProtection="0"/>
    <xf numFmtId="165" fontId="10" fillId="0" borderId="0" applyFont="0" applyFill="0" applyBorder="0" applyAlignment="0" applyProtection="0"/>
  </cellStyleXfs>
  <cellXfs count="1084">
    <xf numFmtId="0" fontId="0" fillId="0" borderId="0" xfId="0"/>
    <xf numFmtId="0" fontId="14" fillId="0" borderId="0" xfId="0" applyFont="1" applyFill="1" applyBorder="1" applyAlignment="1">
      <alignment horizontal="center" vertical="center"/>
    </xf>
    <xf numFmtId="0" fontId="28" fillId="0" borderId="0" xfId="0" applyFont="1" applyFill="1" applyAlignment="1">
      <alignment horizontal="left"/>
    </xf>
    <xf numFmtId="0" fontId="26" fillId="0" borderId="0" xfId="0" applyFont="1" applyFill="1" applyAlignment="1">
      <alignment horizontal="center"/>
    </xf>
    <xf numFmtId="0" fontId="27" fillId="0" borderId="0" xfId="0" applyFont="1" applyFill="1" applyAlignment="1">
      <alignment horizontal="center"/>
    </xf>
    <xf numFmtId="0" fontId="23" fillId="0" borderId="0" xfId="0" applyFont="1" applyAlignment="1">
      <alignment horizontal="center"/>
    </xf>
    <xf numFmtId="0" fontId="14" fillId="0" borderId="0" xfId="0" applyFont="1" applyAlignment="1">
      <alignment horizontal="right"/>
    </xf>
    <xf numFmtId="0" fontId="14" fillId="0" borderId="0" xfId="0" applyFont="1" applyAlignment="1">
      <alignment horizontal="left"/>
    </xf>
    <xf numFmtId="0" fontId="14" fillId="0" borderId="0" xfId="0" applyFont="1" applyAlignment="1">
      <alignment horizontal="right" vertical="center"/>
    </xf>
    <xf numFmtId="0" fontId="30" fillId="0" borderId="0" xfId="0" applyFont="1" applyAlignment="1">
      <alignment horizontal="center"/>
    </xf>
    <xf numFmtId="0" fontId="29" fillId="0" borderId="0" xfId="0" applyFont="1" applyAlignment="1">
      <alignment horizontal="right"/>
    </xf>
    <xf numFmtId="0" fontId="29" fillId="0" borderId="0" xfId="0" applyFont="1" applyAlignment="1">
      <alignment horizontal="left"/>
    </xf>
    <xf numFmtId="0" fontId="29" fillId="0" borderId="0" xfId="0" applyFont="1" applyAlignment="1">
      <alignment horizontal="right" vertical="center"/>
    </xf>
    <xf numFmtId="0" fontId="35" fillId="0" borderId="0" xfId="0" applyFont="1" applyAlignment="1">
      <alignment horizontal="left" vertical="center"/>
    </xf>
    <xf numFmtId="0" fontId="32" fillId="0" borderId="0" xfId="0" applyFont="1" applyAlignment="1">
      <alignment horizontal="right" vertical="center"/>
    </xf>
    <xf numFmtId="0" fontId="42" fillId="0" borderId="0" xfId="0" applyFont="1"/>
    <xf numFmtId="0" fontId="32" fillId="0" borderId="0" xfId="0" applyFont="1" applyAlignment="1">
      <alignment horizontal="right"/>
    </xf>
    <xf numFmtId="0" fontId="42" fillId="0" borderId="0" xfId="0" applyFont="1" applyFill="1" applyBorder="1" applyAlignment="1">
      <alignment horizontal="left" vertical="center"/>
    </xf>
    <xf numFmtId="0" fontId="42" fillId="0" borderId="0" xfId="0" applyFont="1" applyFill="1" applyBorder="1" applyAlignment="1">
      <alignment vertical="center"/>
    </xf>
    <xf numFmtId="0" fontId="32" fillId="0" borderId="0" xfId="0" applyFont="1"/>
    <xf numFmtId="0" fontId="42" fillId="0" borderId="0" xfId="0" applyFont="1" applyFill="1" applyBorder="1"/>
    <xf numFmtId="0" fontId="47" fillId="0" borderId="0" xfId="0" applyFont="1"/>
    <xf numFmtId="0" fontId="42" fillId="0" borderId="0" xfId="0" applyFont="1" applyAlignment="1">
      <alignment horizontal="left" vertical="center"/>
    </xf>
    <xf numFmtId="0" fontId="49" fillId="0" borderId="0" xfId="0" applyFont="1" applyBorder="1" applyAlignment="1">
      <alignment horizontal="left" vertical="center"/>
    </xf>
    <xf numFmtId="0" fontId="14" fillId="0" borderId="0" xfId="3" applyFont="1" applyAlignment="1">
      <alignment horizontal="left" vertical="center"/>
    </xf>
    <xf numFmtId="0" fontId="50" fillId="0" borderId="0" xfId="0" applyFont="1" applyAlignment="1">
      <alignment horizontal="right" vertical="center"/>
    </xf>
    <xf numFmtId="0" fontId="10" fillId="0" borderId="0" xfId="0" applyFont="1" applyFill="1" applyBorder="1" applyAlignment="1">
      <alignment horizontal="left" vertical="center"/>
    </xf>
    <xf numFmtId="0" fontId="32" fillId="0" borderId="0" xfId="0" applyFont="1" applyFill="1" applyAlignment="1">
      <alignment horizontal="right" vertical="center"/>
    </xf>
    <xf numFmtId="0" fontId="32" fillId="0" borderId="0" xfId="0" applyFont="1" applyFill="1" applyAlignment="1">
      <alignment horizontal="right"/>
    </xf>
    <xf numFmtId="0" fontId="33" fillId="0" borderId="0" xfId="0" applyFont="1" applyAlignment="1">
      <alignment horizontal="left" vertical="center"/>
    </xf>
    <xf numFmtId="49" fontId="33" fillId="0" borderId="0" xfId="0" applyNumberFormat="1" applyFont="1" applyFill="1" applyAlignment="1">
      <alignment horizontal="left" vertical="top" wrapText="1"/>
    </xf>
    <xf numFmtId="0" fontId="33" fillId="0" borderId="0" xfId="0" applyFont="1"/>
    <xf numFmtId="0" fontId="33" fillId="0" borderId="0" xfId="0" applyFont="1" applyFill="1" applyAlignment="1">
      <alignment horizontal="justify" vertical="top" wrapText="1"/>
    </xf>
    <xf numFmtId="0" fontId="32" fillId="0" borderId="0" xfId="0" applyFont="1" applyAlignment="1">
      <alignment horizontal="left" vertical="center"/>
    </xf>
    <xf numFmtId="0" fontId="50" fillId="0" borderId="0" xfId="0" applyFont="1" applyAlignment="1">
      <alignment horizontal="left" vertical="center"/>
    </xf>
    <xf numFmtId="0" fontId="32" fillId="0" borderId="0" xfId="3" applyFont="1" applyAlignment="1">
      <alignment horizontal="right" vertical="center"/>
    </xf>
    <xf numFmtId="0" fontId="44" fillId="0" borderId="0" xfId="3" applyFont="1" applyFill="1">
      <alignment vertical="top"/>
    </xf>
    <xf numFmtId="0" fontId="33" fillId="0" borderId="0" xfId="3" applyFont="1">
      <alignment vertical="top"/>
    </xf>
    <xf numFmtId="0" fontId="32" fillId="0" borderId="0" xfId="3" applyFont="1" applyFill="1" applyAlignment="1">
      <alignment horizontal="left" vertical="center"/>
    </xf>
    <xf numFmtId="0" fontId="32" fillId="0" borderId="0" xfId="3" applyFont="1" applyAlignment="1">
      <alignment vertical="center"/>
    </xf>
    <xf numFmtId="0" fontId="50" fillId="0" borderId="0" xfId="0" applyFont="1" applyFill="1" applyBorder="1" applyAlignment="1">
      <alignment horizontal="left" vertical="center"/>
    </xf>
    <xf numFmtId="0" fontId="49" fillId="0" borderId="0" xfId="0" applyFont="1"/>
    <xf numFmtId="0" fontId="32" fillId="0" borderId="0" xfId="22" applyFont="1" applyFill="1" applyBorder="1" applyAlignment="1">
      <alignment horizontal="left" vertical="center"/>
    </xf>
    <xf numFmtId="0" fontId="25" fillId="0" borderId="0" xfId="3" applyFont="1" applyFill="1" applyBorder="1" applyAlignment="1">
      <alignment horizontal="left" vertical="center"/>
    </xf>
    <xf numFmtId="0" fontId="86" fillId="0" borderId="0" xfId="0" applyFont="1"/>
    <xf numFmtId="166" fontId="0" fillId="0" borderId="0" xfId="0" applyNumberFormat="1"/>
    <xf numFmtId="0" fontId="90" fillId="0" borderId="0" xfId="0" applyFont="1" applyFill="1" applyBorder="1" applyAlignment="1">
      <alignment horizontal="left" vertical="center"/>
    </xf>
    <xf numFmtId="0" fontId="56" fillId="0" borderId="0" xfId="3" applyFont="1" applyAlignment="1">
      <alignment horizontal="left" vertical="center"/>
    </xf>
    <xf numFmtId="0" fontId="89" fillId="0" borderId="0" xfId="0" applyFont="1"/>
    <xf numFmtId="0" fontId="89" fillId="0" borderId="0" xfId="0" applyFont="1" applyAlignment="1">
      <alignment vertical="top" wrapText="1"/>
    </xf>
    <xf numFmtId="0" fontId="53" fillId="0" borderId="0" xfId="0" applyFont="1" applyAlignment="1">
      <alignment vertical="top" wrapText="1"/>
    </xf>
    <xf numFmtId="0" fontId="53" fillId="0" borderId="0" xfId="0" applyFont="1"/>
    <xf numFmtId="0" fontId="35" fillId="0" borderId="0" xfId="0" applyFont="1" applyFill="1" applyBorder="1" applyAlignment="1">
      <alignment wrapText="1"/>
    </xf>
    <xf numFmtId="0" fontId="86" fillId="0" borderId="0" xfId="0" applyFont="1" applyAlignment="1">
      <alignment vertical="center"/>
    </xf>
    <xf numFmtId="0" fontId="53" fillId="0" borderId="0" xfId="0" applyFont="1" applyAlignment="1">
      <alignment vertical="center"/>
    </xf>
    <xf numFmtId="0" fontId="57" fillId="0" borderId="0" xfId="0" applyFont="1" applyAlignment="1">
      <alignment horizontal="right" vertical="center"/>
    </xf>
    <xf numFmtId="0" fontId="88" fillId="0" borderId="0" xfId="0" applyFont="1" applyAlignment="1">
      <alignment vertical="center"/>
    </xf>
    <xf numFmtId="0" fontId="89" fillId="0" borderId="0" xfId="0" applyFont="1" applyAlignment="1">
      <alignment vertical="center"/>
    </xf>
    <xf numFmtId="0" fontId="88" fillId="0" borderId="0" xfId="24" applyFont="1" applyAlignment="1">
      <alignment vertical="center"/>
    </xf>
    <xf numFmtId="0" fontId="70" fillId="0" borderId="0" xfId="24" applyFont="1" applyAlignment="1">
      <alignment vertical="center"/>
    </xf>
    <xf numFmtId="0" fontId="14" fillId="0" borderId="0" xfId="24" applyFont="1" applyFill="1" applyBorder="1" applyAlignment="1">
      <alignment horizontal="right" vertical="center"/>
    </xf>
    <xf numFmtId="0" fontId="24" fillId="0" borderId="0" xfId="24" applyFont="1" applyFill="1" applyBorder="1" applyAlignment="1">
      <alignment horizontal="right" vertical="center"/>
    </xf>
    <xf numFmtId="0" fontId="50" fillId="0" borderId="0" xfId="24" applyFont="1" applyAlignment="1">
      <alignment horizontal="right" vertical="center"/>
    </xf>
    <xf numFmtId="0" fontId="85" fillId="0" borderId="0" xfId="2" applyFont="1" applyFill="1" applyBorder="1" applyAlignment="1" applyProtection="1">
      <alignment horizontal="left" vertical="center"/>
    </xf>
    <xf numFmtId="0" fontId="0" fillId="0" borderId="0" xfId="0" applyAlignment="1">
      <alignment vertical="center"/>
    </xf>
    <xf numFmtId="0" fontId="32" fillId="0" borderId="0" xfId="0" applyFont="1" applyBorder="1" applyAlignment="1">
      <alignment horizontal="right" vertical="center"/>
    </xf>
    <xf numFmtId="0" fontId="24" fillId="0" borderId="0" xfId="0" applyFont="1" applyAlignment="1">
      <alignment horizontal="right" vertical="center"/>
    </xf>
    <xf numFmtId="0" fontId="24" fillId="0" borderId="0" xfId="0" applyFont="1" applyFill="1" applyAlignment="1">
      <alignment horizontal="left" vertical="center"/>
    </xf>
    <xf numFmtId="0" fontId="50" fillId="0" borderId="0" xfId="0" applyFont="1" applyAlignment="1">
      <alignment horizontal="center" vertical="center"/>
    </xf>
    <xf numFmtId="0" fontId="24" fillId="0" borderId="0" xfId="3" applyFont="1" applyAlignment="1">
      <alignment horizontal="left" vertical="center"/>
    </xf>
    <xf numFmtId="0" fontId="0" fillId="0" borderId="0" xfId="0" applyAlignment="1"/>
    <xf numFmtId="0" fontId="50" fillId="0" borderId="0" xfId="0" applyFont="1" applyAlignment="1">
      <alignment vertical="center" wrapText="1" readingOrder="1"/>
    </xf>
    <xf numFmtId="0" fontId="50" fillId="0" borderId="0" xfId="0" applyFont="1" applyFill="1" applyBorder="1" applyAlignment="1">
      <alignment vertical="top" wrapText="1"/>
    </xf>
    <xf numFmtId="0" fontId="32" fillId="0" borderId="0" xfId="0" applyFont="1" applyAlignment="1">
      <alignment vertical="center"/>
    </xf>
    <xf numFmtId="0" fontId="32" fillId="0" borderId="0" xfId="0" applyFont="1" applyBorder="1" applyAlignment="1">
      <alignment vertical="center"/>
    </xf>
    <xf numFmtId="0" fontId="95" fillId="0" borderId="0" xfId="24" applyFont="1" applyAlignment="1">
      <alignment vertical="center" wrapText="1"/>
    </xf>
    <xf numFmtId="0" fontId="57" fillId="0" borderId="0" xfId="24" applyFont="1" applyAlignment="1">
      <alignment horizontal="right" vertical="center"/>
    </xf>
    <xf numFmtId="10" fontId="0" fillId="0" borderId="0" xfId="0" applyNumberFormat="1"/>
    <xf numFmtId="0" fontId="40" fillId="3" borderId="0" xfId="0" applyFont="1" applyFill="1" applyBorder="1" applyAlignment="1">
      <alignment horizontal="center" vertical="center"/>
    </xf>
    <xf numFmtId="0" fontId="32" fillId="3" borderId="0" xfId="0" applyFont="1" applyFill="1" applyBorder="1" applyAlignment="1">
      <alignment horizontal="left" vertical="center" wrapText="1"/>
    </xf>
    <xf numFmtId="0" fontId="50" fillId="3" borderId="0" xfId="0" applyFont="1" applyFill="1" applyBorder="1" applyAlignment="1">
      <alignment vertical="center" wrapText="1"/>
    </xf>
    <xf numFmtId="0" fontId="88" fillId="3" borderId="0" xfId="24" applyFont="1" applyFill="1" applyAlignment="1">
      <alignment horizontal="center" vertical="center"/>
    </xf>
    <xf numFmtId="3" fontId="88" fillId="3" borderId="0" xfId="24" applyNumberFormat="1" applyFont="1" applyFill="1" applyAlignment="1">
      <alignment vertical="center"/>
    </xf>
    <xf numFmtId="176" fontId="88" fillId="3" borderId="0" xfId="24" applyNumberFormat="1" applyFont="1" applyFill="1" applyAlignment="1">
      <alignment horizontal="right" vertical="center"/>
    </xf>
    <xf numFmtId="0" fontId="41" fillId="3" borderId="0" xfId="3" applyFont="1" applyFill="1" applyBorder="1" applyAlignment="1">
      <alignment horizontal="left" vertical="center" wrapText="1"/>
    </xf>
    <xf numFmtId="166" fontId="41" fillId="3" borderId="0" xfId="3" applyNumberFormat="1" applyFont="1" applyFill="1" applyBorder="1" applyAlignment="1">
      <alignment horizontal="right" vertical="center" wrapText="1"/>
    </xf>
    <xf numFmtId="2" fontId="40" fillId="3" borderId="0" xfId="16" applyNumberFormat="1" applyFont="1" applyFill="1" applyBorder="1" applyAlignment="1">
      <alignment horizontal="center" vertical="center" wrapText="1"/>
    </xf>
    <xf numFmtId="10" fontId="40" fillId="3" borderId="0" xfId="16" applyNumberFormat="1" applyFont="1" applyFill="1" applyBorder="1" applyAlignment="1">
      <alignment horizontal="center" vertical="center" wrapText="1"/>
    </xf>
    <xf numFmtId="10" fontId="40" fillId="3" borderId="0" xfId="4" applyNumberFormat="1" applyFont="1" applyFill="1" applyAlignment="1">
      <alignment horizontal="center" vertical="center" wrapText="1"/>
    </xf>
    <xf numFmtId="4" fontId="40" fillId="3" borderId="0" xfId="3" applyNumberFormat="1" applyFont="1" applyFill="1" applyBorder="1" applyAlignment="1">
      <alignment horizontal="center" vertical="center" wrapText="1"/>
    </xf>
    <xf numFmtId="10" fontId="40" fillId="3" borderId="0" xfId="3" applyNumberFormat="1" applyFont="1" applyFill="1" applyBorder="1" applyAlignment="1">
      <alignment horizontal="center" vertical="center" wrapText="1"/>
    </xf>
    <xf numFmtId="173" fontId="48" fillId="3" borderId="0" xfId="3" applyNumberFormat="1" applyFont="1" applyFill="1" applyAlignment="1">
      <alignment horizontal="center" vertical="center"/>
    </xf>
    <xf numFmtId="0" fontId="48" fillId="5" borderId="0" xfId="3" applyFont="1" applyFill="1" applyBorder="1" applyAlignment="1">
      <alignment horizontal="left" vertical="center" wrapText="1"/>
    </xf>
    <xf numFmtId="166" fontId="48" fillId="5" borderId="0" xfId="16" applyNumberFormat="1" applyFont="1" applyFill="1" applyBorder="1" applyAlignment="1">
      <alignment horizontal="center" vertical="center"/>
    </xf>
    <xf numFmtId="0" fontId="11" fillId="3" borderId="0" xfId="3" applyFont="1" applyFill="1" applyAlignment="1">
      <alignment horizontal="left" vertical="center"/>
    </xf>
    <xf numFmtId="10" fontId="10" fillId="4" borderId="0" xfId="4" applyNumberFormat="1" applyFont="1" applyFill="1" applyBorder="1" applyAlignment="1">
      <alignment horizontal="right" vertical="center"/>
    </xf>
    <xf numFmtId="0" fontId="10" fillId="3" borderId="0" xfId="3" applyFont="1" applyFill="1" applyAlignment="1">
      <alignment horizontal="left" vertical="center"/>
    </xf>
    <xf numFmtId="0" fontId="41" fillId="3" borderId="0" xfId="3" applyFont="1" applyFill="1" applyAlignment="1">
      <alignment horizontal="left" vertical="center"/>
    </xf>
    <xf numFmtId="166" fontId="40" fillId="3" borderId="0" xfId="17" applyNumberFormat="1" applyFont="1" applyFill="1" applyAlignment="1">
      <alignment horizontal="center" vertical="center"/>
    </xf>
    <xf numFmtId="10" fontId="41" fillId="3" borderId="0" xfId="3" applyNumberFormat="1" applyFont="1" applyFill="1" applyAlignment="1">
      <alignment horizontal="right" vertical="center" indent="2"/>
    </xf>
    <xf numFmtId="165" fontId="40" fillId="3" borderId="0" xfId="17" applyFont="1" applyFill="1" applyAlignment="1">
      <alignment horizontal="center" vertical="center"/>
    </xf>
    <xf numFmtId="10" fontId="41" fillId="3" borderId="0" xfId="3" applyNumberFormat="1" applyFont="1" applyFill="1" applyAlignment="1">
      <alignment horizontal="center" vertical="center"/>
    </xf>
    <xf numFmtId="0" fontId="70" fillId="3" borderId="0" xfId="3" applyFont="1" applyFill="1" applyAlignment="1">
      <alignment horizontal="left" vertical="center"/>
    </xf>
    <xf numFmtId="0" fontId="40" fillId="4" borderId="0" xfId="3" applyFont="1" applyFill="1" applyBorder="1" applyAlignment="1"/>
    <xf numFmtId="10" fontId="51" fillId="4" borderId="0" xfId="3" applyNumberFormat="1" applyFont="1" applyFill="1" applyBorder="1" applyAlignment="1">
      <alignment horizontal="right" vertical="center" indent="2"/>
    </xf>
    <xf numFmtId="165" fontId="52" fillId="4" borderId="0" xfId="1" applyNumberFormat="1" applyFont="1" applyFill="1" applyBorder="1" applyAlignment="1">
      <alignment horizontal="center" vertical="center"/>
    </xf>
    <xf numFmtId="0" fontId="65" fillId="3" borderId="0" xfId="3" applyFont="1" applyFill="1" applyAlignment="1">
      <alignment horizontal="left" vertical="center"/>
    </xf>
    <xf numFmtId="0" fontId="72" fillId="4" borderId="0" xfId="3" applyFont="1" applyFill="1" applyBorder="1" applyAlignment="1">
      <alignment horizontal="left" vertical="center"/>
    </xf>
    <xf numFmtId="0" fontId="80" fillId="3" borderId="0" xfId="3" applyFont="1" applyFill="1" applyAlignment="1">
      <alignment horizontal="left" vertical="center" wrapText="1"/>
    </xf>
    <xf numFmtId="0" fontId="60" fillId="3" borderId="0" xfId="3" applyFont="1" applyFill="1" applyAlignment="1">
      <alignment horizontal="left" vertical="center"/>
    </xf>
    <xf numFmtId="2" fontId="20" fillId="3" borderId="0" xfId="3" applyNumberFormat="1" applyFill="1" applyAlignment="1">
      <alignment horizontal="center" vertical="center"/>
    </xf>
    <xf numFmtId="3" fontId="20" fillId="3" borderId="0" xfId="3" applyNumberFormat="1" applyFill="1" applyAlignment="1">
      <alignment horizontal="right" vertical="center"/>
    </xf>
    <xf numFmtId="2" fontId="74" fillId="3" borderId="0" xfId="3" applyNumberFormat="1" applyFont="1" applyFill="1" applyAlignment="1">
      <alignment horizontal="center" vertical="center"/>
    </xf>
    <xf numFmtId="3" fontId="74" fillId="3" borderId="0" xfId="3" applyNumberFormat="1" applyFont="1" applyFill="1" applyAlignment="1">
      <alignment horizontal="right" vertical="center"/>
    </xf>
    <xf numFmtId="0" fontId="32" fillId="4" borderId="0" xfId="0" applyFont="1" applyFill="1" applyBorder="1" applyAlignment="1">
      <alignment horizontal="left" vertical="center"/>
    </xf>
    <xf numFmtId="0" fontId="32" fillId="4" borderId="0" xfId="0" applyFont="1" applyFill="1" applyBorder="1" applyAlignment="1">
      <alignment horizontal="center" vertical="center"/>
    </xf>
    <xf numFmtId="3" fontId="32" fillId="4" borderId="0" xfId="0" applyNumberFormat="1" applyFont="1" applyFill="1" applyBorder="1" applyAlignment="1" applyProtection="1">
      <alignment horizontal="right" vertical="center"/>
    </xf>
    <xf numFmtId="170" fontId="32" fillId="4" borderId="0" xfId="0" applyNumberFormat="1" applyFont="1" applyFill="1" applyBorder="1" applyAlignment="1" applyProtection="1">
      <alignment horizontal="right" vertical="center"/>
    </xf>
    <xf numFmtId="3" fontId="93" fillId="4" borderId="0" xfId="0" applyNumberFormat="1" applyFont="1" applyFill="1" applyBorder="1" applyAlignment="1" applyProtection="1">
      <alignment horizontal="right" vertical="center"/>
    </xf>
    <xf numFmtId="3" fontId="91" fillId="4" borderId="0" xfId="0" applyNumberFormat="1" applyFont="1" applyFill="1" applyBorder="1" applyAlignment="1" applyProtection="1">
      <alignment horizontal="right" vertical="center"/>
    </xf>
    <xf numFmtId="170" fontId="91" fillId="4" borderId="0" xfId="0" applyNumberFormat="1" applyFont="1" applyFill="1" applyBorder="1" applyAlignment="1" applyProtection="1">
      <alignment horizontal="right" vertical="center"/>
    </xf>
    <xf numFmtId="170" fontId="93" fillId="4" borderId="0" xfId="0" applyNumberFormat="1" applyFont="1" applyFill="1" applyBorder="1" applyAlignment="1" applyProtection="1">
      <alignment horizontal="right" vertical="center"/>
    </xf>
    <xf numFmtId="0" fontId="32" fillId="3" borderId="0" xfId="20" applyFont="1" applyFill="1" applyBorder="1" applyAlignment="1">
      <alignment horizontal="left" vertical="center" wrapText="1"/>
    </xf>
    <xf numFmtId="174" fontId="32" fillId="3" borderId="0" xfId="21" applyNumberFormat="1" applyFont="1" applyFill="1" applyAlignment="1">
      <alignment horizontal="right" vertical="center"/>
    </xf>
    <xf numFmtId="0" fontId="48" fillId="3" borderId="0" xfId="3" applyFont="1" applyFill="1" applyBorder="1" applyAlignment="1">
      <alignment horizontal="left" vertical="center" wrapText="1"/>
    </xf>
    <xf numFmtId="3" fontId="32" fillId="3" borderId="0" xfId="3" applyNumberFormat="1" applyFont="1" applyFill="1" applyBorder="1" applyAlignment="1">
      <alignment horizontal="right" vertical="center"/>
    </xf>
    <xf numFmtId="0" fontId="50" fillId="3" borderId="0" xfId="20" applyFont="1" applyFill="1" applyBorder="1" applyAlignment="1">
      <alignment horizontal="left" vertical="center" wrapText="1"/>
    </xf>
    <xf numFmtId="174" fontId="50" fillId="3" borderId="0" xfId="21" applyNumberFormat="1" applyFont="1" applyFill="1" applyAlignment="1">
      <alignment horizontal="right" vertical="center"/>
    </xf>
    <xf numFmtId="175" fontId="50" fillId="3" borderId="0" xfId="0" applyNumberFormat="1" applyFont="1" applyFill="1" applyBorder="1" applyAlignment="1">
      <alignment horizontal="right" vertical="center"/>
    </xf>
    <xf numFmtId="0" fontId="50" fillId="3" borderId="0" xfId="18" applyFont="1" applyFill="1" applyBorder="1" applyAlignment="1">
      <alignment horizontal="left" vertical="center" wrapText="1"/>
    </xf>
    <xf numFmtId="3" fontId="40" fillId="4" borderId="0" xfId="23" quotePrefix="1" applyNumberFormat="1" applyFont="1" applyFill="1" applyBorder="1" applyAlignment="1" applyProtection="1">
      <alignment vertical="center"/>
      <protection hidden="1"/>
    </xf>
    <xf numFmtId="10" fontId="40" fillId="4" borderId="0" xfId="23" quotePrefix="1" applyNumberFormat="1" applyFont="1" applyFill="1" applyBorder="1" applyAlignment="1" applyProtection="1">
      <alignment vertical="center"/>
      <protection hidden="1"/>
    </xf>
    <xf numFmtId="0" fontId="75" fillId="3" borderId="0" xfId="0" applyFont="1" applyFill="1" applyBorder="1" applyAlignment="1">
      <alignment vertical="center" wrapText="1"/>
    </xf>
    <xf numFmtId="3" fontId="39" fillId="4" borderId="0" xfId="23" quotePrefix="1" applyNumberFormat="1" applyFont="1" applyFill="1" applyBorder="1" applyAlignment="1" applyProtection="1">
      <alignment vertical="center"/>
      <protection hidden="1"/>
    </xf>
    <xf numFmtId="10" fontId="73" fillId="4" borderId="0" xfId="23" quotePrefix="1" applyNumberFormat="1" applyFont="1" applyFill="1" applyBorder="1" applyAlignment="1" applyProtection="1">
      <alignment vertical="center"/>
      <protection hidden="1"/>
    </xf>
    <xf numFmtId="3" fontId="73" fillId="4" borderId="0" xfId="23" quotePrefix="1" applyNumberFormat="1" applyFont="1" applyFill="1" applyBorder="1" applyAlignment="1" applyProtection="1">
      <alignment vertical="center"/>
      <protection hidden="1"/>
    </xf>
    <xf numFmtId="3" fontId="0" fillId="0" borderId="0" xfId="0" applyNumberFormat="1"/>
    <xf numFmtId="0" fontId="93" fillId="4" borderId="0" xfId="0" applyFont="1" applyFill="1" applyBorder="1" applyAlignment="1">
      <alignment horizontal="left" vertical="center"/>
    </xf>
    <xf numFmtId="165" fontId="52" fillId="4" borderId="0" xfId="1" applyFont="1" applyFill="1" applyBorder="1" applyAlignment="1">
      <alignment horizontal="center" vertical="center"/>
    </xf>
    <xf numFmtId="165" fontId="51" fillId="4" borderId="0" xfId="1" applyFont="1" applyFill="1" applyBorder="1" applyAlignment="1">
      <alignment horizontal="center" vertical="center"/>
    </xf>
    <xf numFmtId="0" fontId="118" fillId="0" borderId="0" xfId="0" applyFont="1" applyAlignment="1">
      <alignment horizontal="left" vertical="center"/>
    </xf>
    <xf numFmtId="0" fontId="118" fillId="0" borderId="0" xfId="0" applyFont="1" applyAlignment="1">
      <alignment horizontal="right" vertical="center"/>
    </xf>
    <xf numFmtId="0" fontId="88" fillId="7" borderId="0" xfId="24" applyFont="1" applyFill="1" applyAlignment="1">
      <alignment horizontal="center" vertical="center" wrapText="1"/>
    </xf>
    <xf numFmtId="0" fontId="118" fillId="0" borderId="0" xfId="3" applyFont="1" applyAlignment="1">
      <alignment horizontal="left" vertical="center"/>
    </xf>
    <xf numFmtId="0" fontId="120" fillId="0" borderId="0" xfId="3" applyFont="1" applyAlignment="1">
      <alignment horizontal="left" vertical="center"/>
    </xf>
    <xf numFmtId="0" fontId="70" fillId="0" borderId="0" xfId="0" applyFont="1" applyFill="1" applyAlignment="1">
      <alignment horizontal="left" vertical="center"/>
    </xf>
    <xf numFmtId="0" fontId="121" fillId="0" borderId="0" xfId="3" applyFont="1" applyFill="1" applyAlignment="1">
      <alignment horizontal="left" vertical="center"/>
    </xf>
    <xf numFmtId="14" fontId="118" fillId="0" borderId="0" xfId="0" applyNumberFormat="1" applyFont="1" applyAlignment="1">
      <alignment horizontal="right" vertical="center"/>
    </xf>
    <xf numFmtId="0" fontId="118" fillId="0" borderId="0" xfId="3" applyFont="1" applyFill="1" applyAlignment="1">
      <alignment horizontal="left" vertical="center"/>
    </xf>
    <xf numFmtId="0" fontId="70" fillId="0" borderId="0" xfId="3" applyFont="1" applyFill="1" applyAlignment="1">
      <alignment horizontal="left" vertical="center"/>
    </xf>
    <xf numFmtId="0" fontId="122" fillId="0" borderId="0" xfId="0" applyFont="1" applyAlignment="1">
      <alignment horizontal="right" vertical="center"/>
    </xf>
    <xf numFmtId="0" fontId="70" fillId="0" borderId="0" xfId="3" applyFont="1" applyFill="1" applyBorder="1" applyAlignment="1">
      <alignment horizontal="left" vertical="center"/>
    </xf>
    <xf numFmtId="0" fontId="118" fillId="0" borderId="0" xfId="3" applyFont="1" applyFill="1" applyBorder="1" applyAlignment="1">
      <alignment horizontal="left" vertical="center"/>
    </xf>
    <xf numFmtId="0" fontId="118" fillId="0" borderId="0" xfId="0" applyFont="1" applyFill="1" applyBorder="1" applyAlignment="1">
      <alignment horizontal="left" vertical="center"/>
    </xf>
    <xf numFmtId="0" fontId="118" fillId="0" borderId="0" xfId="0" applyFont="1" applyFill="1" applyAlignment="1">
      <alignment horizontal="left" vertical="center"/>
    </xf>
    <xf numFmtId="0" fontId="70" fillId="0" borderId="0" xfId="0" applyFont="1" applyAlignment="1">
      <alignment horizontal="left" vertical="center"/>
    </xf>
    <xf numFmtId="0" fontId="121" fillId="0" borderId="0" xfId="0" applyFont="1" applyFill="1" applyAlignment="1">
      <alignment horizontal="left" vertical="center"/>
    </xf>
    <xf numFmtId="0" fontId="14" fillId="0" borderId="0" xfId="0" applyFont="1" applyAlignment="1">
      <alignment horizontal="left" vertical="center"/>
    </xf>
    <xf numFmtId="0" fontId="32" fillId="0" borderId="0" xfId="20" applyFont="1" applyFill="1" applyBorder="1" applyAlignment="1">
      <alignment horizontal="left" vertical="center"/>
    </xf>
    <xf numFmtId="0" fontId="50" fillId="0" borderId="0" xfId="0" applyFont="1" applyFill="1" applyBorder="1" applyAlignment="1">
      <alignment vertical="center" wrapText="1" readingOrder="1"/>
    </xf>
    <xf numFmtId="0" fontId="105" fillId="0" borderId="0" xfId="3" applyFont="1" applyAlignment="1">
      <alignment horizontal="left" vertical="center"/>
    </xf>
    <xf numFmtId="0" fontId="50" fillId="0" borderId="0" xfId="0" applyFont="1" applyAlignment="1">
      <alignment horizontal="right"/>
    </xf>
    <xf numFmtId="14" fontId="70" fillId="0" borderId="0" xfId="0" applyNumberFormat="1" applyFont="1" applyAlignment="1">
      <alignment horizontal="right" vertical="center"/>
    </xf>
    <xf numFmtId="0" fontId="95" fillId="0" borderId="0" xfId="0" applyFont="1" applyAlignment="1">
      <alignment horizontal="left" indent="6"/>
    </xf>
    <xf numFmtId="0" fontId="78" fillId="0" borderId="0" xfId="0" applyFont="1" applyAlignment="1">
      <alignment horizontal="left" vertical="center"/>
    </xf>
    <xf numFmtId="0" fontId="79" fillId="0" borderId="0" xfId="0" applyFont="1" applyAlignment="1">
      <alignment horizontal="left" vertical="center"/>
    </xf>
    <xf numFmtId="0" fontId="0" fillId="0" borderId="0" xfId="0" applyAlignment="1">
      <alignment horizontal="left" vertical="center"/>
    </xf>
    <xf numFmtId="0" fontId="24" fillId="0" borderId="0" xfId="3" applyFont="1" applyFill="1" applyAlignment="1">
      <alignment horizontal="left" vertical="center"/>
    </xf>
    <xf numFmtId="10" fontId="86" fillId="0" borderId="0" xfId="0" applyNumberFormat="1" applyFont="1"/>
    <xf numFmtId="170" fontId="32" fillId="3" borderId="0" xfId="0" applyNumberFormat="1" applyFont="1" applyFill="1" applyBorder="1" applyAlignment="1">
      <alignment horizontal="right" vertical="center"/>
    </xf>
    <xf numFmtId="0" fontId="33" fillId="0" borderId="0" xfId="0" applyFont="1" applyAlignment="1">
      <alignment vertical="center"/>
    </xf>
    <xf numFmtId="0" fontId="102" fillId="0" borderId="0" xfId="0" applyFont="1" applyFill="1" applyAlignment="1">
      <alignment vertical="center"/>
    </xf>
    <xf numFmtId="0" fontId="102" fillId="0" borderId="0" xfId="0" applyFont="1" applyAlignment="1">
      <alignment horizontal="left" vertical="center" wrapText="1"/>
    </xf>
    <xf numFmtId="0" fontId="33" fillId="0" borderId="0" xfId="0" applyNumberFormat="1" applyFont="1" applyAlignment="1">
      <alignment vertical="top"/>
    </xf>
    <xf numFmtId="0" fontId="0" fillId="0" borderId="0" xfId="0" applyNumberFormat="1" applyAlignment="1">
      <alignment vertical="top"/>
    </xf>
    <xf numFmtId="0" fontId="33" fillId="0" borderId="0" xfId="0" applyNumberFormat="1" applyFont="1" applyAlignment="1">
      <alignment vertical="center"/>
    </xf>
    <xf numFmtId="3" fontId="114" fillId="9" borderId="0" xfId="0" applyNumberFormat="1" applyFont="1" applyFill="1" applyBorder="1" applyAlignment="1">
      <alignment vertical="center"/>
    </xf>
    <xf numFmtId="3" fontId="52" fillId="6" borderId="0" xfId="1" applyNumberFormat="1" applyFont="1" applyFill="1" applyBorder="1" applyAlignment="1">
      <alignment horizontal="right" vertical="center"/>
    </xf>
    <xf numFmtId="0" fontId="103" fillId="0" borderId="0" xfId="0" applyFont="1" applyAlignment="1"/>
    <xf numFmtId="0" fontId="106" fillId="0" borderId="0" xfId="0" applyFont="1" applyAlignment="1">
      <alignment vertical="center"/>
    </xf>
    <xf numFmtId="0" fontId="40" fillId="9" borderId="0" xfId="0" applyFont="1" applyFill="1" applyBorder="1" applyAlignment="1">
      <alignment horizontal="center" vertical="center"/>
    </xf>
    <xf numFmtId="0" fontId="0" fillId="0" borderId="0" xfId="0" applyAlignment="1"/>
    <xf numFmtId="0" fontId="78" fillId="0" borderId="0" xfId="0" applyFont="1" applyFill="1" applyBorder="1" applyAlignment="1">
      <alignment vertical="center"/>
    </xf>
    <xf numFmtId="0" fontId="105" fillId="0" borderId="0" xfId="0" applyFont="1" applyFill="1" applyBorder="1" applyAlignment="1">
      <alignment vertical="top"/>
    </xf>
    <xf numFmtId="3" fontId="88" fillId="3" borderId="0" xfId="24" applyNumberFormat="1" applyFont="1" applyFill="1" applyAlignment="1">
      <alignment horizontal="right" vertical="center"/>
    </xf>
    <xf numFmtId="0" fontId="0" fillId="0" borderId="0" xfId="0" applyBorder="1" applyAlignment="1">
      <alignment vertical="center"/>
    </xf>
    <xf numFmtId="0" fontId="50" fillId="0" borderId="0" xfId="0" applyFont="1" applyAlignment="1">
      <alignment horizontal="right"/>
    </xf>
    <xf numFmtId="0" fontId="53" fillId="0" borderId="0" xfId="0" applyFont="1" applyAlignment="1">
      <alignment horizontal="left" vertical="center" wrapText="1"/>
    </xf>
    <xf numFmtId="0" fontId="78" fillId="0" borderId="0" xfId="0" applyFont="1" applyAlignment="1">
      <alignment vertical="center"/>
    </xf>
    <xf numFmtId="3" fontId="89" fillId="9" borderId="0" xfId="0" applyNumberFormat="1" applyFont="1" applyFill="1" applyBorder="1" applyAlignment="1">
      <alignment horizontal="right" vertical="center" indent="1"/>
    </xf>
    <xf numFmtId="10" fontId="89" fillId="9" borderId="0" xfId="0"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2"/>
    </xf>
    <xf numFmtId="0" fontId="138" fillId="0" borderId="0" xfId="0" applyFont="1"/>
    <xf numFmtId="0" fontId="114" fillId="3" borderId="0" xfId="3" applyFont="1" applyFill="1" applyAlignment="1">
      <alignment horizontal="left" vertical="center"/>
    </xf>
    <xf numFmtId="0" fontId="89" fillId="0" borderId="0" xfId="0" applyFont="1" applyFill="1" applyAlignment="1">
      <alignment vertical="center" wrapText="1"/>
    </xf>
    <xf numFmtId="49" fontId="32" fillId="4" borderId="0" xfId="0" applyNumberFormat="1" applyFont="1" applyFill="1" applyBorder="1" applyAlignment="1">
      <alignment horizontal="right" vertical="center"/>
    </xf>
    <xf numFmtId="0" fontId="105" fillId="0" borderId="0" xfId="3" applyFont="1" applyAlignment="1">
      <alignment vertical="center"/>
    </xf>
    <xf numFmtId="3" fontId="20" fillId="3" borderId="0" xfId="3" applyNumberFormat="1" applyFont="1" applyFill="1" applyAlignment="1">
      <alignment vertical="center"/>
    </xf>
    <xf numFmtId="3" fontId="20" fillId="3" borderId="0" xfId="3" applyNumberFormat="1" applyFont="1" applyFill="1" applyAlignment="1">
      <alignment horizontal="right" vertical="center"/>
    </xf>
    <xf numFmtId="0" fontId="20" fillId="3" borderId="0" xfId="3" applyFont="1" applyFill="1" applyAlignment="1">
      <alignment horizontal="left" vertical="center"/>
    </xf>
    <xf numFmtId="0" fontId="50" fillId="0" borderId="0" xfId="0" applyFont="1" applyAlignment="1">
      <alignment horizontal="right"/>
    </xf>
    <xf numFmtId="170" fontId="0" fillId="0" borderId="0" xfId="0" applyNumberFormat="1"/>
    <xf numFmtId="0" fontId="14" fillId="0" borderId="0" xfId="3" applyFont="1" applyFill="1" applyAlignment="1">
      <alignment horizontal="center"/>
    </xf>
    <xf numFmtId="0" fontId="15" fillId="0" borderId="0" xfId="3" applyFont="1" applyFill="1" applyAlignment="1">
      <alignment horizontal="center"/>
    </xf>
    <xf numFmtId="3" fontId="63" fillId="0" borderId="0" xfId="3" applyNumberFormat="1" applyFont="1" applyFill="1" applyAlignment="1">
      <alignment horizontal="right" vertical="center"/>
    </xf>
    <xf numFmtId="0" fontId="0" fillId="0" borderId="0" xfId="0" applyFill="1"/>
    <xf numFmtId="2" fontId="20" fillId="0" borderId="0" xfId="3" applyNumberFormat="1" applyFill="1" applyAlignment="1">
      <alignment horizontal="center" vertical="center"/>
    </xf>
    <xf numFmtId="2" fontId="63" fillId="0" borderId="0" xfId="3" applyNumberFormat="1" applyFont="1" applyFill="1" applyAlignment="1">
      <alignment horizontal="left" vertical="center"/>
    </xf>
    <xf numFmtId="0" fontId="31" fillId="0" borderId="0" xfId="3" applyFont="1" applyFill="1" applyAlignment="1">
      <alignment horizontal="center" vertical="center" wrapText="1"/>
    </xf>
    <xf numFmtId="10" fontId="51" fillId="0" borderId="0" xfId="3" applyNumberFormat="1" applyFont="1" applyFill="1" applyBorder="1" applyAlignment="1">
      <alignment horizontal="right" vertical="center" indent="2"/>
    </xf>
    <xf numFmtId="165" fontId="52" fillId="0" borderId="0" xfId="1" applyFont="1" applyFill="1" applyBorder="1" applyAlignment="1">
      <alignment horizontal="center" vertical="center"/>
    </xf>
    <xf numFmtId="165" fontId="51" fillId="0" borderId="0" xfId="1" applyFont="1" applyFill="1" applyBorder="1" applyAlignment="1">
      <alignment horizontal="center" vertical="center"/>
    </xf>
    <xf numFmtId="165" fontId="52" fillId="0" borderId="0" xfId="1" applyNumberFormat="1" applyFont="1" applyFill="1" applyBorder="1" applyAlignment="1">
      <alignment horizontal="center" vertical="center"/>
    </xf>
    <xf numFmtId="10" fontId="71" fillId="0" borderId="0" xfId="3" applyNumberFormat="1" applyFont="1" applyFill="1" applyBorder="1" applyAlignment="1">
      <alignment horizontal="center"/>
    </xf>
    <xf numFmtId="0" fontId="71" fillId="0" borderId="0" xfId="3" applyFont="1" applyFill="1" applyBorder="1" applyAlignment="1">
      <alignment horizontal="center"/>
    </xf>
    <xf numFmtId="0" fontId="40" fillId="0" borderId="0" xfId="3" applyFont="1" applyFill="1" applyBorder="1" applyAlignment="1"/>
    <xf numFmtId="166" fontId="40" fillId="0" borderId="0" xfId="17" applyNumberFormat="1" applyFont="1" applyFill="1" applyAlignment="1">
      <alignment horizontal="center" vertical="center"/>
    </xf>
    <xf numFmtId="0" fontId="80" fillId="0" borderId="0" xfId="3" applyFont="1" applyFill="1" applyAlignment="1">
      <alignment horizontal="left" vertical="center" wrapText="1"/>
    </xf>
    <xf numFmtId="0" fontId="32" fillId="0" borderId="0" xfId="3" applyFont="1" applyFill="1" applyAlignment="1">
      <alignment vertical="center"/>
    </xf>
    <xf numFmtId="0" fontId="14" fillId="0" borderId="0" xfId="3" applyFont="1" applyFill="1" applyAlignment="1">
      <alignment horizontal="center" vertical="center" wrapText="1"/>
    </xf>
    <xf numFmtId="0" fontId="120" fillId="0" borderId="0" xfId="3" applyFont="1" applyFill="1" applyAlignment="1">
      <alignment horizontal="left" vertical="center"/>
    </xf>
    <xf numFmtId="0" fontId="15" fillId="0" borderId="0" xfId="3" applyFont="1" applyFill="1" applyAlignment="1">
      <alignment horizontal="left" vertical="center"/>
    </xf>
    <xf numFmtId="0" fontId="20" fillId="0" borderId="0" xfId="3" applyFill="1">
      <alignment vertical="top"/>
    </xf>
    <xf numFmtId="0" fontId="89" fillId="0" borderId="0" xfId="0" applyFont="1" applyAlignment="1">
      <alignment vertical="top"/>
    </xf>
    <xf numFmtId="0" fontId="108" fillId="0" borderId="0" xfId="0" applyFont="1" applyAlignment="1">
      <alignment vertical="top"/>
    </xf>
    <xf numFmtId="3" fontId="40" fillId="3" borderId="0" xfId="1" applyNumberFormat="1" applyFont="1" applyFill="1" applyBorder="1" applyAlignment="1">
      <alignment horizontal="right" vertical="center" wrapText="1"/>
    </xf>
    <xf numFmtId="3" fontId="40" fillId="3" borderId="0" xfId="1" applyNumberFormat="1" applyFont="1" applyFill="1" applyAlignment="1">
      <alignment horizontal="right" vertical="center"/>
    </xf>
    <xf numFmtId="0" fontId="53" fillId="0" borderId="0" xfId="0" applyFont="1" applyAlignment="1">
      <alignment horizontal="left" vertical="center" wrapText="1"/>
    </xf>
    <xf numFmtId="0" fontId="42" fillId="0" borderId="0" xfId="0" applyFont="1" applyAlignment="1">
      <alignment horizontal="right" vertical="center"/>
    </xf>
    <xf numFmtId="0" fontId="142" fillId="0" borderId="0" xfId="0" applyFont="1"/>
    <xf numFmtId="0" fontId="93" fillId="0" borderId="0" xfId="0" applyFont="1" applyAlignment="1">
      <alignment horizontal="left" vertical="center" indent="1"/>
    </xf>
    <xf numFmtId="0" fontId="118" fillId="0" borderId="0" xfId="28" applyFont="1" applyFill="1" applyBorder="1" applyAlignment="1">
      <alignment horizontal="left" vertical="center"/>
    </xf>
    <xf numFmtId="0" fontId="70" fillId="0" borderId="0" xfId="28" applyFont="1" applyFill="1" applyBorder="1" applyAlignment="1">
      <alignment horizontal="left" vertical="center"/>
    </xf>
    <xf numFmtId="0" fontId="40" fillId="0" borderId="0" xfId="3" applyFont="1" applyFill="1" applyBorder="1" applyAlignment="1">
      <alignment horizontal="center" vertical="center" wrapText="1"/>
    </xf>
    <xf numFmtId="14" fontId="31" fillId="0" borderId="0" xfId="3" applyNumberFormat="1" applyFont="1" applyFill="1" applyBorder="1" applyAlignment="1" applyProtection="1">
      <alignment horizontal="center" vertical="center" wrapText="1"/>
      <protection hidden="1"/>
    </xf>
    <xf numFmtId="3" fontId="89" fillId="0" borderId="0" xfId="0" applyNumberFormat="1" applyFont="1" applyFill="1" applyAlignment="1">
      <alignment vertical="center"/>
    </xf>
    <xf numFmtId="10" fontId="50" fillId="0" borderId="0" xfId="23" quotePrefix="1" applyNumberFormat="1" applyFont="1" applyFill="1" applyBorder="1" applyAlignment="1" applyProtection="1">
      <alignment vertical="center"/>
      <protection hidden="1"/>
    </xf>
    <xf numFmtId="3" fontId="50" fillId="0" borderId="0" xfId="23" quotePrefix="1" applyNumberFormat="1" applyFont="1" applyFill="1" applyBorder="1" applyAlignment="1" applyProtection="1">
      <alignment vertical="center"/>
      <protection hidden="1"/>
    </xf>
    <xf numFmtId="3" fontId="97" fillId="0" borderId="0" xfId="0" applyNumberFormat="1" applyFont="1" applyFill="1" applyAlignment="1">
      <alignment vertical="center"/>
    </xf>
    <xf numFmtId="10" fontId="75" fillId="0" borderId="0" xfId="23" quotePrefix="1" applyNumberFormat="1" applyFont="1" applyFill="1" applyBorder="1" applyAlignment="1" applyProtection="1">
      <alignment vertical="center"/>
      <protection hidden="1"/>
    </xf>
    <xf numFmtId="3" fontId="75" fillId="0" borderId="0" xfId="23" quotePrefix="1" applyNumberFormat="1" applyFont="1" applyFill="1" applyBorder="1" applyAlignment="1" applyProtection="1">
      <alignment vertical="center"/>
      <protection hidden="1"/>
    </xf>
    <xf numFmtId="0" fontId="62" fillId="0" borderId="0" xfId="29" applyFont="1" applyFill="1" applyBorder="1" applyAlignment="1">
      <alignment horizontal="left" vertical="center"/>
    </xf>
    <xf numFmtId="0" fontId="62" fillId="0" borderId="0" xfId="29" applyFont="1" applyFill="1" applyBorder="1" applyAlignment="1">
      <alignment horizontal="right" vertical="center"/>
    </xf>
    <xf numFmtId="1" fontId="89" fillId="0" borderId="0" xfId="0" applyNumberFormat="1" applyFont="1" applyFill="1" applyAlignment="1">
      <alignment horizontal="center" vertical="center" wrapText="1"/>
    </xf>
    <xf numFmtId="0" fontId="37" fillId="0" borderId="0" xfId="29" applyFont="1" applyFill="1" applyBorder="1" applyAlignment="1">
      <alignment horizontal="right" vertical="center"/>
    </xf>
    <xf numFmtId="0" fontId="17" fillId="0" borderId="0" xfId="2" applyFont="1" applyFill="1" applyBorder="1" applyAlignment="1" applyProtection="1">
      <alignment horizontal="left" vertical="center"/>
    </xf>
    <xf numFmtId="3" fontId="144" fillId="0" borderId="0" xfId="0" applyNumberFormat="1" applyFont="1"/>
    <xf numFmtId="170" fontId="86" fillId="0" borderId="0" xfId="0" applyNumberFormat="1" applyFont="1"/>
    <xf numFmtId="3" fontId="145" fillId="0" borderId="0" xfId="0" applyNumberFormat="1" applyFont="1"/>
    <xf numFmtId="0" fontId="112" fillId="0" borderId="0" xfId="3" applyFont="1" applyFill="1" applyAlignment="1">
      <alignment horizontal="left" vertical="center"/>
    </xf>
    <xf numFmtId="0" fontId="20" fillId="0" borderId="0" xfId="3" applyFont="1" applyFill="1">
      <alignment vertical="top"/>
    </xf>
    <xf numFmtId="3" fontId="20" fillId="0" borderId="0" xfId="3" applyNumberFormat="1" applyFont="1" applyFill="1" applyAlignment="1">
      <alignment vertical="center"/>
    </xf>
    <xf numFmtId="10" fontId="10" fillId="0" borderId="0" xfId="4" applyNumberFormat="1" applyFont="1" applyFill="1" applyBorder="1" applyAlignment="1">
      <alignment horizontal="right" vertical="center"/>
    </xf>
    <xf numFmtId="0" fontId="34" fillId="3" borderId="0" xfId="3" applyFont="1" applyFill="1" applyAlignment="1">
      <alignment vertical="center" wrapText="1"/>
    </xf>
    <xf numFmtId="0" fontId="34" fillId="3" borderId="0" xfId="3" applyFont="1" applyFill="1" applyAlignment="1">
      <alignment horizontal="left" vertical="center" wrapText="1"/>
    </xf>
    <xf numFmtId="0" fontId="10" fillId="3" borderId="0" xfId="3" applyFont="1" applyFill="1" applyAlignment="1">
      <alignment vertical="center"/>
    </xf>
    <xf numFmtId="3" fontId="139" fillId="3" borderId="0" xfId="3" applyNumberFormat="1" applyFont="1" applyFill="1" applyAlignment="1">
      <alignment horizontal="right" vertical="center"/>
    </xf>
    <xf numFmtId="3" fontId="139" fillId="3" borderId="0" xfId="3" applyNumberFormat="1" applyFont="1" applyFill="1" applyAlignment="1">
      <alignment vertical="center"/>
    </xf>
    <xf numFmtId="2" fontId="41" fillId="3" borderId="0" xfId="3" applyNumberFormat="1" applyFont="1" applyFill="1" applyAlignment="1">
      <alignment horizontal="right" vertical="center" indent="3"/>
    </xf>
    <xf numFmtId="2" fontId="40"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2"/>
    </xf>
    <xf numFmtId="3" fontId="139" fillId="3" borderId="6" xfId="3" applyNumberFormat="1" applyFont="1" applyFill="1" applyBorder="1" applyAlignment="1">
      <alignment horizontal="right" vertical="center"/>
    </xf>
    <xf numFmtId="3" fontId="20" fillId="3" borderId="6" xfId="3" applyNumberFormat="1" applyFont="1" applyFill="1" applyBorder="1" applyAlignment="1">
      <alignment horizontal="right" vertical="center"/>
    </xf>
    <xf numFmtId="177" fontId="20" fillId="3" borderId="6" xfId="3" applyNumberFormat="1" applyFont="1" applyFill="1" applyBorder="1" applyAlignment="1">
      <alignment horizontal="right" vertical="top"/>
    </xf>
    <xf numFmtId="10" fontId="139" fillId="3" borderId="7" xfId="3" applyNumberFormat="1" applyFont="1" applyFill="1" applyBorder="1" applyAlignment="1">
      <alignment vertical="center"/>
    </xf>
    <xf numFmtId="10" fontId="10" fillId="4" borderId="7" xfId="4" applyNumberFormat="1" applyFont="1" applyFill="1" applyBorder="1" applyAlignment="1">
      <alignment horizontal="right" vertical="center"/>
    </xf>
    <xf numFmtId="10" fontId="20" fillId="3" borderId="7" xfId="3" applyNumberFormat="1" applyFont="1" applyFill="1" applyBorder="1" applyAlignment="1">
      <alignment horizontal="right" vertical="center"/>
    </xf>
    <xf numFmtId="10" fontId="139" fillId="3" borderId="7" xfId="3" applyNumberFormat="1" applyFont="1" applyFill="1" applyBorder="1" applyAlignment="1">
      <alignment horizontal="right" vertical="center"/>
    </xf>
    <xf numFmtId="0" fontId="112" fillId="0" borderId="0" xfId="3" applyFont="1" applyFill="1" applyBorder="1" applyAlignment="1">
      <alignment horizontal="left" vertical="center"/>
    </xf>
    <xf numFmtId="0" fontId="20" fillId="0" borderId="0" xfId="3" applyFont="1" applyFill="1" applyBorder="1">
      <alignment vertical="top"/>
    </xf>
    <xf numFmtId="0" fontId="32" fillId="3" borderId="0" xfId="3" applyFont="1" applyFill="1" applyBorder="1" applyAlignment="1">
      <alignment horizontal="left" vertical="center"/>
    </xf>
    <xf numFmtId="3" fontId="20" fillId="3" borderId="0" xfId="3" applyNumberFormat="1" applyFont="1" applyFill="1" applyBorder="1" applyAlignment="1">
      <alignment horizontal="right" vertical="center"/>
    </xf>
    <xf numFmtId="0" fontId="32" fillId="0" borderId="0" xfId="3" applyFont="1" applyFill="1" applyBorder="1" applyAlignment="1">
      <alignment horizontal="right" vertical="center" indent="1"/>
    </xf>
    <xf numFmtId="0" fontId="0" fillId="0" borderId="0" xfId="0"/>
    <xf numFmtId="0" fontId="102" fillId="0" borderId="0" xfId="0" applyFont="1" applyFill="1" applyBorder="1" applyAlignment="1">
      <alignment vertical="top"/>
    </xf>
    <xf numFmtId="0" fontId="128" fillId="0" borderId="0" xfId="0" applyFont="1" applyFill="1" applyBorder="1" applyAlignment="1">
      <alignment vertical="top"/>
    </xf>
    <xf numFmtId="0" fontId="128" fillId="0" borderId="0" xfId="0" applyFont="1" applyFill="1" applyBorder="1" applyAlignment="1">
      <alignment vertical="center"/>
    </xf>
    <xf numFmtId="166" fontId="40" fillId="3" borderId="0" xfId="17" applyNumberFormat="1" applyFont="1" applyFill="1" applyAlignment="1">
      <alignment horizontal="right" vertical="center" indent="3"/>
    </xf>
    <xf numFmtId="166" fontId="52" fillId="3" borderId="0" xfId="17" applyNumberFormat="1" applyFont="1" applyFill="1" applyAlignment="1">
      <alignment horizontal="right" vertical="center" indent="3"/>
    </xf>
    <xf numFmtId="49" fontId="32" fillId="0" borderId="0" xfId="0" applyNumberFormat="1" applyFont="1" applyFill="1" applyBorder="1" applyAlignment="1">
      <alignment horizontal="right" vertical="center"/>
    </xf>
    <xf numFmtId="0" fontId="32" fillId="0" borderId="0" xfId="0" applyFont="1" applyFill="1" applyBorder="1" applyAlignment="1">
      <alignment horizontal="left" vertical="center"/>
    </xf>
    <xf numFmtId="0" fontId="32" fillId="0" borderId="0" xfId="3" applyFont="1" applyFill="1" applyBorder="1" applyAlignment="1">
      <alignment horizontal="left" vertical="center"/>
    </xf>
    <xf numFmtId="3" fontId="32" fillId="0" borderId="0" xfId="3" applyNumberFormat="1" applyFont="1" applyFill="1" applyBorder="1" applyAlignment="1">
      <alignment horizontal="right" vertical="center"/>
    </xf>
    <xf numFmtId="0" fontId="93" fillId="0" borderId="0" xfId="3" applyFont="1" applyAlignment="1">
      <alignment horizontal="left" vertical="center"/>
    </xf>
    <xf numFmtId="0" fontId="122" fillId="0" borderId="0" xfId="0" applyFont="1" applyAlignment="1">
      <alignment horizontal="right" vertical="center" indent="1"/>
    </xf>
    <xf numFmtId="0" fontId="151" fillId="0" borderId="0" xfId="0" applyFont="1"/>
    <xf numFmtId="0" fontId="93" fillId="0" borderId="0" xfId="0" applyFont="1" applyFill="1" applyBorder="1" applyAlignment="1">
      <alignment horizontal="left" vertical="center"/>
    </xf>
    <xf numFmtId="0" fontId="32" fillId="0" borderId="0" xfId="3" applyFont="1" applyAlignment="1">
      <alignment horizontal="right" vertical="center" indent="1"/>
    </xf>
    <xf numFmtId="0" fontId="32" fillId="3" borderId="0" xfId="18" applyFont="1" applyFill="1" applyBorder="1" applyAlignment="1">
      <alignment horizontal="left" vertical="center" wrapText="1"/>
    </xf>
    <xf numFmtId="0" fontId="93" fillId="0" borderId="0" xfId="0" applyFont="1" applyAlignment="1">
      <alignment vertical="center"/>
    </xf>
    <xf numFmtId="0" fontId="32" fillId="4" borderId="0" xfId="0" applyFont="1" applyFill="1" applyBorder="1" applyAlignment="1">
      <alignment horizontal="right" vertical="center" indent="1"/>
    </xf>
    <xf numFmtId="0" fontId="32" fillId="4" borderId="0" xfId="0" applyFont="1" applyFill="1" applyBorder="1" applyAlignment="1">
      <alignment horizontal="right" vertical="center" wrapText="1" indent="1"/>
    </xf>
    <xf numFmtId="0" fontId="50" fillId="3" borderId="0" xfId="20" applyFont="1" applyFill="1" applyBorder="1" applyAlignment="1">
      <alignment horizontal="right" vertical="center" wrapText="1" indent="1"/>
    </xf>
    <xf numFmtId="0" fontId="93" fillId="3" borderId="0" xfId="20" applyFont="1" applyFill="1" applyBorder="1" applyAlignment="1">
      <alignment horizontal="left" vertical="center" wrapText="1"/>
    </xf>
    <xf numFmtId="0" fontId="2" fillId="0" borderId="0" xfId="0" applyFont="1" applyAlignment="1"/>
    <xf numFmtId="0" fontId="15" fillId="0" borderId="0" xfId="0" applyFont="1" applyAlignment="1">
      <alignment horizontal="right" vertical="center"/>
    </xf>
    <xf numFmtId="174" fontId="0" fillId="0" borderId="0" xfId="0" applyNumberFormat="1"/>
    <xf numFmtId="175" fontId="151" fillId="0" borderId="0" xfId="0" applyNumberFormat="1" applyFont="1"/>
    <xf numFmtId="174" fontId="145" fillId="0" borderId="0" xfId="0" applyNumberFormat="1" applyFont="1"/>
    <xf numFmtId="175" fontId="145" fillId="0" borderId="0" xfId="0" applyNumberFormat="1" applyFont="1"/>
    <xf numFmtId="0" fontId="145" fillId="0" borderId="0" xfId="0" applyFont="1"/>
    <xf numFmtId="174" fontId="114" fillId="0" borderId="0" xfId="0" applyNumberFormat="1" applyFont="1"/>
    <xf numFmtId="3" fontId="151" fillId="0" borderId="0" xfId="0" applyNumberFormat="1" applyFont="1"/>
    <xf numFmtId="174" fontId="96" fillId="0" borderId="0" xfId="0" applyNumberFormat="1" applyFont="1"/>
    <xf numFmtId="175" fontId="89" fillId="0" borderId="0" xfId="0" applyNumberFormat="1" applyFont="1"/>
    <xf numFmtId="0" fontId="48" fillId="0" borderId="0" xfId="3" applyFont="1">
      <alignment vertical="top"/>
    </xf>
    <xf numFmtId="49" fontId="48" fillId="0" borderId="0" xfId="3" quotePrefix="1" applyNumberFormat="1" applyFont="1" applyAlignment="1">
      <alignment vertical="top"/>
    </xf>
    <xf numFmtId="0" fontId="50" fillId="0" borderId="0" xfId="3" applyFont="1" applyFill="1" applyAlignment="1">
      <alignment horizontal="left" vertical="center"/>
    </xf>
    <xf numFmtId="10" fontId="0" fillId="0" borderId="0" xfId="0" applyNumberFormat="1" applyFont="1" applyAlignment="1">
      <alignment vertical="center"/>
    </xf>
    <xf numFmtId="0" fontId="103" fillId="0" borderId="0" xfId="0" applyFont="1" applyAlignment="1">
      <alignment vertical="center"/>
    </xf>
    <xf numFmtId="0" fontId="33" fillId="0" borderId="0" xfId="0" applyFont="1" applyFill="1" applyBorder="1" applyAlignment="1">
      <alignment horizontal="center" vertical="center" wrapText="1"/>
    </xf>
    <xf numFmtId="166" fontId="32" fillId="0" borderId="0" xfId="5" applyNumberFormat="1" applyFont="1" applyFill="1" applyBorder="1" applyAlignment="1" applyProtection="1">
      <alignment horizontal="right" vertical="center" wrapText="1"/>
    </xf>
    <xf numFmtId="166" fontId="32" fillId="0" borderId="0" xfId="5" applyNumberFormat="1" applyFont="1" applyFill="1" applyBorder="1" applyAlignment="1" applyProtection="1">
      <alignment horizontal="left" vertical="center" wrapText="1"/>
    </xf>
    <xf numFmtId="10" fontId="32" fillId="0" borderId="0" xfId="4" applyNumberFormat="1" applyFont="1" applyFill="1" applyBorder="1" applyAlignment="1" applyProtection="1">
      <alignment horizontal="right" vertical="center" wrapText="1"/>
    </xf>
    <xf numFmtId="3" fontId="32" fillId="0" borderId="0" xfId="6" applyNumberFormat="1" applyFont="1" applyFill="1" applyBorder="1" applyAlignment="1" applyProtection="1">
      <alignment vertical="center"/>
    </xf>
    <xf numFmtId="3" fontId="31" fillId="0" borderId="0" xfId="6" applyNumberFormat="1" applyFont="1" applyFill="1" applyAlignment="1" applyProtection="1">
      <alignment horizontal="right" vertical="center"/>
    </xf>
    <xf numFmtId="0" fontId="31" fillId="0" borderId="0" xfId="0" applyFont="1" applyFill="1" applyBorder="1" applyAlignment="1">
      <alignment vertical="center" wrapText="1"/>
    </xf>
    <xf numFmtId="0" fontId="33" fillId="0" borderId="0" xfId="0" applyFont="1" applyFill="1" applyBorder="1" applyAlignment="1">
      <alignment vertical="center" wrapText="1"/>
    </xf>
    <xf numFmtId="0" fontId="32"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2" fillId="0" borderId="0" xfId="0" applyFont="1" applyFill="1" applyBorder="1" applyAlignment="1">
      <alignment horizontal="center" vertical="center" wrapText="1"/>
    </xf>
    <xf numFmtId="0" fontId="32" fillId="0" borderId="0" xfId="0" applyFont="1" applyFill="1" applyBorder="1"/>
    <xf numFmtId="0" fontId="107" fillId="0" borderId="0" xfId="0" applyFont="1" applyFill="1" applyBorder="1" applyAlignment="1">
      <alignment horizontal="center" vertical="center" wrapText="1"/>
    </xf>
    <xf numFmtId="3" fontId="40" fillId="0" borderId="0" xfId="7" applyNumberFormat="1" applyFont="1" applyFill="1" applyBorder="1" applyAlignment="1" applyProtection="1">
      <alignment horizontal="right" vertical="center"/>
    </xf>
    <xf numFmtId="3" fontId="39" fillId="0" borderId="0" xfId="7" applyNumberFormat="1" applyFont="1" applyFill="1" applyBorder="1" applyAlignment="1" applyProtection="1">
      <alignment horizontal="right" vertical="center"/>
    </xf>
    <xf numFmtId="0" fontId="39" fillId="0" borderId="0" xfId="27" applyFont="1" applyFill="1" applyAlignment="1" applyProtection="1">
      <alignment horizontal="left"/>
      <protection locked="0"/>
    </xf>
    <xf numFmtId="0" fontId="32" fillId="0" borderId="0" xfId="0" applyFont="1" applyAlignment="1"/>
    <xf numFmtId="0" fontId="38" fillId="0" borderId="0" xfId="0" applyFont="1" applyFill="1" applyAlignment="1">
      <alignment horizontal="center" vertical="center" wrapText="1"/>
    </xf>
    <xf numFmtId="0" fontId="31" fillId="0" borderId="0" xfId="0" applyFont="1" applyFill="1" applyBorder="1" applyAlignment="1">
      <alignment horizontal="center" vertical="center" wrapTex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3" fontId="39" fillId="0" borderId="0" xfId="0" applyNumberFormat="1" applyFont="1" applyFill="1" applyBorder="1" applyAlignment="1">
      <alignment horizontal="right" vertical="center" indent="2"/>
    </xf>
    <xf numFmtId="10" fontId="39" fillId="0" borderId="0" xfId="0" applyNumberFormat="1" applyFont="1" applyFill="1" applyBorder="1" applyAlignment="1">
      <alignment horizontal="right" vertical="center" indent="1"/>
    </xf>
    <xf numFmtId="0" fontId="2" fillId="0" borderId="0" xfId="0" applyFont="1" applyAlignment="1">
      <alignment vertical="center"/>
    </xf>
    <xf numFmtId="0" fontId="32" fillId="0" borderId="0" xfId="0" applyFont="1" applyBorder="1" applyAlignment="1">
      <alignment horizontal="center" vertical="center"/>
    </xf>
    <xf numFmtId="14" fontId="40" fillId="0" borderId="0" xfId="3" applyNumberFormat="1" applyFont="1" applyFill="1" applyBorder="1" applyAlignment="1">
      <alignment horizontal="center" vertical="center"/>
    </xf>
    <xf numFmtId="0" fontId="48" fillId="0" borderId="0" xfId="0" applyFont="1" applyFill="1" applyBorder="1" applyAlignment="1">
      <alignment horizontal="right" vertical="center"/>
    </xf>
    <xf numFmtId="0" fontId="40" fillId="0" borderId="0" xfId="0" applyFont="1" applyFill="1" applyAlignment="1">
      <alignment wrapText="1"/>
    </xf>
    <xf numFmtId="0" fontId="0" fillId="0" borderId="0" xfId="0" applyFill="1" applyAlignment="1">
      <alignment wrapText="1"/>
    </xf>
    <xf numFmtId="14" fontId="39" fillId="0" borderId="0" xfId="3" applyNumberFormat="1" applyFont="1" applyFill="1" applyBorder="1" applyAlignment="1">
      <alignment horizontal="center" vertical="center" wrapText="1"/>
    </xf>
    <xf numFmtId="0" fontId="39" fillId="0" borderId="0" xfId="3" applyFont="1" applyFill="1" applyBorder="1" applyAlignment="1">
      <alignment horizontal="center" vertical="center" wrapText="1"/>
    </xf>
    <xf numFmtId="3" fontId="40" fillId="0" borderId="0" xfId="22" applyNumberFormat="1" applyFont="1" applyFill="1" applyBorder="1" applyAlignment="1">
      <alignment horizontal="right" vertical="center" indent="1"/>
    </xf>
    <xf numFmtId="10" fontId="40" fillId="0" borderId="0" xfId="22" applyNumberFormat="1" applyFont="1" applyFill="1" applyBorder="1" applyAlignment="1">
      <alignment horizontal="right" vertical="center" indent="2"/>
    </xf>
    <xf numFmtId="10" fontId="40" fillId="0" borderId="0" xfId="0" applyNumberFormat="1" applyFont="1" applyFill="1" applyBorder="1" applyAlignment="1">
      <alignment horizontal="right" indent="1"/>
    </xf>
    <xf numFmtId="0" fontId="88" fillId="0" borderId="0" xfId="0" applyFont="1" applyFill="1" applyAlignment="1">
      <alignment vertical="center"/>
    </xf>
    <xf numFmtId="0" fontId="32" fillId="0" borderId="0" xfId="22" applyFont="1" applyFill="1" applyBorder="1" applyAlignment="1">
      <alignment horizontal="left" vertical="center" wrapText="1"/>
    </xf>
    <xf numFmtId="0" fontId="48" fillId="0" borderId="0" xfId="0" applyFont="1" applyFill="1" applyBorder="1" applyAlignment="1">
      <alignment horizontal="right" vertical="center" indent="1"/>
    </xf>
    <xf numFmtId="14" fontId="32" fillId="0" borderId="0" xfId="0" applyNumberFormat="1" applyFont="1" applyFill="1" applyBorder="1" applyAlignment="1">
      <alignment horizontal="center" vertical="center" wrapText="1"/>
    </xf>
    <xf numFmtId="0" fontId="106" fillId="0" borderId="0" xfId="0" applyFont="1" applyFill="1" applyBorder="1" applyAlignment="1">
      <alignment horizontal="center" vertical="center" wrapText="1"/>
    </xf>
    <xf numFmtId="14" fontId="106" fillId="0" borderId="0" xfId="0" applyNumberFormat="1" applyFont="1" applyFill="1" applyBorder="1" applyAlignment="1">
      <alignment horizontal="center" vertical="center" wrapText="1"/>
    </xf>
    <xf numFmtId="0" fontId="32" fillId="0" borderId="0" xfId="0" applyFont="1" applyFill="1" applyAlignment="1">
      <alignment vertical="center" wrapText="1"/>
    </xf>
    <xf numFmtId="3" fontId="114" fillId="0" borderId="0" xfId="0" applyNumberFormat="1" applyFont="1" applyFill="1" applyAlignment="1">
      <alignment horizontal="center" vertical="center"/>
    </xf>
    <xf numFmtId="10" fontId="114" fillId="0" borderId="0" xfId="0" applyNumberFormat="1" applyFont="1" applyFill="1" applyAlignment="1">
      <alignment horizontal="center" vertical="center"/>
    </xf>
    <xf numFmtId="0" fontId="0" fillId="0" borderId="0" xfId="0" applyFont="1"/>
    <xf numFmtId="3" fontId="114" fillId="3" borderId="0" xfId="0" applyNumberFormat="1" applyFont="1" applyFill="1" applyBorder="1" applyAlignment="1">
      <alignment vertical="center"/>
    </xf>
    <xf numFmtId="0" fontId="2" fillId="3" borderId="0" xfId="0" applyFont="1" applyFill="1" applyBorder="1" applyAlignment="1">
      <alignment vertical="center"/>
    </xf>
    <xf numFmtId="3" fontId="2" fillId="3" borderId="0" xfId="0" applyNumberFormat="1" applyFont="1" applyFill="1" applyBorder="1" applyAlignment="1">
      <alignment horizontal="right" vertical="center" indent="1"/>
    </xf>
    <xf numFmtId="168" fontId="118" fillId="3" borderId="0" xfId="31" applyNumberFormat="1" applyFont="1" applyFill="1" applyAlignment="1" applyProtection="1">
      <alignment horizontal="right" vertical="center"/>
    </xf>
    <xf numFmtId="0" fontId="10" fillId="3" borderId="0" xfId="0" applyFont="1" applyFill="1" applyAlignment="1" applyProtection="1">
      <alignment vertical="center" wrapText="1"/>
      <protection locked="0"/>
    </xf>
    <xf numFmtId="0" fontId="10" fillId="3" borderId="0" xfId="0" applyFont="1" applyFill="1" applyAlignment="1" applyProtection="1">
      <alignment horizontal="left" vertical="center" wrapText="1" indent="1"/>
      <protection locked="0"/>
    </xf>
    <xf numFmtId="0" fontId="118" fillId="0" borderId="0" xfId="0" applyFont="1" applyFill="1" applyAlignment="1">
      <alignment vertical="center"/>
    </xf>
    <xf numFmtId="0" fontId="23" fillId="0" borderId="0" xfId="0" applyFont="1" applyFill="1" applyAlignment="1">
      <alignment horizontal="center"/>
    </xf>
    <xf numFmtId="0" fontId="30" fillId="0" borderId="0" xfId="0" applyFont="1" applyFill="1" applyAlignment="1">
      <alignment horizontal="center"/>
    </xf>
    <xf numFmtId="0" fontId="40" fillId="3" borderId="0" xfId="27" applyFont="1" applyFill="1" applyBorder="1" applyAlignment="1" applyProtection="1">
      <alignment horizontal="left" vertical="center" wrapText="1"/>
      <protection locked="0"/>
    </xf>
    <xf numFmtId="3" fontId="40" fillId="3" borderId="0" xfId="27" applyNumberFormat="1" applyFont="1" applyFill="1" applyBorder="1" applyAlignment="1" applyProtection="1">
      <alignment vertical="center"/>
    </xf>
    <xf numFmtId="0" fontId="40" fillId="3" borderId="0" xfId="27" applyFont="1" applyFill="1" applyBorder="1" applyAlignment="1" applyProtection="1">
      <alignment horizontal="left" vertical="center" wrapText="1"/>
    </xf>
    <xf numFmtId="0" fontId="73" fillId="3" borderId="0" xfId="27" applyFont="1" applyFill="1" applyBorder="1" applyAlignment="1" applyProtection="1">
      <alignment horizontal="left" vertical="center" wrapText="1"/>
    </xf>
    <xf numFmtId="3" fontId="73" fillId="3" borderId="0" xfId="27" applyNumberFormat="1" applyFont="1" applyFill="1" applyBorder="1" applyAlignment="1" applyProtection="1">
      <alignment vertical="center"/>
    </xf>
    <xf numFmtId="3" fontId="40" fillId="3" borderId="0" xfId="27" applyNumberFormat="1" applyFont="1" applyFill="1" applyBorder="1" applyAlignment="1" applyProtection="1">
      <alignment horizontal="right" vertical="center"/>
    </xf>
    <xf numFmtId="177" fontId="40" fillId="3" borderId="0" xfId="27" applyNumberFormat="1" applyFont="1" applyFill="1" applyBorder="1" applyAlignment="1" applyProtection="1">
      <alignment horizontal="right" vertical="center"/>
    </xf>
    <xf numFmtId="177" fontId="40" fillId="3" borderId="0" xfId="27" applyNumberFormat="1" applyFont="1" applyFill="1" applyBorder="1" applyAlignment="1" applyProtection="1">
      <alignment vertical="center"/>
    </xf>
    <xf numFmtId="3" fontId="73" fillId="3" borderId="0" xfId="27" applyNumberFormat="1" applyFont="1" applyFill="1" applyBorder="1" applyAlignment="1" applyProtection="1">
      <alignment horizontal="right" vertical="center"/>
    </xf>
    <xf numFmtId="177" fontId="73" fillId="3" borderId="0" xfId="27" applyNumberFormat="1" applyFont="1" applyFill="1" applyBorder="1" applyAlignment="1" applyProtection="1">
      <alignment horizontal="right" vertical="center"/>
    </xf>
    <xf numFmtId="177" fontId="73" fillId="3" borderId="0" xfId="27" applyNumberFormat="1" applyFont="1" applyFill="1" applyBorder="1" applyAlignment="1" applyProtection="1">
      <alignment vertical="center"/>
    </xf>
    <xf numFmtId="0" fontId="40" fillId="3" borderId="0" xfId="0" applyFont="1" applyFill="1" applyBorder="1" applyAlignment="1">
      <alignment vertical="center" wrapText="1"/>
    </xf>
    <xf numFmtId="3" fontId="40" fillId="3" borderId="0" xfId="8" applyNumberFormat="1" applyFont="1" applyFill="1" applyBorder="1" applyAlignment="1" applyProtection="1">
      <alignment horizontal="right" vertical="center"/>
    </xf>
    <xf numFmtId="10" fontId="40" fillId="3" borderId="0" xfId="4" applyNumberFormat="1" applyFont="1" applyFill="1" applyBorder="1" applyAlignment="1" applyProtection="1">
      <alignment horizontal="right" vertical="center" wrapText="1"/>
    </xf>
    <xf numFmtId="0" fontId="39" fillId="3" borderId="0" xfId="0" applyFont="1" applyFill="1" applyBorder="1" applyAlignment="1">
      <alignment horizontal="left" vertical="center" wrapText="1"/>
    </xf>
    <xf numFmtId="3" fontId="73" fillId="3" borderId="0" xfId="8" applyNumberFormat="1" applyFont="1" applyFill="1" applyBorder="1" applyAlignment="1" applyProtection="1">
      <alignment horizontal="right" vertical="center"/>
    </xf>
    <xf numFmtId="10" fontId="73" fillId="3" borderId="0" xfId="4" applyNumberFormat="1" applyFont="1" applyFill="1" applyBorder="1" applyAlignment="1" applyProtection="1">
      <alignment horizontal="right" vertical="center" wrapText="1"/>
    </xf>
    <xf numFmtId="0" fontId="135" fillId="3" borderId="0" xfId="0" applyFont="1" applyFill="1" applyBorder="1" applyAlignment="1">
      <alignment vertical="center"/>
    </xf>
    <xf numFmtId="167" fontId="40" fillId="3" borderId="0" xfId="1" applyNumberFormat="1" applyFont="1" applyFill="1" applyBorder="1" applyAlignment="1">
      <alignment horizontal="center" vertical="center"/>
    </xf>
    <xf numFmtId="167" fontId="40" fillId="3" borderId="0" xfId="1" applyNumberFormat="1" applyFont="1" applyFill="1" applyBorder="1" applyAlignment="1">
      <alignment horizontal="left" vertical="center" indent="1"/>
    </xf>
    <xf numFmtId="0" fontId="55" fillId="3" borderId="0" xfId="0" applyFont="1" applyFill="1" applyBorder="1" applyAlignment="1">
      <alignment vertical="center" wrapText="1"/>
    </xf>
    <xf numFmtId="3" fontId="54" fillId="3" borderId="0" xfId="9" applyNumberFormat="1" applyFont="1" applyFill="1" applyBorder="1" applyAlignment="1" applyProtection="1">
      <alignment vertical="center"/>
    </xf>
    <xf numFmtId="10" fontId="54" fillId="3" borderId="0" xfId="9" applyNumberFormat="1" applyFont="1" applyFill="1" applyBorder="1" applyAlignment="1" applyProtection="1">
      <alignment vertical="center"/>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0" fontId="56" fillId="3" borderId="0" xfId="0" applyFont="1" applyFill="1" applyBorder="1" applyAlignment="1">
      <alignment vertical="center" wrapText="1"/>
    </xf>
    <xf numFmtId="0" fontId="130" fillId="3" borderId="0" xfId="26" applyFont="1" applyFill="1" applyBorder="1" applyAlignment="1">
      <alignment vertical="center" wrapText="1"/>
    </xf>
    <xf numFmtId="0" fontId="33" fillId="3" borderId="0" xfId="0" applyFont="1" applyFill="1" applyBorder="1" applyAlignment="1">
      <alignment vertical="center" wrapText="1"/>
    </xf>
    <xf numFmtId="10" fontId="40" fillId="3" borderId="0" xfId="1" applyNumberFormat="1" applyFont="1" applyFill="1" applyAlignment="1">
      <alignment horizontal="right" vertical="center" wrapText="1"/>
    </xf>
    <xf numFmtId="3" fontId="40" fillId="3" borderId="0" xfId="0" applyNumberFormat="1" applyFont="1" applyFill="1" applyBorder="1" applyAlignment="1">
      <alignment horizontal="right" vertical="center" indent="2"/>
    </xf>
    <xf numFmtId="10" fontId="40" fillId="3" borderId="0" xfId="0" applyNumberFormat="1" applyFont="1" applyFill="1" applyBorder="1" applyAlignment="1">
      <alignment horizontal="right" vertical="center" indent="1"/>
    </xf>
    <xf numFmtId="0" fontId="40" fillId="3" borderId="0" xfId="0" applyFont="1" applyFill="1" applyAlignment="1">
      <alignment horizontal="left" vertical="center" wrapText="1"/>
    </xf>
    <xf numFmtId="166" fontId="40" fillId="3" borderId="0" xfId="1" applyNumberFormat="1" applyFont="1" applyFill="1" applyBorder="1" applyAlignment="1">
      <alignment horizontal="center" vertical="center"/>
    </xf>
    <xf numFmtId="10" fontId="40" fillId="3" borderId="0" xfId="4" applyNumberFormat="1" applyFont="1" applyFill="1" applyBorder="1" applyAlignment="1">
      <alignment horizontal="center" vertical="center"/>
    </xf>
    <xf numFmtId="3" fontId="135" fillId="3" borderId="0" xfId="0" applyNumberFormat="1" applyFont="1" applyFill="1" applyAlignment="1">
      <alignment vertical="center"/>
    </xf>
    <xf numFmtId="171" fontId="40" fillId="3" borderId="0" xfId="0" applyNumberFormat="1" applyFont="1" applyFill="1" applyAlignment="1">
      <alignment horizontal="left" vertical="center" wrapText="1"/>
    </xf>
    <xf numFmtId="0" fontId="40" fillId="3" borderId="0" xfId="0" applyFont="1" applyFill="1" applyBorder="1" applyAlignment="1">
      <alignment vertical="center"/>
    </xf>
    <xf numFmtId="164" fontId="40" fillId="3" borderId="0" xfId="10" applyNumberFormat="1" applyFont="1" applyFill="1" applyAlignment="1">
      <alignment horizontal="right" vertical="center" indent="1"/>
    </xf>
    <xf numFmtId="10" fontId="40" fillId="3" borderId="0" xfId="4" applyNumberFormat="1" applyFont="1" applyFill="1" applyAlignment="1">
      <alignment horizontal="right" vertical="center" indent="1"/>
    </xf>
    <xf numFmtId="10" fontId="40" fillId="3" borderId="0" xfId="4"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1"/>
    </xf>
    <xf numFmtId="164" fontId="40" fillId="3" borderId="0" xfId="10" applyNumberFormat="1" applyFont="1" applyFill="1" applyBorder="1" applyAlignment="1">
      <alignment horizontal="right" vertical="center"/>
    </xf>
    <xf numFmtId="164" fontId="40" fillId="3" borderId="0" xfId="10" applyNumberFormat="1" applyFont="1" applyFill="1" applyBorder="1" applyAlignment="1">
      <alignment horizontal="right" vertical="center" indent="1"/>
    </xf>
    <xf numFmtId="10" fontId="40" fillId="3" borderId="0" xfId="4" quotePrefix="1" applyNumberFormat="1" applyFont="1" applyFill="1" applyBorder="1" applyAlignment="1">
      <alignment horizontal="center" vertical="center"/>
    </xf>
    <xf numFmtId="3" fontId="31" fillId="3" borderId="0" xfId="9" applyNumberFormat="1" applyFont="1" applyFill="1" applyBorder="1" applyAlignment="1" applyProtection="1">
      <alignment vertical="center"/>
    </xf>
    <xf numFmtId="10" fontId="31" fillId="3" borderId="0" xfId="9" applyNumberFormat="1" applyFont="1" applyFill="1" applyBorder="1" applyAlignment="1" applyProtection="1">
      <alignment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167" fontId="32" fillId="3" borderId="0" xfId="14" applyNumberFormat="1" applyFont="1" applyFill="1" applyBorder="1" applyAlignment="1" applyProtection="1">
      <alignment horizontal="center" vertical="center"/>
    </xf>
    <xf numFmtId="10" fontId="32" fillId="3" borderId="0" xfId="4" applyNumberFormat="1" applyFont="1" applyFill="1" applyBorder="1" applyAlignment="1" applyProtection="1">
      <alignment horizontal="center" vertical="center"/>
    </xf>
    <xf numFmtId="14" fontId="32" fillId="3" borderId="0" xfId="4" applyNumberFormat="1" applyFont="1" applyFill="1" applyBorder="1" applyAlignment="1" applyProtection="1">
      <alignment horizontal="right" vertical="center"/>
      <protection locked="0"/>
    </xf>
    <xf numFmtId="0" fontId="50" fillId="3" borderId="0" xfId="0" applyFont="1" applyFill="1" applyAlignment="1">
      <alignment vertical="center" wrapText="1"/>
    </xf>
    <xf numFmtId="0" fontId="39" fillId="12" borderId="0" xfId="3" applyFont="1" applyFill="1" applyBorder="1" applyAlignment="1">
      <alignment horizontal="center" vertical="center" wrapText="1"/>
    </xf>
    <xf numFmtId="0" fontId="64" fillId="13" borderId="0" xfId="3" applyFont="1" applyFill="1" applyBorder="1" applyAlignment="1">
      <alignment horizontal="left" vertical="center" indent="1"/>
    </xf>
    <xf numFmtId="166" fontId="39" fillId="14" borderId="0" xfId="16" applyNumberFormat="1" applyFont="1" applyFill="1" applyBorder="1" applyAlignment="1">
      <alignment horizontal="right" vertical="center" wrapText="1"/>
    </xf>
    <xf numFmtId="2" fontId="39" fillId="14" borderId="0" xfId="16" applyNumberFormat="1" applyFont="1" applyFill="1" applyBorder="1" applyAlignment="1">
      <alignment horizontal="center" vertical="center" wrapText="1"/>
    </xf>
    <xf numFmtId="10" fontId="39" fillId="14" borderId="0" xfId="16" applyNumberFormat="1" applyFont="1" applyFill="1" applyBorder="1" applyAlignment="1">
      <alignment horizontal="center" vertical="center" wrapText="1"/>
    </xf>
    <xf numFmtId="10" fontId="39" fillId="14" borderId="0" xfId="4" applyNumberFormat="1" applyFont="1" applyFill="1" applyAlignment="1">
      <alignment horizontal="center" vertical="center" wrapText="1"/>
    </xf>
    <xf numFmtId="166" fontId="39" fillId="14" borderId="0" xfId="4" applyNumberFormat="1" applyFont="1" applyFill="1" applyBorder="1" applyAlignment="1">
      <alignment horizontal="right" vertical="center" wrapText="1"/>
    </xf>
    <xf numFmtId="3" fontId="39" fillId="14" borderId="0" xfId="4" applyNumberFormat="1" applyFont="1" applyFill="1" applyBorder="1" applyAlignment="1">
      <alignment horizontal="right" vertical="center" wrapText="1"/>
    </xf>
    <xf numFmtId="3" fontId="39" fillId="14" borderId="0" xfId="16" applyNumberFormat="1" applyFont="1" applyFill="1" applyBorder="1" applyAlignment="1">
      <alignment horizontal="right" vertical="center" wrapText="1"/>
    </xf>
    <xf numFmtId="4" fontId="39" fillId="14" borderId="0" xfId="3" applyNumberFormat="1" applyFont="1" applyFill="1" applyBorder="1" applyAlignment="1">
      <alignment horizontal="center" vertical="center" wrapText="1"/>
    </xf>
    <xf numFmtId="10" fontId="39" fillId="14" borderId="0" xfId="3" applyNumberFormat="1" applyFont="1" applyFill="1" applyBorder="1" applyAlignment="1">
      <alignment horizontal="center" vertical="center" wrapText="1"/>
    </xf>
    <xf numFmtId="172" fontId="31" fillId="15" borderId="0" xfId="3" applyNumberFormat="1" applyFont="1" applyFill="1" applyBorder="1" applyAlignment="1">
      <alignment horizontal="center" vertical="center" wrapText="1"/>
    </xf>
    <xf numFmtId="173" fontId="48" fillId="14" borderId="0" xfId="3" applyNumberFormat="1" applyFont="1" applyFill="1" applyAlignment="1">
      <alignment horizontal="center" vertical="center"/>
    </xf>
    <xf numFmtId="0" fontId="31" fillId="14" borderId="0" xfId="3" applyFont="1" applyFill="1" applyBorder="1" applyAlignment="1">
      <alignment vertical="center"/>
    </xf>
    <xf numFmtId="166" fontId="67" fillId="13" borderId="0" xfId="16" applyNumberFormat="1" applyFont="1" applyFill="1" applyBorder="1" applyAlignment="1">
      <alignment horizontal="center" vertical="center"/>
    </xf>
    <xf numFmtId="173" fontId="48" fillId="12" borderId="0" xfId="3" applyNumberFormat="1" applyFont="1" applyFill="1" applyAlignment="1">
      <alignment horizontal="center" vertical="center"/>
    </xf>
    <xf numFmtId="0" fontId="48" fillId="12" borderId="0" xfId="3" applyFont="1" applyFill="1" applyBorder="1" applyAlignment="1">
      <alignment horizontal="left" vertical="center" wrapText="1"/>
    </xf>
    <xf numFmtId="166" fontId="66" fillId="15" borderId="0" xfId="16" applyNumberFormat="1" applyFont="1" applyFill="1" applyBorder="1" applyAlignment="1">
      <alignment horizontal="center" vertical="center"/>
    </xf>
    <xf numFmtId="0" fontId="14" fillId="17" borderId="0" xfId="3" applyFont="1" applyFill="1" applyAlignment="1">
      <alignment vertical="center"/>
    </xf>
    <xf numFmtId="3" fontId="139" fillId="17" borderId="6" xfId="3" applyNumberFormat="1" applyFont="1" applyFill="1" applyBorder="1" applyAlignment="1">
      <alignment horizontal="right" vertical="center"/>
    </xf>
    <xf numFmtId="3" fontId="139" fillId="17" borderId="0" xfId="3" applyNumberFormat="1" applyFont="1" applyFill="1" applyBorder="1" applyAlignment="1">
      <alignment vertical="center"/>
    </xf>
    <xf numFmtId="10" fontId="14" fillId="18" borderId="7" xfId="4" applyNumberFormat="1" applyFont="1" applyFill="1" applyBorder="1" applyAlignment="1">
      <alignment horizontal="right" vertical="center"/>
    </xf>
    <xf numFmtId="0" fontId="121" fillId="16" borderId="6" xfId="3" applyFont="1" applyFill="1" applyBorder="1" applyAlignment="1">
      <alignment horizontal="center" vertical="center"/>
    </xf>
    <xf numFmtId="3" fontId="139" fillId="17" borderId="0" xfId="3" applyNumberFormat="1" applyFont="1" applyFill="1" applyAlignment="1">
      <alignment horizontal="right" vertical="center"/>
    </xf>
    <xf numFmtId="0" fontId="118" fillId="16" borderId="6" xfId="3" applyFont="1" applyFill="1" applyBorder="1" applyAlignment="1">
      <alignment horizontal="right" vertical="center"/>
    </xf>
    <xf numFmtId="0" fontId="32" fillId="16" borderId="0" xfId="3" applyFont="1" applyFill="1" applyAlignment="1">
      <alignment horizontal="left" vertical="center" wrapText="1"/>
    </xf>
    <xf numFmtId="0" fontId="121" fillId="16" borderId="4" xfId="3" applyFont="1" applyFill="1" applyBorder="1" applyAlignment="1">
      <alignment horizontal="center" vertical="center"/>
    </xf>
    <xf numFmtId="0" fontId="14" fillId="3" borderId="0" xfId="3" applyFont="1" applyFill="1" applyAlignment="1">
      <alignment vertical="center"/>
    </xf>
    <xf numFmtId="3" fontId="139" fillId="3" borderId="0" xfId="3" applyNumberFormat="1" applyFont="1" applyFill="1" applyBorder="1" applyAlignment="1">
      <alignment horizontal="right" vertical="center"/>
    </xf>
    <xf numFmtId="10" fontId="14" fillId="4" borderId="7" xfId="4" applyNumberFormat="1" applyFont="1" applyFill="1" applyBorder="1" applyAlignment="1">
      <alignment horizontal="right" vertical="center"/>
    </xf>
    <xf numFmtId="0" fontId="31" fillId="16" borderId="0" xfId="3" applyFont="1" applyFill="1" applyAlignment="1">
      <alignment horizontal="center" vertical="center" wrapText="1"/>
    </xf>
    <xf numFmtId="0" fontId="20" fillId="16" borderId="0" xfId="3" applyFill="1">
      <alignment vertical="top"/>
    </xf>
    <xf numFmtId="0" fontId="14" fillId="16" borderId="0" xfId="3" applyFont="1" applyFill="1" applyAlignment="1">
      <alignment horizontal="center"/>
    </xf>
    <xf numFmtId="2" fontId="63" fillId="17" borderId="0" xfId="3" applyNumberFormat="1" applyFont="1" applyFill="1" applyAlignment="1">
      <alignment horizontal="left" vertical="center"/>
    </xf>
    <xf numFmtId="166" fontId="39" fillId="17" borderId="0" xfId="1" applyNumberFormat="1" applyFont="1" applyFill="1" applyAlignment="1">
      <alignment horizontal="center" vertical="center"/>
    </xf>
    <xf numFmtId="10" fontId="69" fillId="17" borderId="0" xfId="3" applyNumberFormat="1" applyFont="1" applyFill="1" applyBorder="1" applyAlignment="1">
      <alignment horizontal="center" vertical="center"/>
    </xf>
    <xf numFmtId="0" fontId="48" fillId="17" borderId="0" xfId="3" applyFont="1" applyFill="1" applyBorder="1" applyAlignment="1">
      <alignment horizontal="center"/>
    </xf>
    <xf numFmtId="2" fontId="63" fillId="17" borderId="0" xfId="3" applyNumberFormat="1" applyFont="1" applyFill="1" applyAlignment="1">
      <alignment horizontal="left" vertical="center" wrapText="1"/>
    </xf>
    <xf numFmtId="166" fontId="39" fillId="18" borderId="0" xfId="1" applyNumberFormat="1" applyFont="1" applyFill="1" applyBorder="1" applyAlignment="1">
      <alignment horizontal="center" vertical="center"/>
    </xf>
    <xf numFmtId="10" fontId="71" fillId="18" borderId="0" xfId="3" applyNumberFormat="1" applyFont="1" applyFill="1" applyBorder="1" applyAlignment="1">
      <alignment horizontal="center"/>
    </xf>
    <xf numFmtId="0" fontId="71" fillId="18" borderId="0" xfId="3" applyFont="1" applyFill="1" applyBorder="1" applyAlignment="1">
      <alignment horizontal="center"/>
    </xf>
    <xf numFmtId="0" fontId="65" fillId="17" borderId="0" xfId="3" applyFont="1" applyFill="1" applyAlignment="1">
      <alignment horizontal="left" vertical="center"/>
    </xf>
    <xf numFmtId="166" fontId="73" fillId="17" borderId="0" xfId="17" applyNumberFormat="1" applyFont="1" applyFill="1" applyAlignment="1">
      <alignment horizontal="center" vertical="center"/>
    </xf>
    <xf numFmtId="10" fontId="51" fillId="18" borderId="0" xfId="3" applyNumberFormat="1" applyFont="1" applyFill="1" applyBorder="1" applyAlignment="1">
      <alignment horizontal="right" vertical="center" indent="2"/>
    </xf>
    <xf numFmtId="165" fontId="52" fillId="18" borderId="0" xfId="1" applyNumberFormat="1" applyFont="1" applyFill="1" applyBorder="1" applyAlignment="1">
      <alignment horizontal="center" vertical="center"/>
    </xf>
    <xf numFmtId="2" fontId="20" fillId="17" borderId="0" xfId="3" applyNumberFormat="1" applyFill="1" applyAlignment="1">
      <alignment horizontal="center" vertical="center"/>
    </xf>
    <xf numFmtId="3" fontId="63" fillId="17" borderId="0" xfId="3" applyNumberFormat="1" applyFont="1" applyFill="1" applyAlignment="1">
      <alignment horizontal="right" vertical="center"/>
    </xf>
    <xf numFmtId="2" fontId="74" fillId="17" borderId="0" xfId="3" applyNumberFormat="1" applyFont="1" applyFill="1" applyAlignment="1">
      <alignment horizontal="center" vertical="center"/>
    </xf>
    <xf numFmtId="0" fontId="32" fillId="4" borderId="0" xfId="0" applyFont="1" applyFill="1" applyBorder="1" applyAlignment="1">
      <alignment horizontal="left" vertical="center" indent="1"/>
    </xf>
    <xf numFmtId="0" fontId="91" fillId="4" borderId="0" xfId="0" applyFont="1" applyFill="1" applyBorder="1" applyAlignment="1">
      <alignment horizontal="center" vertical="center"/>
    </xf>
    <xf numFmtId="174" fontId="32" fillId="4" borderId="0" xfId="0" applyNumberFormat="1" applyFont="1" applyFill="1" applyBorder="1" applyAlignment="1" applyProtection="1">
      <alignment horizontal="right" vertical="center"/>
    </xf>
    <xf numFmtId="175" fontId="32" fillId="4" borderId="0" xfId="0" applyNumberFormat="1" applyFont="1" applyFill="1" applyBorder="1" applyAlignment="1" applyProtection="1">
      <alignment horizontal="right" vertical="center"/>
    </xf>
    <xf numFmtId="10" fontId="32" fillId="4" borderId="0" xfId="0" applyNumberFormat="1" applyFont="1" applyFill="1" applyBorder="1" applyAlignment="1">
      <alignment horizontal="right" vertical="center"/>
    </xf>
    <xf numFmtId="49" fontId="93" fillId="4" borderId="0" xfId="0" applyNumberFormat="1" applyFont="1" applyFill="1" applyBorder="1" applyAlignment="1">
      <alignment horizontal="right" vertical="center"/>
    </xf>
    <xf numFmtId="0" fontId="93" fillId="4" borderId="0" xfId="0" applyFont="1" applyFill="1" applyBorder="1" applyAlignment="1">
      <alignment horizontal="right" vertical="center" indent="1"/>
    </xf>
    <xf numFmtId="0" fontId="93" fillId="4" borderId="0" xfId="0" applyFont="1" applyFill="1" applyBorder="1" applyAlignment="1">
      <alignment horizontal="left" vertical="center" indent="1"/>
    </xf>
    <xf numFmtId="174" fontId="91" fillId="4" borderId="0" xfId="0" applyNumberFormat="1" applyFont="1" applyFill="1" applyBorder="1" applyAlignment="1" applyProtection="1">
      <alignment horizontal="right" vertical="center"/>
    </xf>
    <xf numFmtId="175" fontId="91" fillId="4" borderId="0" xfId="0" applyNumberFormat="1" applyFont="1" applyFill="1" applyBorder="1" applyAlignment="1" applyProtection="1">
      <alignment horizontal="right" vertical="center"/>
    </xf>
    <xf numFmtId="0" fontId="91" fillId="4" borderId="0" xfId="0" applyFont="1" applyFill="1" applyBorder="1" applyAlignment="1">
      <alignment horizontal="left" vertical="center"/>
    </xf>
    <xf numFmtId="49" fontId="91" fillId="4" borderId="0" xfId="0" applyNumberFormat="1" applyFont="1" applyFill="1" applyBorder="1" applyAlignment="1">
      <alignment horizontal="right" vertical="center"/>
    </xf>
    <xf numFmtId="0" fontId="91" fillId="4" borderId="0" xfId="0" applyFont="1" applyFill="1" applyBorder="1" applyAlignment="1">
      <alignment horizontal="right" vertical="center" indent="1"/>
    </xf>
    <xf numFmtId="0" fontId="32" fillId="4" borderId="0" xfId="3" applyFont="1" applyFill="1" applyBorder="1" applyAlignment="1">
      <alignment horizontal="center" vertical="center"/>
    </xf>
    <xf numFmtId="0" fontId="93" fillId="4" borderId="0" xfId="0" applyFont="1" applyFill="1" applyBorder="1" applyAlignment="1">
      <alignment horizontal="center" vertical="center"/>
    </xf>
    <xf numFmtId="175" fontId="93" fillId="4" borderId="0" xfId="0" applyNumberFormat="1" applyFont="1" applyFill="1" applyBorder="1" applyAlignment="1" applyProtection="1">
      <alignment horizontal="right" vertical="center"/>
    </xf>
    <xf numFmtId="0" fontId="93" fillId="4" borderId="0" xfId="0" applyFont="1" applyFill="1" applyBorder="1" applyAlignment="1">
      <alignment horizontal="left" vertical="center" wrapText="1"/>
    </xf>
    <xf numFmtId="3" fontId="54" fillId="3" borderId="0" xfId="19" applyNumberFormat="1" applyFont="1" applyFill="1" applyAlignment="1">
      <alignment vertical="center"/>
    </xf>
    <xf numFmtId="10" fontId="54" fillId="3" borderId="0" xfId="19" applyNumberFormat="1" applyFont="1" applyFill="1" applyAlignment="1">
      <alignment vertical="center"/>
    </xf>
    <xf numFmtId="3" fontId="33" fillId="3" borderId="0" xfId="19" applyNumberFormat="1" applyFont="1" applyFill="1" applyAlignment="1">
      <alignment vertical="center"/>
    </xf>
    <xf numFmtId="10" fontId="33" fillId="3" borderId="0" xfId="19" applyNumberFormat="1" applyFont="1" applyFill="1" applyAlignment="1">
      <alignment vertical="center"/>
    </xf>
    <xf numFmtId="3" fontId="56" fillId="3" borderId="0" xfId="19" applyNumberFormat="1" applyFont="1" applyFill="1" applyAlignment="1">
      <alignment vertical="center"/>
    </xf>
    <xf numFmtId="10" fontId="56" fillId="3" borderId="0" xfId="19" applyNumberFormat="1" applyFont="1" applyFill="1" applyAlignment="1">
      <alignment vertical="center"/>
    </xf>
    <xf numFmtId="3" fontId="50" fillId="4" borderId="0" xfId="19" applyNumberFormat="1" applyFont="1" applyFill="1" applyBorder="1" applyAlignment="1">
      <alignment horizontal="right" vertical="center" indent="1"/>
    </xf>
    <xf numFmtId="0" fontId="132" fillId="3" borderId="0" xfId="0" applyFont="1" applyFill="1" applyBorder="1" applyAlignment="1">
      <alignment vertical="center" wrapText="1"/>
    </xf>
    <xf numFmtId="14" fontId="39" fillId="19" borderId="0" xfId="3" applyNumberFormat="1" applyFont="1" applyFill="1" applyBorder="1" applyAlignment="1">
      <alignment horizontal="center" vertical="center"/>
    </xf>
    <xf numFmtId="0" fontId="48" fillId="3" borderId="0" xfId="0" applyFont="1" applyFill="1" applyBorder="1" applyAlignment="1">
      <alignment horizontal="right" vertical="center" indent="1"/>
    </xf>
    <xf numFmtId="0" fontId="0" fillId="19" borderId="0" xfId="0" applyFill="1"/>
    <xf numFmtId="0" fontId="32" fillId="3" borderId="0" xfId="22" applyFont="1" applyFill="1" applyBorder="1" applyAlignment="1">
      <alignment horizontal="left" vertical="center"/>
    </xf>
    <xf numFmtId="3" fontId="40" fillId="3" borderId="0" xfId="22" applyNumberFormat="1" applyFont="1" applyFill="1" applyBorder="1" applyAlignment="1">
      <alignment horizontal="right" vertical="center" indent="1"/>
    </xf>
    <xf numFmtId="10" fontId="40" fillId="3" borderId="0" xfId="22" applyNumberFormat="1" applyFont="1" applyFill="1" applyBorder="1" applyAlignment="1">
      <alignment horizontal="right" vertical="center" indent="2"/>
    </xf>
    <xf numFmtId="10" fontId="40" fillId="3" borderId="0" xfId="0" applyNumberFormat="1" applyFont="1" applyFill="1" applyBorder="1" applyAlignment="1">
      <alignment horizontal="right" indent="1"/>
    </xf>
    <xf numFmtId="10" fontId="40" fillId="3" borderId="0" xfId="22" applyNumberFormat="1" applyFont="1" applyFill="1" applyBorder="1" applyAlignment="1">
      <alignment horizontal="right" vertical="center" indent="1"/>
    </xf>
    <xf numFmtId="0" fontId="31" fillId="20" borderId="0" xfId="22" applyFont="1" applyFill="1" applyBorder="1" applyAlignment="1">
      <alignment horizontal="left" vertical="center"/>
    </xf>
    <xf numFmtId="3" fontId="39" fillId="20" borderId="0" xfId="22" applyNumberFormat="1" applyFont="1" applyFill="1" applyBorder="1" applyAlignment="1">
      <alignment horizontal="right" vertical="center" indent="1"/>
    </xf>
    <xf numFmtId="10" fontId="39" fillId="20" borderId="0" xfId="22" applyNumberFormat="1" applyFont="1" applyFill="1" applyBorder="1" applyAlignment="1">
      <alignment horizontal="right" vertical="center" indent="2"/>
    </xf>
    <xf numFmtId="10" fontId="39" fillId="20" borderId="0" xfId="22" applyNumberFormat="1" applyFont="1" applyFill="1" applyBorder="1" applyAlignment="1">
      <alignment horizontal="right" vertical="center" indent="1"/>
    </xf>
    <xf numFmtId="0" fontId="32" fillId="19" borderId="0" xfId="3" applyFont="1" applyFill="1" applyBorder="1" applyAlignment="1">
      <alignment horizontal="center" vertical="center" wrapText="1"/>
    </xf>
    <xf numFmtId="0" fontId="89" fillId="3" borderId="0" xfId="0" applyFont="1" applyFill="1" applyAlignment="1">
      <alignment vertical="center"/>
    </xf>
    <xf numFmtId="3" fontId="50" fillId="3"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vertical="center"/>
      <protection hidden="1"/>
    </xf>
    <xf numFmtId="0" fontId="89" fillId="3" borderId="0" xfId="0" applyFont="1" applyFill="1" applyAlignment="1">
      <alignment vertical="center" wrapText="1"/>
    </xf>
    <xf numFmtId="0" fontId="93" fillId="3" borderId="0" xfId="0" applyFont="1" applyFill="1" applyAlignment="1">
      <alignment vertical="center"/>
    </xf>
    <xf numFmtId="3" fontId="32" fillId="3" borderId="0" xfId="23" quotePrefix="1" applyNumberFormat="1" applyFont="1" applyFill="1" applyBorder="1" applyAlignment="1" applyProtection="1">
      <alignment vertical="center"/>
      <protection hidden="1"/>
    </xf>
    <xf numFmtId="10" fontId="32" fillId="3" borderId="0" xfId="23" quotePrefix="1" applyNumberFormat="1" applyFont="1" applyFill="1" applyBorder="1" applyAlignment="1" applyProtection="1">
      <alignment vertical="center"/>
      <protection hidden="1"/>
    </xf>
    <xf numFmtId="0" fontId="93" fillId="3" borderId="0" xfId="0" applyFont="1" applyFill="1" applyAlignment="1">
      <alignment vertical="center" wrapText="1"/>
    </xf>
    <xf numFmtId="0" fontId="97" fillId="19" borderId="0" xfId="0" applyFont="1" applyFill="1" applyAlignment="1">
      <alignment vertical="center"/>
    </xf>
    <xf numFmtId="3" fontId="75" fillId="19" borderId="0" xfId="23" quotePrefix="1" applyNumberFormat="1" applyFont="1" applyFill="1" applyBorder="1" applyAlignment="1" applyProtection="1">
      <alignment vertical="center"/>
      <protection hidden="1"/>
    </xf>
    <xf numFmtId="10" fontId="75" fillId="19" borderId="0" xfId="23" quotePrefix="1" applyNumberFormat="1" applyFont="1" applyFill="1" applyBorder="1" applyAlignment="1" applyProtection="1">
      <alignment vertical="center"/>
      <protection hidden="1"/>
    </xf>
    <xf numFmtId="0" fontId="97" fillId="20" borderId="0" xfId="0" applyFont="1" applyFill="1" applyAlignment="1">
      <alignment vertical="center"/>
    </xf>
    <xf numFmtId="3" fontId="75" fillId="20" borderId="0" xfId="23" quotePrefix="1" applyNumberFormat="1" applyFont="1" applyFill="1" applyBorder="1" applyAlignment="1" applyProtection="1">
      <alignment vertical="center"/>
      <protection hidden="1"/>
    </xf>
    <xf numFmtId="10" fontId="75" fillId="20" borderId="0" xfId="23" quotePrefix="1" applyNumberFormat="1" applyFont="1" applyFill="1" applyBorder="1" applyAlignment="1" applyProtection="1">
      <alignment vertical="center"/>
      <protection hidden="1"/>
    </xf>
    <xf numFmtId="0" fontId="40" fillId="19" borderId="0" xfId="3" applyFont="1" applyFill="1" applyBorder="1" applyAlignment="1">
      <alignment horizontal="center" vertical="center" wrapText="1"/>
    </xf>
    <xf numFmtId="14" fontId="39" fillId="19" borderId="0" xfId="3" applyNumberFormat="1" applyFont="1" applyFill="1" applyBorder="1" applyAlignment="1" applyProtection="1">
      <alignment horizontal="center" vertical="center" wrapText="1"/>
      <protection hidden="1"/>
    </xf>
    <xf numFmtId="0" fontId="75" fillId="20" borderId="0" xfId="0" applyFont="1" applyFill="1" applyBorder="1" applyAlignment="1">
      <alignment vertical="center" wrapText="1"/>
    </xf>
    <xf numFmtId="3" fontId="39" fillId="21" borderId="0" xfId="23" quotePrefix="1" applyNumberFormat="1" applyFont="1" applyFill="1" applyBorder="1" applyAlignment="1" applyProtection="1">
      <alignment vertical="center"/>
      <protection hidden="1"/>
    </xf>
    <xf numFmtId="10" fontId="73" fillId="21" borderId="0" xfId="23" quotePrefix="1" applyNumberFormat="1" applyFont="1" applyFill="1" applyBorder="1" applyAlignment="1" applyProtection="1">
      <alignment vertical="center"/>
      <protection hidden="1"/>
    </xf>
    <xf numFmtId="3" fontId="73" fillId="21" borderId="0" xfId="23" quotePrefix="1" applyNumberFormat="1" applyFont="1" applyFill="1" applyBorder="1" applyAlignment="1" applyProtection="1">
      <alignment vertical="center"/>
      <protection hidden="1"/>
    </xf>
    <xf numFmtId="0" fontId="0" fillId="19" borderId="0" xfId="0" applyFill="1" applyBorder="1"/>
    <xf numFmtId="0" fontId="33" fillId="3" borderId="0" xfId="23" quotePrefix="1" applyNumberFormat="1" applyFont="1" applyFill="1" applyBorder="1" applyAlignment="1">
      <alignment vertical="center" wrapText="1"/>
    </xf>
    <xf numFmtId="3" fontId="48" fillId="22" borderId="0" xfId="0" applyNumberFormat="1" applyFont="1" applyFill="1" applyBorder="1" applyAlignment="1">
      <alignment horizontal="right" vertical="center" wrapText="1" indent="1"/>
    </xf>
    <xf numFmtId="10" fontId="48" fillId="3" borderId="0" xfId="0" applyNumberFormat="1" applyFont="1" applyFill="1" applyBorder="1" applyAlignment="1">
      <alignment horizontal="center" vertical="center"/>
    </xf>
    <xf numFmtId="3" fontId="48" fillId="3" borderId="0" xfId="0" applyNumberFormat="1" applyFont="1" applyFill="1" applyBorder="1" applyAlignment="1">
      <alignment horizontal="right" vertical="center" indent="1"/>
    </xf>
    <xf numFmtId="0" fontId="33" fillId="3" borderId="0" xfId="23" quotePrefix="1" applyNumberFormat="1" applyFont="1" applyFill="1" applyBorder="1" applyAlignment="1">
      <alignment vertical="center"/>
    </xf>
    <xf numFmtId="0" fontId="33" fillId="3" borderId="0" xfId="23" applyNumberFormat="1" applyFont="1" applyFill="1" applyBorder="1" applyAlignment="1">
      <alignment vertical="center"/>
    </xf>
    <xf numFmtId="0" fontId="69" fillId="23" borderId="0" xfId="0" applyFont="1" applyFill="1" applyBorder="1" applyAlignment="1">
      <alignment vertical="center" wrapText="1"/>
    </xf>
    <xf numFmtId="3" fontId="67" fillId="23" borderId="0" xfId="0" applyNumberFormat="1" applyFont="1" applyFill="1" applyBorder="1" applyAlignment="1">
      <alignment horizontal="right" vertical="center" wrapText="1" indent="1"/>
    </xf>
    <xf numFmtId="10" fontId="67" fillId="20" borderId="0" xfId="0" applyNumberFormat="1" applyFont="1" applyFill="1" applyBorder="1" applyAlignment="1">
      <alignment horizontal="center" vertical="center"/>
    </xf>
    <xf numFmtId="3" fontId="69" fillId="23" borderId="0" xfId="0" applyNumberFormat="1" applyFont="1" applyFill="1" applyBorder="1" applyAlignment="1">
      <alignment horizontal="right" vertical="center" wrapText="1" indent="1"/>
    </xf>
    <xf numFmtId="10" fontId="69" fillId="20" borderId="0" xfId="0" applyNumberFormat="1" applyFont="1" applyFill="1" applyBorder="1" applyAlignment="1">
      <alignment horizontal="center" vertical="center"/>
    </xf>
    <xf numFmtId="10" fontId="69" fillId="19" borderId="0" xfId="0" applyNumberFormat="1" applyFont="1" applyFill="1" applyBorder="1" applyAlignment="1">
      <alignment horizontal="center" vertical="center"/>
    </xf>
    <xf numFmtId="0" fontId="31" fillId="19" borderId="0" xfId="3" applyFont="1" applyFill="1" applyBorder="1" applyAlignment="1">
      <alignment horizontal="left" vertical="center" wrapText="1"/>
    </xf>
    <xf numFmtId="14" fontId="32" fillId="19" borderId="0" xfId="3" applyNumberFormat="1" applyFont="1" applyFill="1" applyBorder="1" applyAlignment="1">
      <alignment horizontal="right" vertical="center" wrapText="1"/>
    </xf>
    <xf numFmtId="0" fontId="32" fillId="19" borderId="0" xfId="3" applyFont="1" applyFill="1" applyBorder="1" applyAlignment="1">
      <alignment horizontal="left" vertical="center" wrapText="1"/>
    </xf>
    <xf numFmtId="0" fontId="31" fillId="19" borderId="0" xfId="3" applyFont="1" applyFill="1" applyBorder="1" applyAlignment="1">
      <alignment horizontal="right" vertical="center" wrapText="1" indent="1"/>
    </xf>
    <xf numFmtId="10" fontId="84" fillId="19" borderId="0" xfId="0" applyNumberFormat="1" applyFont="1" applyFill="1" applyBorder="1" applyAlignment="1">
      <alignment horizontal="center" vertical="center"/>
    </xf>
    <xf numFmtId="10" fontId="48" fillId="19" borderId="0" xfId="0" applyNumberFormat="1" applyFont="1" applyFill="1" applyBorder="1" applyAlignment="1">
      <alignment horizontal="center" vertical="center"/>
    </xf>
    <xf numFmtId="0" fontId="32" fillId="19" borderId="0" xfId="0" applyFont="1" applyFill="1" applyBorder="1" applyAlignment="1">
      <alignment horizontal="center" vertical="center" wrapText="1"/>
    </xf>
    <xf numFmtId="14" fontId="39" fillId="19" borderId="0" xfId="3" applyNumberFormat="1" applyFont="1" applyFill="1" applyBorder="1" applyAlignment="1">
      <alignment horizontal="center" vertical="center" wrapText="1"/>
    </xf>
    <xf numFmtId="0" fontId="32" fillId="19" borderId="0" xfId="0" applyFont="1" applyFill="1" applyBorder="1" applyAlignment="1">
      <alignment vertical="center" wrapText="1"/>
    </xf>
    <xf numFmtId="0" fontId="52" fillId="3" borderId="0" xfId="22" applyFont="1" applyFill="1" applyBorder="1" applyAlignment="1">
      <alignment horizontal="left" vertical="center" wrapText="1"/>
    </xf>
    <xf numFmtId="3" fontId="52" fillId="3" borderId="0" xfId="22" applyNumberFormat="1" applyFont="1" applyFill="1" applyBorder="1" applyAlignment="1">
      <alignment horizontal="right" vertical="center" indent="1"/>
    </xf>
    <xf numFmtId="10" fontId="52" fillId="3" borderId="0" xfId="22" applyNumberFormat="1" applyFont="1" applyFill="1" applyBorder="1" applyAlignment="1">
      <alignment horizontal="right" vertical="center" indent="1"/>
    </xf>
    <xf numFmtId="0" fontId="73" fillId="21" borderId="0" xfId="22" applyFont="1" applyFill="1" applyBorder="1" applyAlignment="1">
      <alignment horizontal="left" vertical="center"/>
    </xf>
    <xf numFmtId="3" fontId="73" fillId="21" borderId="0" xfId="22" applyNumberFormat="1" applyFont="1" applyFill="1" applyBorder="1" applyAlignment="1">
      <alignment horizontal="right" vertical="center" indent="1"/>
    </xf>
    <xf numFmtId="10" fontId="73" fillId="21" borderId="0" xfId="22" applyNumberFormat="1" applyFont="1" applyFill="1" applyBorder="1" applyAlignment="1">
      <alignment horizontal="right" vertical="center" indent="1"/>
    </xf>
    <xf numFmtId="0" fontId="147" fillId="19" borderId="0" xfId="0" applyFont="1" applyFill="1" applyBorder="1" applyAlignment="1" applyProtection="1">
      <alignment horizontal="center" vertical="center" wrapText="1" readingOrder="1"/>
      <protection locked="0"/>
    </xf>
    <xf numFmtId="0" fontId="31" fillId="24" borderId="0" xfId="0" applyFont="1" applyFill="1" applyBorder="1" applyAlignment="1" applyProtection="1">
      <alignment vertical="center" wrapText="1" readingOrder="1"/>
      <protection locked="0"/>
    </xf>
    <xf numFmtId="3" fontId="31" fillId="19" borderId="0" xfId="0" applyNumberFormat="1" applyFont="1" applyFill="1" applyBorder="1" applyAlignment="1" applyProtection="1">
      <alignment vertical="center" wrapText="1" readingOrder="1"/>
      <protection locked="0"/>
    </xf>
    <xf numFmtId="0" fontId="31" fillId="25" borderId="0" xfId="0" applyFont="1" applyFill="1" applyBorder="1" applyAlignment="1" applyProtection="1">
      <alignment vertical="center" wrapText="1" readingOrder="1"/>
      <protection locked="0"/>
    </xf>
    <xf numFmtId="3" fontId="31" fillId="20" borderId="0" xfId="0" applyNumberFormat="1" applyFont="1" applyFill="1" applyBorder="1" applyAlignment="1" applyProtection="1">
      <alignment vertical="center" wrapText="1" readingOrder="1"/>
      <protection locked="0"/>
    </xf>
    <xf numFmtId="0" fontId="32" fillId="26" borderId="0" xfId="0" applyFont="1" applyFill="1" applyBorder="1" applyAlignment="1" applyProtection="1">
      <alignment vertical="center" wrapText="1" readingOrder="1"/>
      <protection locked="0"/>
    </xf>
    <xf numFmtId="3" fontId="32" fillId="3" borderId="0" xfId="0" applyNumberFormat="1" applyFont="1" applyFill="1" applyBorder="1" applyAlignment="1" applyProtection="1">
      <alignment vertical="center" wrapText="1" readingOrder="1"/>
      <protection locked="0"/>
    </xf>
    <xf numFmtId="0" fontId="32" fillId="10" borderId="0" xfId="28" applyFont="1" applyFill="1" applyBorder="1" applyAlignment="1">
      <alignment horizontal="center" vertical="center" wrapText="1"/>
    </xf>
    <xf numFmtId="14" fontId="31" fillId="10" borderId="0" xfId="28" applyNumberFormat="1" applyFont="1" applyFill="1" applyBorder="1" applyAlignment="1" applyProtection="1">
      <alignment horizontal="center" vertical="center" wrapText="1"/>
      <protection hidden="1"/>
    </xf>
    <xf numFmtId="10" fontId="50" fillId="3" borderId="0" xfId="23" quotePrefix="1" applyNumberFormat="1" applyFont="1" applyFill="1" applyBorder="1" applyAlignment="1" applyProtection="1">
      <alignment horizontal="right" vertical="center" indent="1"/>
      <protection hidden="1"/>
    </xf>
    <xf numFmtId="3" fontId="50" fillId="3" borderId="0" xfId="23" quotePrefix="1" applyNumberFormat="1" applyFont="1" applyFill="1" applyBorder="1" applyAlignment="1" applyProtection="1">
      <alignment horizontal="right" vertical="center"/>
      <protection hidden="1"/>
    </xf>
    <xf numFmtId="0" fontId="69" fillId="3" borderId="0" xfId="0" applyFont="1" applyFill="1" applyBorder="1" applyAlignment="1">
      <alignment horizontal="right" vertical="center" indent="1"/>
    </xf>
    <xf numFmtId="0" fontId="26" fillId="0" borderId="0" xfId="3" applyFont="1" applyFill="1" applyBorder="1" applyAlignment="1"/>
    <xf numFmtId="49" fontId="123" fillId="0" borderId="0" xfId="3" applyNumberFormat="1" applyFont="1" applyFill="1" applyBorder="1" applyAlignment="1">
      <alignment horizontal="right" vertical="center"/>
    </xf>
    <xf numFmtId="3" fontId="50" fillId="4"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horizontal="right" vertical="center"/>
      <protection hidden="1"/>
    </xf>
    <xf numFmtId="0" fontId="50" fillId="3" borderId="0" xfId="0" applyFont="1" applyFill="1" applyAlignment="1">
      <alignment horizontal="left" vertical="center"/>
    </xf>
    <xf numFmtId="3" fontId="89" fillId="3" borderId="0" xfId="0" applyNumberFormat="1" applyFont="1" applyFill="1" applyAlignment="1">
      <alignment vertical="center"/>
    </xf>
    <xf numFmtId="0" fontId="156" fillId="0" borderId="0" xfId="0" applyFont="1"/>
    <xf numFmtId="0" fontId="157" fillId="0" borderId="0" xfId="3" applyFont="1" applyFill="1" applyBorder="1" applyAlignment="1"/>
    <xf numFmtId="0" fontId="158" fillId="0" borderId="0" xfId="3" applyFont="1" applyFill="1" applyBorder="1" applyAlignment="1">
      <alignment horizontal="right" vertical="center"/>
    </xf>
    <xf numFmtId="0" fontId="158" fillId="0" borderId="0" xfId="3" applyFont="1" applyFill="1" applyBorder="1" applyAlignment="1">
      <alignment horizontal="left" vertical="center"/>
    </xf>
    <xf numFmtId="0" fontId="158" fillId="0" borderId="0" xfId="28" applyFont="1" applyFill="1" applyBorder="1" applyAlignment="1">
      <alignment horizontal="left" vertical="center"/>
    </xf>
    <xf numFmtId="0" fontId="162" fillId="0" borderId="0" xfId="28" applyFont="1" applyFill="1" applyBorder="1" applyAlignment="1">
      <alignment horizontal="left" vertical="center"/>
    </xf>
    <xf numFmtId="0" fontId="160" fillId="0" borderId="0" xfId="3" applyFont="1" applyFill="1" applyBorder="1" applyAlignment="1">
      <alignment horizontal="left" vertical="center"/>
    </xf>
    <xf numFmtId="0" fontId="160" fillId="0" borderId="0" xfId="3" applyFont="1" applyFill="1" applyAlignment="1">
      <alignment horizontal="left" vertical="center"/>
    </xf>
    <xf numFmtId="0" fontId="158" fillId="8" borderId="0" xfId="3" applyFont="1" applyFill="1" applyBorder="1" applyAlignment="1">
      <alignment horizontal="left" vertical="center"/>
    </xf>
    <xf numFmtId="0" fontId="160" fillId="0" borderId="0" xfId="0" applyFont="1" applyAlignment="1">
      <alignment horizontal="left" vertical="center"/>
    </xf>
    <xf numFmtId="14" fontId="160" fillId="0" borderId="0" xfId="0" applyNumberFormat="1" applyFont="1" applyAlignment="1">
      <alignment horizontal="right" vertical="center"/>
    </xf>
    <xf numFmtId="0" fontId="160" fillId="0" borderId="0" xfId="0" applyFont="1" applyAlignment="1">
      <alignment horizontal="right" vertical="center"/>
    </xf>
    <xf numFmtId="0" fontId="172" fillId="0" borderId="0" xfId="3" applyFont="1" applyAlignment="1">
      <alignment horizontal="left" vertical="center"/>
    </xf>
    <xf numFmtId="0" fontId="160" fillId="0" borderId="0" xfId="3" applyFont="1" applyAlignment="1">
      <alignment horizontal="left" vertical="center"/>
    </xf>
    <xf numFmtId="0" fontId="158" fillId="0" borderId="0" xfId="0" applyFont="1" applyAlignment="1">
      <alignment horizontal="right" vertical="center" indent="1"/>
    </xf>
    <xf numFmtId="14" fontId="173" fillId="0" borderId="0" xfId="0" applyNumberFormat="1" applyFont="1" applyAlignment="1">
      <alignment horizontal="right" vertical="center"/>
    </xf>
    <xf numFmtId="0" fontId="173" fillId="0" borderId="0" xfId="3" applyFont="1" applyFill="1">
      <alignment vertical="top"/>
    </xf>
    <xf numFmtId="0" fontId="160" fillId="0" borderId="0" xfId="0" applyFont="1" applyAlignment="1">
      <alignment horizontal="left"/>
    </xf>
    <xf numFmtId="0" fontId="159" fillId="0" borderId="0" xfId="0" applyFont="1" applyAlignment="1">
      <alignment horizontal="left" vertical="center"/>
    </xf>
    <xf numFmtId="0" fontId="18" fillId="0" borderId="0" xfId="3" applyFont="1" applyFill="1" applyAlignment="1"/>
    <xf numFmtId="0" fontId="18" fillId="0" borderId="0" xfId="3" applyFont="1" applyFill="1" applyAlignment="1">
      <alignment horizontal="center"/>
    </xf>
    <xf numFmtId="0" fontId="162" fillId="0" borderId="0" xfId="3" applyFont="1" applyFill="1" applyAlignment="1">
      <alignment horizontal="left" vertical="center"/>
    </xf>
    <xf numFmtId="0" fontId="25" fillId="0" borderId="0" xfId="3" applyFont="1" applyFill="1" applyAlignment="1">
      <alignment horizontal="center"/>
    </xf>
    <xf numFmtId="0" fontId="160" fillId="0" borderId="0" xfId="0" applyFont="1" applyFill="1" applyAlignment="1">
      <alignment horizontal="right" vertical="center"/>
    </xf>
    <xf numFmtId="0" fontId="158" fillId="0" borderId="0" xfId="3" applyFont="1" applyAlignment="1">
      <alignment horizontal="left" vertical="center"/>
    </xf>
    <xf numFmtId="0" fontId="158" fillId="16" borderId="0" xfId="3" applyFont="1" applyFill="1" applyAlignment="1">
      <alignment horizontal="center"/>
    </xf>
    <xf numFmtId="0" fontId="158" fillId="0" borderId="0" xfId="3" applyFont="1" applyFill="1" applyAlignment="1">
      <alignment horizontal="left" vertical="center"/>
    </xf>
    <xf numFmtId="0" fontId="173" fillId="0" borderId="0" xfId="3" applyFont="1" applyFill="1" applyBorder="1" applyAlignment="1">
      <alignment horizontal="left" vertical="center"/>
    </xf>
    <xf numFmtId="0" fontId="22" fillId="0" borderId="0" xfId="15" applyFont="1" applyFill="1" applyAlignment="1"/>
    <xf numFmtId="0" fontId="162" fillId="0" borderId="0" xfId="15" applyFont="1" applyFill="1" applyAlignment="1">
      <alignment horizontal="left" vertical="center"/>
    </xf>
    <xf numFmtId="0" fontId="159" fillId="0" borderId="0" xfId="24" applyFont="1"/>
    <xf numFmtId="0" fontId="159" fillId="0" borderId="0" xfId="24" quotePrefix="1" applyFont="1"/>
    <xf numFmtId="0" fontId="173" fillId="0" borderId="0" xfId="24" applyFont="1" applyAlignment="1">
      <alignment vertical="center"/>
    </xf>
    <xf numFmtId="0" fontId="88" fillId="0" borderId="0" xfId="24" applyFont="1" applyFill="1" applyAlignment="1">
      <alignment vertical="center"/>
    </xf>
    <xf numFmtId="0" fontId="179" fillId="0" borderId="0" xfId="24" applyFont="1" applyAlignment="1">
      <alignment vertical="center"/>
    </xf>
    <xf numFmtId="0" fontId="160" fillId="0" borderId="0" xfId="0" applyFont="1" applyFill="1" applyAlignment="1">
      <alignment horizontal="left" vertical="center"/>
    </xf>
    <xf numFmtId="0" fontId="173" fillId="0" borderId="0" xfId="0" applyFont="1" applyFill="1" applyAlignment="1">
      <alignment horizontal="left" vertical="center"/>
    </xf>
    <xf numFmtId="0" fontId="167" fillId="0" borderId="0" xfId="0" applyFont="1" applyFill="1" applyBorder="1" applyAlignment="1">
      <alignment vertical="center"/>
    </xf>
    <xf numFmtId="0" fontId="160" fillId="0" borderId="0" xfId="0" applyFont="1" applyFill="1" applyAlignment="1">
      <alignment horizontal="left"/>
    </xf>
    <xf numFmtId="0" fontId="173" fillId="0" borderId="0" xfId="0" applyFont="1" applyAlignment="1">
      <alignment horizontal="left" vertical="center"/>
    </xf>
    <xf numFmtId="0" fontId="172" fillId="0" borderId="0" xfId="0" applyFont="1" applyFill="1" applyBorder="1" applyAlignment="1">
      <alignment vertical="center"/>
    </xf>
    <xf numFmtId="0" fontId="159" fillId="0" borderId="0" xfId="0" applyFont="1" applyAlignment="1">
      <alignment vertical="center"/>
    </xf>
    <xf numFmtId="0" fontId="160" fillId="0" borderId="0" xfId="27" applyFont="1" applyFill="1" applyAlignment="1" applyProtection="1">
      <alignment horizontal="left"/>
      <protection locked="0"/>
    </xf>
    <xf numFmtId="0" fontId="160" fillId="0" borderId="0" xfId="0" applyFont="1" applyFill="1" applyBorder="1" applyAlignment="1">
      <alignment horizontal="left" vertical="center"/>
    </xf>
    <xf numFmtId="0" fontId="22" fillId="0" borderId="0" xfId="0" applyFont="1" applyFill="1" applyAlignment="1">
      <alignment horizontal="center"/>
    </xf>
    <xf numFmtId="0" fontId="187" fillId="27" borderId="0" xfId="3" applyFont="1" applyFill="1">
      <alignment vertical="top"/>
    </xf>
    <xf numFmtId="0" fontId="32" fillId="27" borderId="0" xfId="3" applyFont="1" applyFill="1">
      <alignment vertical="top"/>
    </xf>
    <xf numFmtId="0" fontId="31" fillId="11" borderId="0" xfId="0" applyFont="1" applyFill="1" applyBorder="1" applyAlignment="1"/>
    <xf numFmtId="0" fontId="31" fillId="11" borderId="0" xfId="3" applyFont="1" applyFill="1" applyAlignment="1">
      <alignment horizontal="left" vertical="center" wrapText="1"/>
    </xf>
    <xf numFmtId="0" fontId="31" fillId="11" borderId="0" xfId="3" applyFont="1" applyFill="1" applyAlignment="1">
      <alignment horizontal="center" vertical="center" wrapText="1"/>
    </xf>
    <xf numFmtId="0" fontId="31" fillId="11" borderId="0" xfId="3" applyFont="1" applyFill="1" applyAlignment="1">
      <alignment horizontal="left" vertical="center" wrapText="1" indent="1"/>
    </xf>
    <xf numFmtId="0" fontId="161" fillId="11" borderId="0" xfId="3" applyFont="1" applyFill="1" applyBorder="1" applyAlignment="1">
      <alignment horizontal="left" vertical="center"/>
    </xf>
    <xf numFmtId="0" fontId="161" fillId="11" borderId="0" xfId="3" applyFont="1" applyFill="1" applyBorder="1" applyAlignment="1">
      <alignment horizontal="center" vertical="center"/>
    </xf>
    <xf numFmtId="0" fontId="161" fillId="11" borderId="0" xfId="3" applyFont="1" applyFill="1" applyBorder="1" applyAlignment="1">
      <alignment horizontal="left" vertical="center" indent="1"/>
    </xf>
    <xf numFmtId="0" fontId="161" fillId="11" borderId="0" xfId="3" applyFont="1" applyFill="1" applyBorder="1" applyAlignment="1">
      <alignment horizontal="center" vertical="center" wrapText="1"/>
    </xf>
    <xf numFmtId="0" fontId="39" fillId="28" borderId="0" xfId="3" applyFont="1" applyFill="1" applyAlignment="1">
      <alignment horizontal="left" vertical="center"/>
    </xf>
    <xf numFmtId="0" fontId="32" fillId="28" borderId="0" xfId="3" applyFont="1" applyFill="1" applyAlignment="1">
      <alignment horizontal="left" vertical="center"/>
    </xf>
    <xf numFmtId="0" fontId="32" fillId="28" borderId="0" xfId="3" applyFont="1" applyFill="1" applyAlignment="1">
      <alignment vertical="center"/>
    </xf>
    <xf numFmtId="3" fontId="31" fillId="28" borderId="0" xfId="3" applyNumberFormat="1" applyFont="1" applyFill="1" applyAlignment="1">
      <alignment horizontal="right" vertical="center"/>
    </xf>
    <xf numFmtId="10" fontId="31" fillId="28" borderId="0" xfId="0" applyNumberFormat="1" applyFont="1" applyFill="1" applyAlignment="1">
      <alignment horizontal="right" vertical="center"/>
    </xf>
    <xf numFmtId="0" fontId="32" fillId="11" borderId="0" xfId="0" applyFont="1" applyFill="1" applyBorder="1" applyAlignment="1">
      <alignment horizontal="center" wrapText="1"/>
    </xf>
    <xf numFmtId="0" fontId="159" fillId="11" borderId="0" xfId="0" applyFont="1" applyFill="1" applyBorder="1" applyAlignment="1">
      <alignment horizontal="center" vertical="top" wrapText="1"/>
    </xf>
    <xf numFmtId="0" fontId="75" fillId="28" borderId="0" xfId="0" applyFont="1" applyFill="1" applyBorder="1" applyAlignment="1">
      <alignment vertical="center" wrapText="1"/>
    </xf>
    <xf numFmtId="3" fontId="31" fillId="28" borderId="0" xfId="19" applyNumberFormat="1" applyFont="1" applyFill="1" applyBorder="1" applyAlignment="1">
      <alignment horizontal="right" vertical="center"/>
    </xf>
    <xf numFmtId="10" fontId="31" fillId="28" borderId="0" xfId="19" applyNumberFormat="1" applyFont="1" applyFill="1" applyAlignment="1">
      <alignment vertical="center"/>
    </xf>
    <xf numFmtId="0" fontId="31" fillId="11" borderId="0" xfId="0" applyFont="1" applyFill="1" applyBorder="1" applyAlignment="1" applyProtection="1">
      <alignment horizontal="center" vertical="center" wrapText="1"/>
      <protection locked="0"/>
    </xf>
    <xf numFmtId="0" fontId="50" fillId="11" borderId="0" xfId="0" applyFont="1" applyFill="1" applyBorder="1" applyAlignment="1" applyProtection="1">
      <alignment horizontal="center" vertical="center" wrapText="1"/>
      <protection locked="0"/>
    </xf>
    <xf numFmtId="3" fontId="31" fillId="29" borderId="0" xfId="19" applyNumberFormat="1" applyFont="1" applyFill="1" applyBorder="1" applyAlignment="1">
      <alignment horizontal="right" vertical="center" indent="1"/>
    </xf>
    <xf numFmtId="0" fontId="31" fillId="28" borderId="0" xfId="3" applyFont="1" applyFill="1" applyAlignment="1">
      <alignment horizontal="center" vertical="center" wrapText="1"/>
    </xf>
    <xf numFmtId="0" fontId="67" fillId="28" borderId="0" xfId="3" applyFont="1" applyFill="1" applyAlignment="1">
      <alignment horizontal="left" vertical="center" wrapText="1"/>
    </xf>
    <xf numFmtId="3" fontId="67" fillId="28" borderId="0" xfId="3" applyNumberFormat="1" applyFont="1" applyFill="1" applyAlignment="1">
      <alignment horizontal="right" vertical="center" wrapText="1"/>
    </xf>
    <xf numFmtId="0" fontId="32" fillId="28" borderId="0" xfId="3" applyFont="1" applyFill="1" applyAlignment="1">
      <alignment horizontal="right" vertical="center"/>
    </xf>
    <xf numFmtId="0" fontId="75" fillId="11" borderId="0" xfId="3" applyFont="1" applyFill="1" applyAlignment="1">
      <alignment horizontal="center" vertical="center" wrapText="1"/>
    </xf>
    <xf numFmtId="166" fontId="75" fillId="28" borderId="0" xfId="20" applyNumberFormat="1" applyFont="1" applyFill="1" applyBorder="1" applyAlignment="1">
      <alignment horizontal="right" vertical="center" wrapText="1"/>
    </xf>
    <xf numFmtId="0" fontId="66" fillId="28" borderId="0" xfId="3" applyFont="1" applyFill="1" applyAlignment="1">
      <alignment horizontal="center" vertical="center" wrapText="1"/>
    </xf>
    <xf numFmtId="0" fontId="75" fillId="28" borderId="0" xfId="20" applyFont="1" applyFill="1" applyBorder="1" applyAlignment="1">
      <alignment vertical="center"/>
    </xf>
    <xf numFmtId="166" fontId="31" fillId="28" borderId="0" xfId="20" applyNumberFormat="1" applyFont="1" applyFill="1" applyBorder="1" applyAlignment="1">
      <alignment horizontal="right" vertical="center" wrapText="1"/>
    </xf>
    <xf numFmtId="4" fontId="32" fillId="28" borderId="0" xfId="0" applyNumberFormat="1" applyFont="1" applyFill="1" applyBorder="1" applyAlignment="1">
      <alignment horizontal="right" vertical="center"/>
    </xf>
    <xf numFmtId="0" fontId="0" fillId="11" borderId="0" xfId="0" applyFill="1"/>
    <xf numFmtId="0" fontId="88" fillId="7" borderId="0" xfId="24" applyFont="1" applyFill="1" applyAlignment="1">
      <alignment vertical="center"/>
    </xf>
    <xf numFmtId="0" fontId="100" fillId="7" borderId="0" xfId="24" applyFont="1" applyFill="1" applyAlignment="1">
      <alignment vertical="center"/>
    </xf>
    <xf numFmtId="0" fontId="162" fillId="7" borderId="0" xfId="24" applyFont="1" applyFill="1" applyAlignment="1">
      <alignment vertical="center"/>
    </xf>
    <xf numFmtId="0" fontId="100" fillId="12" borderId="0" xfId="15" applyFont="1" applyFill="1" applyAlignment="1">
      <alignment horizontal="left" vertical="center"/>
    </xf>
    <xf numFmtId="0" fontId="162" fillId="12" borderId="0" xfId="15" applyFont="1" applyFill="1" applyAlignment="1">
      <alignment horizontal="left" vertical="center"/>
    </xf>
    <xf numFmtId="0" fontId="23" fillId="16" borderId="0" xfId="3" applyFont="1" applyFill="1" applyAlignment="1">
      <alignment horizontal="left" vertical="center"/>
    </xf>
    <xf numFmtId="0" fontId="158" fillId="16" borderId="0" xfId="3" applyFont="1" applyFill="1" applyAlignment="1">
      <alignment horizontal="left" vertical="center"/>
    </xf>
    <xf numFmtId="0" fontId="18" fillId="11" borderId="0" xfId="3" applyFont="1" applyFill="1" applyAlignment="1">
      <alignment horizontal="left" vertical="center"/>
    </xf>
    <xf numFmtId="0" fontId="162" fillId="11" borderId="0" xfId="3" applyFont="1" applyFill="1" applyAlignment="1">
      <alignment horizontal="left" vertical="center"/>
    </xf>
    <xf numFmtId="49" fontId="61" fillId="0" borderId="0" xfId="3" applyNumberFormat="1" applyFont="1" applyFill="1" applyBorder="1" applyAlignment="1">
      <alignment horizontal="right"/>
    </xf>
    <xf numFmtId="0" fontId="25" fillId="0" borderId="0" xfId="3" applyFont="1" applyFill="1" applyBorder="1" applyAlignment="1">
      <alignment horizontal="right"/>
    </xf>
    <xf numFmtId="0" fontId="100" fillId="19" borderId="0" xfId="3" applyFont="1" applyFill="1" applyBorder="1" applyAlignment="1">
      <alignment horizontal="left" vertical="center"/>
    </xf>
    <xf numFmtId="0" fontId="26" fillId="19" borderId="0" xfId="3" applyFont="1" applyFill="1" applyBorder="1" applyAlignment="1"/>
    <xf numFmtId="0" fontId="158" fillId="19" borderId="0" xfId="3" applyFont="1" applyFill="1" applyBorder="1" applyAlignment="1">
      <alignment horizontal="left" vertical="center"/>
    </xf>
    <xf numFmtId="0" fontId="18" fillId="8" borderId="0" xfId="3" applyFont="1" applyFill="1" applyBorder="1" applyAlignment="1">
      <alignment horizontal="left" vertical="center"/>
    </xf>
    <xf numFmtId="0" fontId="15" fillId="11" borderId="0" xfId="3" applyFont="1" applyFill="1" applyAlignment="1">
      <alignment horizontal="left" vertical="center"/>
    </xf>
    <xf numFmtId="0" fontId="53" fillId="11" borderId="0" xfId="0" applyFont="1" applyFill="1" applyAlignment="1">
      <alignment vertical="top" wrapText="1"/>
    </xf>
    <xf numFmtId="0" fontId="0" fillId="11" borderId="0" xfId="0" applyFill="1" applyAlignment="1">
      <alignment vertical="center"/>
    </xf>
    <xf numFmtId="0" fontId="135" fillId="11" borderId="0" xfId="0" applyFont="1" applyFill="1" applyAlignment="1">
      <alignment vertical="center"/>
    </xf>
    <xf numFmtId="0" fontId="188" fillId="0" borderId="0" xfId="2" applyFont="1" applyAlignment="1" applyProtection="1"/>
    <xf numFmtId="0" fontId="188" fillId="0" borderId="0" xfId="2" applyFont="1" applyAlignment="1" applyProtection="1">
      <alignment vertical="center"/>
    </xf>
    <xf numFmtId="168" fontId="11" fillId="3" borderId="0" xfId="0" applyNumberFormat="1" applyFont="1" applyFill="1" applyAlignment="1">
      <alignment horizontal="right" vertical="center" indent="1"/>
    </xf>
    <xf numFmtId="10" fontId="11" fillId="3" borderId="0" xfId="4" applyNumberFormat="1" applyFont="1" applyFill="1" applyAlignment="1">
      <alignment horizontal="right" vertical="center" wrapText="1" indent="1"/>
    </xf>
    <xf numFmtId="0" fontId="121" fillId="0" borderId="0" xfId="0" applyFont="1"/>
    <xf numFmtId="0" fontId="189" fillId="0" borderId="0" xfId="0" applyFont="1"/>
    <xf numFmtId="0" fontId="121" fillId="0" borderId="0" xfId="0" applyFont="1" applyAlignment="1">
      <alignment vertical="center"/>
    </xf>
    <xf numFmtId="0" fontId="190" fillId="0" borderId="0" xfId="0" applyFont="1"/>
    <xf numFmtId="0" fontId="31" fillId="10" borderId="0" xfId="22" applyFont="1" applyFill="1" applyBorder="1" applyAlignment="1">
      <alignment vertical="center" wrapText="1"/>
    </xf>
    <xf numFmtId="0" fontId="31" fillId="0" borderId="0" xfId="22" applyFont="1" applyFill="1" applyBorder="1" applyAlignment="1">
      <alignment vertical="center" wrapText="1"/>
    </xf>
    <xf numFmtId="0" fontId="69" fillId="0" borderId="0" xfId="0" applyFont="1" applyFill="1" applyBorder="1" applyAlignment="1">
      <alignment horizontal="right" vertical="center" indent="1"/>
    </xf>
    <xf numFmtId="0" fontId="143" fillId="10" borderId="0" xfId="0" applyFont="1" applyFill="1" applyAlignment="1">
      <alignment vertical="center"/>
    </xf>
    <xf numFmtId="3" fontId="31" fillId="1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vertical="center"/>
      <protection hidden="1"/>
    </xf>
    <xf numFmtId="3" fontId="75" fillId="10" borderId="0" xfId="23" quotePrefix="1" applyNumberFormat="1" applyFont="1" applyFill="1" applyBorder="1" applyAlignment="1" applyProtection="1">
      <alignment vertical="center"/>
      <protection hidden="1"/>
    </xf>
    <xf numFmtId="10" fontId="75" fillId="10" borderId="0" xfId="23" quotePrefix="1" applyNumberFormat="1" applyFont="1" applyFill="1" applyBorder="1" applyAlignment="1" applyProtection="1">
      <alignment vertical="center"/>
      <protection hidden="1"/>
    </xf>
    <xf numFmtId="0" fontId="143" fillId="10" borderId="0" xfId="0" applyFont="1" applyFill="1" applyAlignment="1">
      <alignment vertical="center" wrapText="1"/>
    </xf>
    <xf numFmtId="3" fontId="31" fillId="3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horizontal="right" vertical="center"/>
      <protection hidden="1"/>
    </xf>
    <xf numFmtId="0" fontId="75" fillId="10" borderId="0" xfId="0" applyFont="1" applyFill="1" applyAlignment="1">
      <alignment horizontal="left" vertical="center"/>
    </xf>
    <xf numFmtId="3" fontId="97" fillId="10" borderId="0" xfId="0" applyNumberFormat="1" applyFont="1" applyFill="1" applyAlignment="1">
      <alignment vertical="center"/>
    </xf>
    <xf numFmtId="0" fontId="14" fillId="31" borderId="0" xfId="0" applyFont="1" applyFill="1" applyBorder="1" applyAlignment="1">
      <alignment horizontal="center" vertical="center"/>
    </xf>
    <xf numFmtId="0" fontId="10" fillId="0" borderId="0" xfId="0" applyFont="1" applyFill="1" applyBorder="1" applyAlignment="1"/>
    <xf numFmtId="0" fontId="85" fillId="0" borderId="0" xfId="2" applyFont="1" applyFill="1" applyAlignment="1" applyProtection="1">
      <alignment horizontal="left" vertical="center"/>
    </xf>
    <xf numFmtId="0" fontId="17" fillId="0" borderId="0" xfId="2" applyFont="1" applyFill="1" applyAlignment="1" applyProtection="1">
      <alignment horizontal="left" vertical="center"/>
    </xf>
    <xf numFmtId="0" fontId="184" fillId="0" borderId="0" xfId="2" applyFont="1" applyFill="1" applyAlignment="1" applyProtection="1">
      <alignment horizontal="left" vertical="center"/>
    </xf>
    <xf numFmtId="0" fontId="34" fillId="0" borderId="0" xfId="0" applyFont="1" applyFill="1" applyBorder="1" applyAlignment="1">
      <alignment horizontal="left"/>
    </xf>
    <xf numFmtId="0" fontId="179" fillId="0" borderId="0" xfId="0" applyFont="1" applyFill="1" applyBorder="1"/>
    <xf numFmtId="0" fontId="19" fillId="0" borderId="0" xfId="0" applyFont="1" applyFill="1" applyBorder="1" applyAlignment="1">
      <alignment vertical="center"/>
    </xf>
    <xf numFmtId="0" fontId="21" fillId="0" borderId="0" xfId="3" applyFont="1" applyFill="1" applyBorder="1" applyAlignment="1"/>
    <xf numFmtId="0" fontId="47" fillId="0" borderId="0" xfId="0" applyFont="1" applyFill="1"/>
    <xf numFmtId="0" fontId="10" fillId="0" borderId="0" xfId="0" applyFont="1" applyFill="1" applyBorder="1" applyAlignment="1">
      <alignment horizontal="center"/>
    </xf>
    <xf numFmtId="0" fontId="176" fillId="0" borderId="0" xfId="0" applyFont="1" applyFill="1" applyBorder="1" applyAlignment="1">
      <alignment horizontal="left" vertical="center"/>
    </xf>
    <xf numFmtId="0" fontId="14" fillId="7" borderId="0" xfId="0" applyFont="1" applyFill="1" applyBorder="1" applyAlignment="1">
      <alignment horizontal="center" vertical="center"/>
    </xf>
    <xf numFmtId="0" fontId="14" fillId="12" borderId="0" xfId="0" applyFont="1" applyFill="1" applyBorder="1" applyAlignment="1">
      <alignment horizontal="center" vertical="center"/>
    </xf>
    <xf numFmtId="0" fontId="14" fillId="16" borderId="0" xfId="0" applyFont="1" applyFill="1" applyBorder="1" applyAlignment="1">
      <alignment horizontal="center" vertical="center"/>
    </xf>
    <xf numFmtId="0" fontId="0" fillId="16" borderId="0" xfId="0" applyFill="1"/>
    <xf numFmtId="0" fontId="191" fillId="0" borderId="0" xfId="0" applyFont="1"/>
    <xf numFmtId="0" fontId="192" fillId="0" borderId="0" xfId="0" applyFont="1"/>
    <xf numFmtId="0" fontId="193" fillId="0" borderId="0" xfId="3" applyFont="1" applyFill="1" applyBorder="1" applyAlignment="1"/>
    <xf numFmtId="0" fontId="14" fillId="19" borderId="0" xfId="0" applyFont="1" applyFill="1" applyBorder="1" applyAlignment="1">
      <alignment horizontal="center" vertical="center"/>
    </xf>
    <xf numFmtId="0" fontId="194" fillId="0" borderId="0" xfId="2" applyFont="1" applyFill="1" applyAlignment="1" applyProtection="1"/>
    <xf numFmtId="0" fontId="5" fillId="3" borderId="0" xfId="0" applyFont="1" applyFill="1" applyBorder="1" applyAlignment="1">
      <alignment horizontal="center" vertical="center"/>
    </xf>
    <xf numFmtId="0" fontId="5" fillId="3" borderId="0" xfId="0" applyFont="1" applyFill="1" applyBorder="1" applyAlignment="1">
      <alignment horizontal="center"/>
    </xf>
    <xf numFmtId="0" fontId="7" fillId="3" borderId="0" xfId="0" applyFont="1" applyFill="1" applyBorder="1" applyAlignment="1">
      <alignment horizontal="center"/>
    </xf>
    <xf numFmtId="0" fontId="8" fillId="3" borderId="0" xfId="0" applyFont="1" applyFill="1" applyBorder="1" applyAlignment="1">
      <alignment horizontal="center"/>
    </xf>
    <xf numFmtId="0" fontId="9" fillId="3" borderId="0" xfId="0" applyFont="1" applyFill="1" applyBorder="1" applyAlignment="1">
      <alignment horizontal="center"/>
    </xf>
    <xf numFmtId="0" fontId="11" fillId="3" borderId="0" xfId="0" applyFont="1" applyFill="1" applyBorder="1" applyAlignment="1"/>
    <xf numFmtId="0" fontId="11" fillId="3" borderId="0" xfId="0" applyFont="1" applyFill="1" applyBorder="1"/>
    <xf numFmtId="0" fontId="12" fillId="3" borderId="0" xfId="0" applyFont="1" applyFill="1" applyBorder="1" applyAlignment="1">
      <alignment horizontal="center"/>
    </xf>
    <xf numFmtId="0" fontId="6" fillId="3" borderId="0" xfId="0" applyFont="1" applyFill="1" applyBorder="1" applyAlignment="1">
      <alignment horizontal="center" vertical="top" wrapText="1"/>
    </xf>
    <xf numFmtId="0" fontId="13" fillId="3" borderId="0" xfId="0" applyFont="1" applyFill="1" applyBorder="1" applyAlignment="1">
      <alignment horizontal="center"/>
    </xf>
    <xf numFmtId="0" fontId="11" fillId="3" borderId="0" xfId="0" applyFont="1" applyFill="1" applyBorder="1" applyAlignment="1">
      <alignment horizontal="center" vertical="center" wrapText="1"/>
    </xf>
    <xf numFmtId="0" fontId="0" fillId="3" borderId="0" xfId="0" applyFill="1"/>
    <xf numFmtId="0" fontId="14" fillId="11" borderId="0" xfId="0" applyFont="1" applyFill="1" applyBorder="1" applyAlignment="1">
      <alignment horizontal="center" vertical="center"/>
    </xf>
    <xf numFmtId="0" fontId="14" fillId="33" borderId="0" xfId="0" applyFont="1" applyFill="1" applyBorder="1" applyAlignment="1">
      <alignment horizontal="center" vertical="center"/>
    </xf>
    <xf numFmtId="0" fontId="18" fillId="32" borderId="0" xfId="0" applyFont="1" applyFill="1" applyAlignment="1">
      <alignment horizontal="left" vertical="center"/>
    </xf>
    <xf numFmtId="0" fontId="158" fillId="32" borderId="0" xfId="0" applyFont="1" applyFill="1" applyAlignment="1">
      <alignment horizontal="left" vertical="center"/>
    </xf>
    <xf numFmtId="0" fontId="97" fillId="32" borderId="0" xfId="0" applyFont="1" applyFill="1" applyBorder="1" applyAlignment="1">
      <alignment horizontal="center" vertical="center" wrapText="1"/>
    </xf>
    <xf numFmtId="0" fontId="14" fillId="32" borderId="0" xfId="27" applyFont="1" applyFill="1" applyAlignment="1" applyProtection="1">
      <alignment horizontal="center" vertical="center"/>
    </xf>
    <xf numFmtId="10" fontId="99" fillId="32" borderId="0" xfId="0" applyNumberFormat="1" applyFont="1" applyFill="1" applyBorder="1" applyAlignment="1">
      <alignment vertical="center"/>
    </xf>
    <xf numFmtId="168" fontId="99" fillId="35" borderId="0" xfId="0" applyNumberFormat="1" applyFont="1" applyFill="1" applyBorder="1" applyAlignment="1">
      <alignment horizontal="right" vertical="center" wrapText="1"/>
    </xf>
    <xf numFmtId="168" fontId="121" fillId="35" borderId="0" xfId="0" applyNumberFormat="1" applyFont="1" applyFill="1" applyBorder="1" applyAlignment="1">
      <alignment horizontal="right" vertical="center" wrapText="1"/>
    </xf>
    <xf numFmtId="168" fontId="121" fillId="35" borderId="0" xfId="0" applyNumberFormat="1" applyFont="1" applyFill="1" applyBorder="1" applyAlignment="1">
      <alignment vertical="center"/>
    </xf>
    <xf numFmtId="3" fontId="99" fillId="32" borderId="0" xfId="0" applyNumberFormat="1" applyFont="1" applyFill="1" applyBorder="1" applyAlignment="1">
      <alignment vertical="center"/>
    </xf>
    <xf numFmtId="0" fontId="134" fillId="32" borderId="0" xfId="0" applyFont="1" applyFill="1" applyBorder="1" applyAlignment="1">
      <alignment horizontal="center" vertical="center" wrapText="1"/>
    </xf>
    <xf numFmtId="0" fontId="97" fillId="32" borderId="0" xfId="0" applyFont="1" applyFill="1" applyBorder="1" applyAlignment="1">
      <alignment horizontal="right" vertical="center" wrapText="1" indent="1"/>
    </xf>
    <xf numFmtId="0" fontId="40" fillId="32" borderId="0" xfId="0" applyFont="1" applyFill="1" applyBorder="1" applyAlignment="1">
      <alignment horizontal="center" vertical="center"/>
    </xf>
    <xf numFmtId="0" fontId="73" fillId="32" borderId="0" xfId="0" applyFont="1" applyFill="1" applyBorder="1" applyAlignment="1">
      <alignment horizontal="left" vertical="center" wrapText="1" indent="1"/>
    </xf>
    <xf numFmtId="3" fontId="73" fillId="32" borderId="0" xfId="0" applyNumberFormat="1" applyFont="1" applyFill="1" applyBorder="1" applyAlignment="1">
      <alignment horizontal="right" vertical="center" indent="1"/>
    </xf>
    <xf numFmtId="10" fontId="73" fillId="32" borderId="0" xfId="0" applyNumberFormat="1" applyFont="1" applyFill="1" applyBorder="1" applyAlignment="1">
      <alignment horizontal="right" vertical="center" indent="1"/>
    </xf>
    <xf numFmtId="0" fontId="99" fillId="35" borderId="0" xfId="0" applyFont="1" applyFill="1" applyBorder="1" applyAlignment="1">
      <alignment horizontal="left" vertical="center" wrapText="1" indent="1"/>
    </xf>
    <xf numFmtId="0" fontId="2" fillId="32" borderId="0" xfId="0" applyFont="1" applyFill="1" applyBorder="1" applyAlignment="1">
      <alignment vertical="center"/>
    </xf>
    <xf numFmtId="180" fontId="118" fillId="32" borderId="0" xfId="0" applyNumberFormat="1" applyFont="1" applyFill="1" applyBorder="1" applyAlignment="1">
      <alignment horizontal="center" vertical="center"/>
    </xf>
    <xf numFmtId="180" fontId="158" fillId="32" borderId="0" xfId="0" applyNumberFormat="1" applyFont="1" applyFill="1" applyBorder="1" applyAlignment="1">
      <alignment horizontal="center" vertical="center"/>
    </xf>
    <xf numFmtId="3" fontId="118" fillId="35" borderId="0" xfId="0" applyNumberFormat="1" applyFont="1" applyFill="1" applyBorder="1" applyAlignment="1">
      <alignment horizontal="right" vertical="center" indent="1"/>
    </xf>
    <xf numFmtId="0" fontId="14" fillId="35" borderId="0" xfId="0" applyFont="1" applyFill="1" applyAlignment="1" applyProtection="1">
      <alignment vertical="center" wrapText="1"/>
      <protection locked="0"/>
    </xf>
    <xf numFmtId="0" fontId="40" fillId="32" borderId="0" xfId="27" applyFont="1" applyFill="1" applyBorder="1" applyAlignment="1" applyProtection="1">
      <alignment horizontal="center" vertical="center" wrapText="1"/>
      <protection locked="0"/>
    </xf>
    <xf numFmtId="0" fontId="73" fillId="32" borderId="0" xfId="27" applyFont="1" applyFill="1" applyBorder="1" applyAlignment="1" applyProtection="1">
      <alignment horizontal="left" vertical="center" wrapText="1"/>
    </xf>
    <xf numFmtId="3" fontId="73" fillId="32" borderId="0" xfId="27" applyNumberFormat="1" applyFont="1" applyFill="1" applyBorder="1" applyAlignment="1" applyProtection="1">
      <alignment vertical="center"/>
    </xf>
    <xf numFmtId="0" fontId="39" fillId="35" borderId="0" xfId="27" applyFont="1" applyFill="1" applyBorder="1" applyAlignment="1" applyProtection="1">
      <alignment horizontal="left" vertical="center" wrapText="1"/>
    </xf>
    <xf numFmtId="3" fontId="39" fillId="35" borderId="0" xfId="27" applyNumberFormat="1" applyFont="1" applyFill="1" applyBorder="1" applyAlignment="1" applyProtection="1">
      <alignment vertical="center"/>
    </xf>
    <xf numFmtId="3" fontId="73" fillId="32" borderId="0" xfId="27" applyNumberFormat="1" applyFont="1" applyFill="1" applyBorder="1" applyAlignment="1" applyProtection="1">
      <alignment horizontal="right" vertical="center"/>
    </xf>
    <xf numFmtId="177" fontId="73" fillId="32" borderId="0" xfId="27" applyNumberFormat="1" applyFont="1" applyFill="1" applyBorder="1" applyAlignment="1" applyProtection="1">
      <alignment horizontal="right" vertical="center"/>
    </xf>
    <xf numFmtId="177" fontId="73" fillId="32" borderId="0" xfId="27" applyNumberFormat="1" applyFont="1" applyFill="1" applyBorder="1" applyAlignment="1" applyProtection="1">
      <alignment vertical="center"/>
    </xf>
    <xf numFmtId="3" fontId="39" fillId="35" borderId="0" xfId="27" applyNumberFormat="1" applyFont="1" applyFill="1" applyBorder="1" applyAlignment="1" applyProtection="1">
      <alignment horizontal="right" vertical="center"/>
    </xf>
    <xf numFmtId="177" fontId="39" fillId="35" borderId="0" xfId="27" applyNumberFormat="1" applyFont="1" applyFill="1" applyBorder="1" applyAlignment="1" applyProtection="1">
      <alignment horizontal="right" vertical="center"/>
    </xf>
    <xf numFmtId="177" fontId="39" fillId="35" borderId="0" xfId="27" applyNumberFormat="1" applyFont="1" applyFill="1" applyBorder="1" applyAlignment="1" applyProtection="1">
      <alignment vertical="center"/>
    </xf>
    <xf numFmtId="0" fontId="32" fillId="32" borderId="0" xfId="0" applyFont="1" applyFill="1" applyBorder="1" applyAlignment="1">
      <alignment horizontal="center" vertical="center"/>
    </xf>
    <xf numFmtId="0" fontId="159" fillId="32" borderId="0" xfId="0" applyFont="1" applyFill="1" applyBorder="1" applyAlignment="1">
      <alignment horizontal="center" vertical="center"/>
    </xf>
    <xf numFmtId="0" fontId="73" fillId="32" borderId="0" xfId="0" applyFont="1" applyFill="1" applyBorder="1" applyAlignment="1">
      <alignment horizontal="left" vertical="center" wrapText="1"/>
    </xf>
    <xf numFmtId="3" fontId="73" fillId="32" borderId="0" xfId="8" applyNumberFormat="1" applyFont="1" applyFill="1" applyBorder="1" applyAlignment="1" applyProtection="1">
      <alignment horizontal="right" vertical="center"/>
    </xf>
    <xf numFmtId="10" fontId="73" fillId="32" borderId="0" xfId="4" applyNumberFormat="1" applyFont="1" applyFill="1" applyBorder="1" applyAlignment="1" applyProtection="1">
      <alignment horizontal="right" vertical="center" wrapText="1"/>
    </xf>
    <xf numFmtId="0" fontId="73" fillId="32" borderId="0" xfId="0" applyFont="1" applyFill="1" applyBorder="1" applyAlignment="1">
      <alignment horizontal="right" vertical="center"/>
    </xf>
    <xf numFmtId="168" fontId="39" fillId="35" borderId="0" xfId="8" applyNumberFormat="1" applyFont="1" applyFill="1" applyBorder="1" applyAlignment="1" applyProtection="1">
      <alignment horizontal="right" vertical="center" wrapText="1"/>
    </xf>
    <xf numFmtId="10" fontId="39" fillId="35" borderId="0" xfId="4" applyNumberFormat="1" applyFont="1" applyFill="1" applyBorder="1" applyAlignment="1" applyProtection="1">
      <alignment horizontal="right" vertical="center" wrapText="1"/>
    </xf>
    <xf numFmtId="0" fontId="121" fillId="32" borderId="0" xfId="0" applyFont="1" applyFill="1" applyBorder="1" applyAlignment="1">
      <alignment vertical="center"/>
    </xf>
    <xf numFmtId="167" fontId="73" fillId="32" borderId="0" xfId="1" applyNumberFormat="1" applyFont="1" applyFill="1" applyBorder="1" applyAlignment="1">
      <alignment horizontal="center" vertical="center"/>
    </xf>
    <xf numFmtId="167" fontId="73" fillId="32" borderId="0" xfId="1" applyNumberFormat="1" applyFont="1" applyFill="1" applyBorder="1" applyAlignment="1">
      <alignment horizontal="left" vertical="center" indent="1"/>
    </xf>
    <xf numFmtId="0" fontId="54" fillId="32" borderId="0" xfId="0" applyFont="1" applyFill="1" applyBorder="1" applyAlignment="1">
      <alignment horizontal="center" wrapText="1"/>
    </xf>
    <xf numFmtId="0" fontId="174" fillId="32" borderId="0" xfId="0" applyFont="1" applyFill="1" applyBorder="1" applyAlignment="1">
      <alignment horizontal="center" vertical="top" wrapText="1"/>
    </xf>
    <xf numFmtId="0" fontId="75" fillId="35" borderId="0" xfId="0" applyFont="1" applyFill="1" applyBorder="1" applyAlignment="1">
      <alignment vertical="center" wrapText="1"/>
    </xf>
    <xf numFmtId="3" fontId="31" fillId="35" borderId="0" xfId="9" applyNumberFormat="1" applyFont="1" applyFill="1" applyBorder="1" applyAlignment="1" applyProtection="1">
      <alignment horizontal="right" vertical="center"/>
    </xf>
    <xf numFmtId="9" fontId="31" fillId="35" borderId="0" xfId="9" applyNumberFormat="1" applyFont="1" applyFill="1" applyBorder="1" applyAlignment="1" applyProtection="1">
      <alignment vertical="center"/>
    </xf>
    <xf numFmtId="3" fontId="143" fillId="35" borderId="0" xfId="9" applyNumberFormat="1" applyFont="1" applyFill="1" applyBorder="1" applyAlignment="1" applyProtection="1">
      <alignment horizontal="right" vertical="center"/>
    </xf>
    <xf numFmtId="0" fontId="31" fillId="32" borderId="0" xfId="0" applyFont="1" applyFill="1" applyAlignment="1">
      <alignment horizontal="left" vertical="center" wrapText="1"/>
    </xf>
    <xf numFmtId="0" fontId="31" fillId="32" borderId="0" xfId="0" applyFont="1" applyFill="1" applyAlignment="1">
      <alignment horizontal="center" vertical="center" wrapText="1"/>
    </xf>
    <xf numFmtId="0" fontId="31" fillId="32" borderId="0" xfId="0" applyFont="1" applyFill="1" applyAlignment="1">
      <alignment vertical="center" wrapText="1"/>
    </xf>
    <xf numFmtId="10" fontId="39" fillId="32" borderId="0" xfId="1" applyNumberFormat="1" applyFont="1" applyFill="1" applyAlignment="1">
      <alignment horizontal="right" vertical="center" wrapText="1"/>
    </xf>
    <xf numFmtId="178" fontId="39" fillId="32" borderId="0" xfId="1" applyNumberFormat="1" applyFont="1" applyFill="1" applyAlignment="1">
      <alignment horizontal="right" vertical="center" wrapText="1"/>
    </xf>
    <xf numFmtId="179" fontId="39" fillId="32" borderId="0" xfId="1" applyNumberFormat="1" applyFont="1" applyFill="1" applyAlignment="1">
      <alignment horizontal="right" vertical="center" wrapText="1"/>
    </xf>
    <xf numFmtId="0" fontId="143" fillId="35" borderId="0" xfId="0" applyFont="1" applyFill="1" applyAlignment="1">
      <alignment vertical="center" wrapText="1"/>
    </xf>
    <xf numFmtId="3" fontId="121" fillId="35" borderId="0" xfId="1" applyNumberFormat="1" applyFont="1" applyFill="1" applyAlignment="1">
      <alignment horizontal="right" vertical="center"/>
    </xf>
    <xf numFmtId="0" fontId="121" fillId="0" borderId="0" xfId="0" applyFont="1" applyAlignment="1">
      <alignment horizontal="right" vertical="center"/>
    </xf>
    <xf numFmtId="0" fontId="195" fillId="0" borderId="0" xfId="0" applyFont="1"/>
    <xf numFmtId="49" fontId="32" fillId="32" borderId="0" xfId="0" applyNumberFormat="1" applyFont="1" applyFill="1" applyAlignment="1">
      <alignment horizontal="center" vertical="center" wrapText="1"/>
    </xf>
    <xf numFmtId="0" fontId="32" fillId="32" borderId="0" xfId="0" applyFont="1" applyFill="1" applyBorder="1" applyAlignment="1">
      <alignment horizontal="center" vertical="center" wrapText="1"/>
    </xf>
    <xf numFmtId="0" fontId="159" fillId="32" borderId="0" xfId="0" applyFont="1" applyFill="1" applyAlignment="1">
      <alignment horizontal="center" vertical="center" wrapText="1"/>
    </xf>
    <xf numFmtId="0" fontId="159" fillId="32" borderId="0" xfId="0" applyFont="1" applyFill="1" applyBorder="1" applyAlignment="1">
      <alignment horizontal="center" vertical="center" wrapText="1"/>
    </xf>
    <xf numFmtId="0" fontId="39" fillId="35" borderId="0" xfId="0" applyFont="1" applyFill="1" applyAlignment="1">
      <alignment horizontal="left" vertical="center" wrapText="1"/>
    </xf>
    <xf numFmtId="166" fontId="39" fillId="35" borderId="0" xfId="1" applyNumberFormat="1" applyFont="1" applyFill="1" applyBorder="1" applyAlignment="1">
      <alignment horizontal="left" vertical="center"/>
    </xf>
    <xf numFmtId="10" fontId="39" fillId="35" borderId="0" xfId="4" applyNumberFormat="1" applyFont="1" applyFill="1" applyBorder="1" applyAlignment="1">
      <alignment horizontal="center" vertical="center"/>
    </xf>
    <xf numFmtId="3" fontId="121" fillId="35" borderId="0" xfId="0" applyNumberFormat="1" applyFont="1" applyFill="1" applyAlignment="1">
      <alignment vertical="center"/>
    </xf>
    <xf numFmtId="0" fontId="164" fillId="32" borderId="0" xfId="0" applyFont="1" applyFill="1" applyBorder="1" applyAlignment="1">
      <alignment horizontal="center" vertical="center"/>
    </xf>
    <xf numFmtId="0" fontId="39" fillId="35" borderId="0" xfId="0" applyFont="1" applyFill="1" applyBorder="1" applyAlignment="1">
      <alignment horizontal="left" vertical="center"/>
    </xf>
    <xf numFmtId="3" fontId="39" fillId="35" borderId="0" xfId="11" applyNumberFormat="1" applyFont="1" applyFill="1" applyBorder="1" applyAlignment="1">
      <alignment horizontal="right" vertical="center" indent="2"/>
    </xf>
    <xf numFmtId="10" fontId="39" fillId="35" borderId="0" xfId="4" applyNumberFormat="1" applyFont="1" applyFill="1" applyBorder="1" applyAlignment="1">
      <alignment horizontal="right" vertical="center" indent="1"/>
    </xf>
    <xf numFmtId="3" fontId="39" fillId="35" borderId="0" xfId="11" applyNumberFormat="1" applyFont="1" applyFill="1" applyBorder="1" applyAlignment="1">
      <alignment horizontal="right" vertical="center" indent="1"/>
    </xf>
    <xf numFmtId="167" fontId="40" fillId="3" borderId="0" xfId="13" applyNumberFormat="1" applyFont="1" applyFill="1" applyBorder="1" applyAlignment="1">
      <alignment horizontal="center" vertical="center"/>
    </xf>
    <xf numFmtId="14" fontId="40" fillId="3" borderId="0" xfId="13" applyNumberFormat="1" applyFont="1" applyFill="1" applyBorder="1" applyAlignment="1">
      <alignment horizontal="right" vertical="center" wrapText="1"/>
    </xf>
    <xf numFmtId="167" fontId="40" fillId="3" borderId="0" xfId="12" applyNumberFormat="1" applyFont="1" applyFill="1" applyBorder="1" applyAlignment="1">
      <alignment horizontal="center" vertical="center"/>
    </xf>
    <xf numFmtId="0" fontId="31" fillId="32" borderId="0" xfId="0" applyFont="1" applyFill="1" applyBorder="1" applyAlignment="1">
      <alignment horizontal="center" vertical="center" wrapText="1"/>
    </xf>
    <xf numFmtId="0" fontId="33" fillId="32" borderId="0" xfId="0" applyFont="1" applyFill="1" applyBorder="1" applyAlignment="1">
      <alignment horizontal="center" wrapText="1"/>
    </xf>
    <xf numFmtId="0" fontId="167" fillId="32" borderId="0" xfId="0" applyFont="1" applyFill="1" applyBorder="1" applyAlignment="1">
      <alignment horizontal="center" vertical="top" wrapText="1"/>
    </xf>
    <xf numFmtId="0" fontId="0" fillId="32" borderId="0" xfId="0" applyFill="1"/>
    <xf numFmtId="0" fontId="118" fillId="32" borderId="0" xfId="0" applyFont="1" applyFill="1" applyAlignment="1">
      <alignment horizontal="center" vertical="center"/>
    </xf>
    <xf numFmtId="0" fontId="39" fillId="32" borderId="0" xfId="0" applyFont="1" applyFill="1" applyAlignment="1">
      <alignment horizontal="center" vertical="center" wrapText="1"/>
    </xf>
    <xf numFmtId="0" fontId="158" fillId="32" borderId="0" xfId="0" applyFont="1" applyFill="1" applyAlignment="1">
      <alignment horizontal="center" vertical="center"/>
    </xf>
    <xf numFmtId="0" fontId="160" fillId="32" borderId="0" xfId="0" applyFont="1" applyFill="1" applyAlignment="1">
      <alignment horizontal="center" vertical="center" wrapText="1"/>
    </xf>
    <xf numFmtId="0" fontId="32" fillId="32" borderId="0" xfId="0" applyFont="1" applyFill="1" applyBorder="1"/>
    <xf numFmtId="14" fontId="39" fillId="32" borderId="0" xfId="0" applyNumberFormat="1" applyFont="1" applyFill="1" applyBorder="1" applyAlignment="1">
      <alignment horizontal="center" vertical="center"/>
    </xf>
    <xf numFmtId="14" fontId="32" fillId="32" borderId="0" xfId="0" applyNumberFormat="1" applyFont="1" applyFill="1" applyBorder="1" applyAlignment="1">
      <alignment horizontal="center" vertical="center"/>
    </xf>
    <xf numFmtId="14" fontId="160" fillId="32" borderId="0" xfId="0" applyNumberFormat="1" applyFont="1" applyFill="1" applyBorder="1" applyAlignment="1">
      <alignment horizontal="center" vertical="center"/>
    </xf>
    <xf numFmtId="0" fontId="38" fillId="32" borderId="0" xfId="0" applyFont="1" applyFill="1" applyAlignment="1">
      <alignment horizontal="center" vertical="center" wrapText="1"/>
    </xf>
    <xf numFmtId="0" fontId="39" fillId="35" borderId="0" xfId="0" applyFont="1" applyFill="1" applyBorder="1" applyAlignment="1">
      <alignment horizontal="left" vertical="center" wrapText="1" indent="2"/>
    </xf>
    <xf numFmtId="3" fontId="39" fillId="35" borderId="0" xfId="0" applyNumberFormat="1" applyFont="1" applyFill="1" applyBorder="1" applyAlignment="1">
      <alignment horizontal="right" vertical="center" indent="2"/>
    </xf>
    <xf numFmtId="10" fontId="39" fillId="35" borderId="0" xfId="0" applyNumberFormat="1" applyFont="1" applyFill="1" applyBorder="1" applyAlignment="1">
      <alignment horizontal="right" vertical="center" indent="1"/>
    </xf>
    <xf numFmtId="0" fontId="121" fillId="0" borderId="0" xfId="0" applyFont="1" applyAlignment="1">
      <alignment vertical="top" wrapText="1"/>
    </xf>
    <xf numFmtId="180" fontId="118" fillId="32" borderId="0" xfId="0" applyNumberFormat="1" applyFont="1" applyFill="1" applyBorder="1" applyAlignment="1">
      <alignment horizontal="center" vertical="center" wrapText="1"/>
    </xf>
    <xf numFmtId="0" fontId="32" fillId="32" borderId="0" xfId="0" applyFont="1" applyFill="1" applyBorder="1" applyAlignment="1">
      <alignment horizontal="center" vertical="center" wrapText="1"/>
    </xf>
    <xf numFmtId="0" fontId="31" fillId="32" borderId="0" xfId="0" applyFont="1" applyFill="1" applyBorder="1" applyAlignment="1">
      <alignment horizontal="center" vertical="center" wrapText="1"/>
    </xf>
    <xf numFmtId="0" fontId="2" fillId="0" borderId="0" xfId="0" applyFont="1" applyFill="1" applyAlignment="1">
      <alignment vertical="center"/>
    </xf>
    <xf numFmtId="0" fontId="2" fillId="37" borderId="0" xfId="0" applyFont="1" applyFill="1" applyAlignment="1">
      <alignment vertical="center"/>
    </xf>
    <xf numFmtId="0" fontId="120" fillId="37" borderId="0" xfId="0" applyFont="1" applyFill="1" applyAlignment="1">
      <alignment vertical="center"/>
    </xf>
    <xf numFmtId="0" fontId="158" fillId="37" borderId="0" xfId="0" applyFont="1" applyFill="1" applyAlignment="1">
      <alignment vertical="center"/>
    </xf>
    <xf numFmtId="0" fontId="196" fillId="0" borderId="0" xfId="3" applyFont="1" applyFill="1" applyBorder="1" applyAlignment="1">
      <alignment horizontal="left" vertical="center"/>
    </xf>
    <xf numFmtId="0" fontId="197" fillId="0" borderId="0" xfId="0" applyFont="1" applyAlignment="1">
      <alignment vertical="center"/>
    </xf>
    <xf numFmtId="0" fontId="198" fillId="0" borderId="0" xfId="0" applyFont="1"/>
    <xf numFmtId="0" fontId="118" fillId="0" borderId="0" xfId="0" applyFont="1" applyAlignment="1">
      <alignment vertical="center"/>
    </xf>
    <xf numFmtId="0" fontId="118" fillId="0" borderId="0" xfId="0" applyFont="1"/>
    <xf numFmtId="0" fontId="118" fillId="37" borderId="0" xfId="0" applyFont="1" applyFill="1" applyBorder="1" applyAlignment="1">
      <alignment horizontal="center" vertical="center" wrapText="1"/>
    </xf>
    <xf numFmtId="14" fontId="2" fillId="0" borderId="0" xfId="0" applyNumberFormat="1" applyFont="1" applyBorder="1"/>
    <xf numFmtId="0" fontId="2" fillId="0" borderId="0" xfId="0" applyFont="1" applyBorder="1"/>
    <xf numFmtId="3" fontId="2" fillId="0" borderId="0" xfId="0" applyNumberFormat="1" applyFont="1" applyBorder="1"/>
    <xf numFmtId="0" fontId="200" fillId="0" borderId="0" xfId="0" applyFont="1"/>
    <xf numFmtId="10" fontId="40" fillId="39" borderId="0" xfId="1" applyNumberFormat="1" applyFont="1" applyFill="1" applyBorder="1" applyAlignment="1" applyProtection="1">
      <alignment horizontal="right" vertical="center" indent="3"/>
      <protection hidden="1"/>
    </xf>
    <xf numFmtId="10" fontId="73" fillId="38" borderId="0" xfId="1" applyNumberFormat="1" applyFont="1" applyFill="1" applyBorder="1" applyAlignment="1">
      <alignment horizontal="right" vertical="center" indent="3"/>
    </xf>
    <xf numFmtId="0" fontId="31" fillId="32" borderId="0" xfId="0" applyFont="1" applyFill="1" applyBorder="1" applyAlignment="1">
      <alignment horizontal="center" vertical="center" wrapText="1"/>
    </xf>
    <xf numFmtId="10" fontId="40" fillId="4" borderId="0" xfId="1" applyNumberFormat="1" applyFont="1" applyFill="1" applyBorder="1" applyAlignment="1" applyProtection="1">
      <alignment horizontal="right" vertical="center" indent="3"/>
      <protection hidden="1"/>
    </xf>
    <xf numFmtId="10" fontId="40" fillId="4" borderId="0" xfId="4" applyNumberFormat="1" applyFont="1" applyFill="1" applyBorder="1" applyAlignment="1" applyProtection="1">
      <alignment horizontal="right" vertical="center" indent="3"/>
      <protection hidden="1"/>
    </xf>
    <xf numFmtId="0" fontId="32" fillId="3" borderId="0" xfId="0" applyFont="1" applyFill="1" applyAlignment="1">
      <alignment horizontal="left" vertical="center" wrapText="1"/>
    </xf>
    <xf numFmtId="0" fontId="159" fillId="32" borderId="0" xfId="0" applyFont="1" applyFill="1" applyBorder="1" applyAlignment="1">
      <alignment horizontal="center" vertical="center"/>
    </xf>
    <xf numFmtId="0" fontId="32" fillId="32" borderId="0" xfId="0" applyFont="1" applyFill="1" applyBorder="1" applyAlignment="1">
      <alignment horizontal="center" vertical="center"/>
    </xf>
    <xf numFmtId="168" fontId="11" fillId="0" borderId="0" xfId="0" applyNumberFormat="1" applyFont="1" applyFill="1" applyAlignment="1">
      <alignment horizontal="right" vertical="center" indent="1"/>
    </xf>
    <xf numFmtId="180" fontId="118" fillId="32" borderId="0" xfId="0" applyNumberFormat="1" applyFont="1" applyFill="1" applyBorder="1" applyAlignment="1">
      <alignment horizontal="center" vertical="center" wrapText="1"/>
    </xf>
    <xf numFmtId="3" fontId="33" fillId="0" borderId="0" xfId="0" applyNumberFormat="1" applyFont="1" applyFill="1" applyBorder="1" applyAlignment="1">
      <alignment vertical="center" wrapText="1"/>
    </xf>
    <xf numFmtId="0" fontId="40" fillId="0" borderId="0" xfId="0" applyFont="1" applyFill="1" applyBorder="1" applyAlignment="1">
      <alignment vertical="center"/>
    </xf>
    <xf numFmtId="167" fontId="40" fillId="0" borderId="0" xfId="13" applyNumberFormat="1" applyFont="1" applyFill="1" applyBorder="1" applyAlignment="1">
      <alignment horizontal="center" vertical="center"/>
    </xf>
    <xf numFmtId="10" fontId="40" fillId="0" borderId="0" xfId="4" applyNumberFormat="1" applyFont="1" applyFill="1" applyBorder="1" applyAlignment="1">
      <alignment horizontal="center" vertical="center"/>
    </xf>
    <xf numFmtId="14" fontId="40" fillId="0" borderId="0" xfId="13" applyNumberFormat="1" applyFont="1" applyFill="1" applyBorder="1" applyAlignment="1">
      <alignment horizontal="right" vertical="center" wrapText="1"/>
    </xf>
    <xf numFmtId="0" fontId="153" fillId="32" borderId="0" xfId="0" applyFont="1" applyFill="1" applyAlignment="1"/>
    <xf numFmtId="0" fontId="126" fillId="0" borderId="0" xfId="0" applyFont="1" applyFill="1" applyAlignment="1">
      <alignment horizontal="right" vertical="center"/>
    </xf>
    <xf numFmtId="0" fontId="158" fillId="0" borderId="0" xfId="0" applyFont="1" applyFill="1" applyAlignment="1">
      <alignment horizontal="right" vertical="center"/>
    </xf>
    <xf numFmtId="0" fontId="155" fillId="0" borderId="0" xfId="0" applyFont="1" applyFill="1" applyAlignment="1">
      <alignment horizontal="right" vertical="center"/>
    </xf>
    <xf numFmtId="182" fontId="118" fillId="37" borderId="0" xfId="0" applyNumberFormat="1" applyFont="1" applyFill="1" applyBorder="1" applyAlignment="1">
      <alignment horizontal="center" vertical="center" wrapText="1"/>
    </xf>
    <xf numFmtId="0" fontId="16" fillId="0" borderId="0" xfId="2" applyFill="1" applyAlignment="1" applyProtection="1">
      <alignment horizontal="left" vertical="center"/>
    </xf>
    <xf numFmtId="0" fontId="70" fillId="0" borderId="0" xfId="24" applyFont="1" applyAlignment="1">
      <alignment horizontal="left" vertical="center"/>
    </xf>
    <xf numFmtId="0" fontId="0" fillId="0" borderId="0" xfId="0" applyAlignment="1">
      <alignment horizontal="left"/>
    </xf>
    <xf numFmtId="0" fontId="202" fillId="37" borderId="0" xfId="0" applyFont="1" applyFill="1" applyAlignment="1">
      <alignment horizontal="center" vertical="center"/>
    </xf>
    <xf numFmtId="0" fontId="118" fillId="3" borderId="0" xfId="0" applyFont="1" applyFill="1" applyBorder="1" applyAlignment="1">
      <alignment vertical="center" wrapText="1"/>
    </xf>
    <xf numFmtId="0" fontId="31" fillId="27" borderId="0" xfId="3" applyFont="1" applyFill="1" applyBorder="1" applyAlignment="1">
      <alignment horizontal="center" vertical="center"/>
    </xf>
    <xf numFmtId="0" fontId="206" fillId="0" borderId="0" xfId="2" applyFont="1" applyFill="1" applyAlignment="1" applyProtection="1">
      <alignment horizontal="left" vertical="center"/>
    </xf>
    <xf numFmtId="0" fontId="207" fillId="0" borderId="0" xfId="2" applyFont="1" applyFill="1" applyAlignment="1" applyProtection="1">
      <alignment horizontal="left" vertical="center"/>
    </xf>
    <xf numFmtId="0" fontId="208" fillId="0" borderId="0" xfId="2" applyFont="1" applyFill="1" applyAlignment="1" applyProtection="1">
      <alignment horizontal="left" vertical="center"/>
    </xf>
    <xf numFmtId="0" fontId="209" fillId="0" borderId="0" xfId="2" applyFont="1" applyFill="1" applyAlignment="1" applyProtection="1">
      <alignment horizontal="left" vertical="center"/>
    </xf>
    <xf numFmtId="0" fontId="210" fillId="0" borderId="0" xfId="2" applyFont="1" applyFill="1" applyBorder="1" applyAlignment="1" applyProtection="1"/>
    <xf numFmtId="0" fontId="211" fillId="0" borderId="0" xfId="2" applyFont="1" applyFill="1" applyAlignment="1" applyProtection="1">
      <alignment horizontal="left" vertical="center"/>
    </xf>
    <xf numFmtId="0" fontId="212" fillId="0" borderId="0" xfId="2" applyFont="1" applyFill="1" applyAlignment="1" applyProtection="1">
      <alignment horizontal="left" vertical="center"/>
    </xf>
    <xf numFmtId="0" fontId="213" fillId="0" borderId="0" xfId="2" applyFont="1" applyFill="1" applyBorder="1" applyAlignment="1" applyProtection="1">
      <alignment horizontal="left" vertical="center"/>
    </xf>
    <xf numFmtId="0" fontId="32" fillId="0" borderId="0" xfId="0" applyFont="1" applyFill="1" applyBorder="1" applyAlignment="1">
      <alignment horizontal="center" vertical="center" wrapText="1"/>
    </xf>
    <xf numFmtId="0" fontId="135" fillId="32" borderId="0" xfId="0" applyFont="1" applyFill="1" applyBorder="1" applyAlignment="1">
      <alignment vertical="center"/>
    </xf>
    <xf numFmtId="180" fontId="121" fillId="32" borderId="0" xfId="0" applyNumberFormat="1" applyFont="1" applyFill="1" applyBorder="1" applyAlignment="1">
      <alignment horizontal="center" vertical="center"/>
    </xf>
    <xf numFmtId="180" fontId="121" fillId="32" borderId="0" xfId="0" applyNumberFormat="1" applyFont="1" applyFill="1" applyBorder="1" applyAlignment="1">
      <alignment horizontal="center" vertical="center" wrapText="1"/>
    </xf>
    <xf numFmtId="180" fontId="160" fillId="32" borderId="0" xfId="0" applyNumberFormat="1" applyFont="1" applyFill="1" applyBorder="1" applyAlignment="1">
      <alignment horizontal="center" vertical="center"/>
    </xf>
    <xf numFmtId="0" fontId="135" fillId="3" borderId="0" xfId="0" applyFont="1" applyFill="1" applyBorder="1" applyAlignment="1">
      <alignment vertical="center" wrapText="1"/>
    </xf>
    <xf numFmtId="3" fontId="135" fillId="3" borderId="0" xfId="0" applyNumberFormat="1" applyFont="1" applyFill="1" applyBorder="1" applyAlignment="1">
      <alignment horizontal="right" vertical="center" indent="1"/>
    </xf>
    <xf numFmtId="0" fontId="121" fillId="3" borderId="0" xfId="0" applyFont="1" applyFill="1" applyBorder="1" applyAlignment="1">
      <alignment vertical="center"/>
    </xf>
    <xf numFmtId="0" fontId="135" fillId="3" borderId="0" xfId="0" applyFont="1" applyFill="1" applyBorder="1" applyAlignment="1">
      <alignment horizontal="right" vertical="center" indent="1"/>
    </xf>
    <xf numFmtId="0" fontId="135" fillId="3" borderId="0" xfId="0" applyFont="1" applyFill="1" applyBorder="1" applyAlignment="1">
      <alignment horizontal="left" vertical="center" indent="1"/>
    </xf>
    <xf numFmtId="0" fontId="135" fillId="3" borderId="0" xfId="0" applyFont="1" applyFill="1" applyBorder="1" applyAlignment="1">
      <alignment horizontal="left" vertical="center" wrapText="1" indent="1"/>
    </xf>
    <xf numFmtId="0" fontId="121" fillId="35" borderId="0" xfId="0" applyFont="1" applyFill="1" applyBorder="1" applyAlignment="1">
      <alignment vertical="center"/>
    </xf>
    <xf numFmtId="3" fontId="121" fillId="35" borderId="0" xfId="0" applyNumberFormat="1" applyFont="1" applyFill="1" applyBorder="1" applyAlignment="1">
      <alignment horizontal="right" vertical="center" indent="1"/>
    </xf>
    <xf numFmtId="0" fontId="135" fillId="3" borderId="0" xfId="0" applyFont="1" applyFill="1" applyBorder="1" applyAlignment="1">
      <alignment horizontal="left" vertical="center" indent="2"/>
    </xf>
    <xf numFmtId="4" fontId="135" fillId="3" borderId="0" xfId="0" applyNumberFormat="1" applyFont="1" applyFill="1" applyBorder="1" applyAlignment="1">
      <alignment horizontal="right" vertical="center" indent="1"/>
    </xf>
    <xf numFmtId="0" fontId="23" fillId="38" borderId="0" xfId="27" applyFont="1" applyFill="1" applyBorder="1" applyAlignment="1" applyProtection="1">
      <alignment vertical="center"/>
      <protection locked="0"/>
    </xf>
    <xf numFmtId="0" fontId="39" fillId="38" borderId="0" xfId="27" applyFont="1" applyFill="1" applyAlignment="1" applyProtection="1">
      <alignment vertical="center"/>
      <protection locked="0"/>
    </xf>
    <xf numFmtId="0" fontId="124" fillId="0" borderId="0" xfId="0" applyNumberFormat="1" applyFont="1" applyFill="1" applyAlignment="1">
      <alignment vertical="top"/>
    </xf>
    <xf numFmtId="0" fontId="124" fillId="2" borderId="0" xfId="0" applyFont="1" applyFill="1" applyBorder="1" applyAlignment="1">
      <alignment vertical="distributed"/>
    </xf>
    <xf numFmtId="0" fontId="167" fillId="0" borderId="0" xfId="0" applyNumberFormat="1" applyFont="1" applyFill="1" applyBorder="1" applyAlignment="1">
      <alignment vertical="center"/>
    </xf>
    <xf numFmtId="0" fontId="93" fillId="0" borderId="0" xfId="0" applyFont="1" applyAlignment="1">
      <alignment vertical="top"/>
    </xf>
    <xf numFmtId="0" fontId="39" fillId="35" borderId="0" xfId="0" applyFont="1" applyFill="1" applyBorder="1" applyAlignment="1">
      <alignment horizontal="center" vertical="center" wrapText="1"/>
    </xf>
    <xf numFmtId="180" fontId="160" fillId="32" borderId="0" xfId="0" applyNumberFormat="1" applyFont="1" applyFill="1" applyBorder="1" applyAlignment="1">
      <alignment horizontal="center" vertical="center" wrapText="1"/>
    </xf>
    <xf numFmtId="180" fontId="158" fillId="32" borderId="0" xfId="0" applyNumberFormat="1" applyFont="1" applyFill="1" applyBorder="1" applyAlignment="1">
      <alignment horizontal="center" vertical="center" wrapText="1"/>
    </xf>
    <xf numFmtId="3" fontId="139" fillId="17" borderId="0" xfId="3" applyNumberFormat="1" applyFont="1" applyFill="1" applyBorder="1" applyAlignment="1">
      <alignment horizontal="right" vertical="center"/>
    </xf>
    <xf numFmtId="0" fontId="40" fillId="3" borderId="0" xfId="0" applyFont="1" applyFill="1" applyAlignment="1">
      <alignment horizontal="left" vertical="center" wrapText="1"/>
    </xf>
    <xf numFmtId="0" fontId="40" fillId="3" borderId="0" xfId="0" applyFont="1" applyFill="1" applyAlignment="1">
      <alignment horizontal="right" vertical="center"/>
    </xf>
    <xf numFmtId="0" fontId="40" fillId="3" borderId="0" xfId="0" applyFont="1" applyFill="1" applyAlignment="1">
      <alignment horizontal="left" vertical="center" indent="1"/>
    </xf>
    <xf numFmtId="0" fontId="40" fillId="3" borderId="0" xfId="0" applyFont="1" applyFill="1" applyAlignment="1">
      <alignment horizontal="left" vertical="center"/>
    </xf>
    <xf numFmtId="14" fontId="0" fillId="0" borderId="0" xfId="0" applyNumberFormat="1"/>
    <xf numFmtId="0" fontId="40" fillId="3" borderId="0" xfId="0" applyFont="1" applyFill="1" applyAlignment="1">
      <alignment horizontal="left" vertical="center" indent="2"/>
    </xf>
    <xf numFmtId="3" fontId="40" fillId="3" borderId="0" xfId="0" applyNumberFormat="1" applyFont="1" applyFill="1" applyAlignment="1">
      <alignment horizontal="right" vertical="center" indent="2"/>
    </xf>
    <xf numFmtId="3" fontId="40" fillId="3" borderId="0" xfId="1" applyNumberFormat="1" applyFont="1" applyFill="1" applyBorder="1" applyAlignment="1">
      <alignment horizontal="right" vertical="center" indent="2"/>
    </xf>
    <xf numFmtId="14" fontId="31" fillId="19" borderId="8" xfId="3" applyNumberFormat="1" applyFont="1" applyFill="1" applyBorder="1" applyAlignment="1" applyProtection="1">
      <alignment horizontal="center" vertical="center" wrapText="1"/>
      <protection hidden="1"/>
    </xf>
    <xf numFmtId="0" fontId="32" fillId="19" borderId="8" xfId="3" applyFont="1" applyFill="1" applyBorder="1" applyAlignment="1">
      <alignment horizontal="center" vertical="center" wrapText="1"/>
    </xf>
    <xf numFmtId="0" fontId="41" fillId="19" borderId="8" xfId="0" applyFont="1" applyFill="1" applyBorder="1" applyAlignment="1" applyProtection="1">
      <alignment horizontal="center" vertical="center" wrapText="1" readingOrder="1"/>
      <protection locked="0"/>
    </xf>
    <xf numFmtId="0" fontId="32" fillId="19" borderId="8" xfId="0" applyFont="1" applyFill="1" applyBorder="1" applyAlignment="1" applyProtection="1">
      <alignment horizontal="center" vertical="center" wrapText="1" readingOrder="1"/>
      <protection locked="0"/>
    </xf>
    <xf numFmtId="0" fontId="218" fillId="0" borderId="0" xfId="0" applyFont="1" applyAlignment="1">
      <alignment vertical="center"/>
    </xf>
    <xf numFmtId="10" fontId="73" fillId="32" borderId="0" xfId="4" applyNumberFormat="1" applyFont="1" applyFill="1" applyBorder="1" applyAlignment="1">
      <alignment horizontal="right" vertical="center" wrapText="1" indent="3"/>
    </xf>
    <xf numFmtId="10" fontId="40" fillId="3" borderId="0" xfId="4" applyNumberFormat="1" applyFont="1" applyFill="1" applyBorder="1" applyAlignment="1">
      <alignment horizontal="right" vertical="center" indent="2"/>
    </xf>
    <xf numFmtId="10" fontId="39" fillId="35" borderId="0" xfId="4" applyNumberFormat="1" applyFont="1" applyFill="1" applyBorder="1" applyAlignment="1">
      <alignment horizontal="right" vertical="center" indent="2"/>
    </xf>
    <xf numFmtId="0" fontId="135" fillId="0" borderId="0" xfId="0" applyFont="1" applyAlignment="1">
      <alignment vertical="center"/>
    </xf>
    <xf numFmtId="0" fontId="121" fillId="20" borderId="0" xfId="0" applyFont="1" applyFill="1" applyAlignment="1">
      <alignment horizontal="center" vertical="center" wrapText="1"/>
    </xf>
    <xf numFmtId="3" fontId="135" fillId="3" borderId="0" xfId="0" applyNumberFormat="1" applyFont="1" applyFill="1" applyAlignment="1">
      <alignment horizontal="right" vertical="center" indent="1"/>
    </xf>
    <xf numFmtId="14" fontId="135" fillId="3" borderId="0" xfId="0" applyNumberFormat="1" applyFont="1" applyFill="1" applyAlignment="1">
      <alignment horizontal="right" vertical="center" indent="1"/>
    </xf>
    <xf numFmtId="0" fontId="121" fillId="10" borderId="0" xfId="0" applyFont="1" applyFill="1" applyAlignment="1">
      <alignment horizontal="center" vertical="center" wrapText="1"/>
    </xf>
    <xf numFmtId="0" fontId="223" fillId="0" borderId="0" xfId="2" applyFont="1" applyFill="1" applyAlignment="1" applyProtection="1">
      <alignment horizontal="left" vertical="center"/>
    </xf>
    <xf numFmtId="0" fontId="224" fillId="0" borderId="0" xfId="2" applyFont="1" applyFill="1" applyAlignment="1" applyProtection="1">
      <alignment horizontal="left" vertical="center"/>
    </xf>
    <xf numFmtId="0" fontId="222" fillId="0" borderId="0" xfId="2" applyFont="1" applyFill="1" applyBorder="1" applyAlignment="1" applyProtection="1">
      <alignment horizontal="left" vertical="center"/>
    </xf>
    <xf numFmtId="0" fontId="227" fillId="0" borderId="0" xfId="0" applyFont="1" applyAlignment="1">
      <alignment horizontal="left" vertical="center"/>
    </xf>
    <xf numFmtId="174" fontId="89" fillId="3" borderId="0" xfId="21" applyNumberFormat="1" applyFont="1" applyFill="1" applyAlignment="1">
      <alignment vertical="center"/>
    </xf>
    <xf numFmtId="175" fontId="89" fillId="3" borderId="0" xfId="0" applyNumberFormat="1" applyFont="1" applyFill="1" applyBorder="1" applyAlignment="1">
      <alignment vertical="center"/>
    </xf>
    <xf numFmtId="0" fontId="40" fillId="19" borderId="0" xfId="3" applyFont="1" applyFill="1" applyBorder="1" applyAlignment="1">
      <alignment horizontal="center" vertical="center" wrapText="1"/>
    </xf>
    <xf numFmtId="0" fontId="32" fillId="19" borderId="0" xfId="3" applyFont="1" applyFill="1" applyBorder="1" applyAlignment="1">
      <alignment horizontal="center" vertical="center" wrapText="1"/>
    </xf>
    <xf numFmtId="0" fontId="50" fillId="40" borderId="0" xfId="0" applyFont="1" applyFill="1" applyBorder="1" applyAlignment="1">
      <alignment horizontal="center" vertical="center" wrapText="1"/>
    </xf>
    <xf numFmtId="0" fontId="32" fillId="40" borderId="0" xfId="0" applyFont="1" applyFill="1" applyBorder="1" applyAlignment="1">
      <alignment horizontal="center" wrapText="1"/>
    </xf>
    <xf numFmtId="0" fontId="32" fillId="40" borderId="0" xfId="0" applyFont="1" applyFill="1" applyBorder="1" applyAlignment="1">
      <alignment horizontal="center" vertical="center" wrapText="1"/>
    </xf>
    <xf numFmtId="0" fontId="159" fillId="40" borderId="0" xfId="0" applyFont="1" applyFill="1" applyBorder="1" applyAlignment="1">
      <alignment horizontal="center" vertical="center" wrapText="1"/>
    </xf>
    <xf numFmtId="0" fontId="154" fillId="40"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59" fillId="32" borderId="0" xfId="0" applyFont="1" applyFill="1" applyBorder="1" applyAlignment="1">
      <alignment horizontal="center" vertical="center"/>
    </xf>
    <xf numFmtId="0" fontId="32" fillId="32" borderId="0" xfId="0" applyFont="1" applyFill="1" applyBorder="1" applyAlignment="1">
      <alignment horizontal="center" vertical="center"/>
    </xf>
    <xf numFmtId="0" fontId="48" fillId="32" borderId="0" xfId="0" applyFont="1" applyFill="1" applyBorder="1" applyAlignment="1">
      <alignment horizontal="center" vertical="center" wrapText="1"/>
    </xf>
    <xf numFmtId="0" fontId="159" fillId="32" borderId="0" xfId="0" applyFont="1" applyFill="1" applyBorder="1" applyAlignment="1">
      <alignment horizontal="center" vertical="top" wrapText="1"/>
    </xf>
    <xf numFmtId="169" fontId="40" fillId="3" borderId="0" xfId="1" applyNumberFormat="1" applyFont="1" applyFill="1" applyBorder="1" applyAlignment="1">
      <alignment horizontal="center" vertical="center" wrapText="1"/>
    </xf>
    <xf numFmtId="10" fontId="40" fillId="3" borderId="0" xfId="4" applyNumberFormat="1" applyFont="1" applyFill="1" applyBorder="1" applyAlignment="1">
      <alignment horizontal="center" vertical="center" wrapText="1"/>
    </xf>
    <xf numFmtId="169" fontId="73" fillId="32" borderId="0" xfId="1" applyNumberFormat="1" applyFont="1" applyFill="1" applyBorder="1" applyAlignment="1">
      <alignment horizontal="center" vertical="center" wrapText="1"/>
    </xf>
    <xf numFmtId="10" fontId="73" fillId="32" borderId="0" xfId="4" applyNumberFormat="1" applyFont="1" applyFill="1" applyBorder="1" applyAlignment="1">
      <alignment horizontal="center" vertical="center" wrapText="1"/>
    </xf>
    <xf numFmtId="14" fontId="135" fillId="3" borderId="0" xfId="24" applyNumberFormat="1" applyFont="1" applyFill="1" applyAlignment="1">
      <alignment horizontal="right" vertical="center" indent="1"/>
    </xf>
    <xf numFmtId="3" fontId="135" fillId="3" borderId="0" xfId="24" applyNumberFormat="1" applyFont="1" applyFill="1" applyAlignment="1">
      <alignment horizontal="right" vertical="center" indent="1"/>
    </xf>
    <xf numFmtId="0" fontId="39" fillId="12" borderId="0" xfId="3" applyFont="1" applyFill="1" applyBorder="1" applyAlignment="1">
      <alignment horizontal="right" vertical="center"/>
    </xf>
    <xf numFmtId="14" fontId="121" fillId="0" borderId="0" xfId="3" applyNumberFormat="1" applyFont="1" applyFill="1" applyBorder="1" applyAlignment="1">
      <alignment horizontal="center" vertical="center"/>
    </xf>
    <xf numFmtId="0" fontId="32" fillId="0" borderId="0" xfId="0" applyFont="1" applyAlignment="1">
      <alignment horizontal="right" vertical="center" indent="1"/>
    </xf>
    <xf numFmtId="4" fontId="0" fillId="0" borderId="0" xfId="0" applyNumberFormat="1"/>
    <xf numFmtId="0" fontId="160" fillId="16" borderId="6" xfId="3" applyFont="1" applyFill="1" applyBorder="1" applyAlignment="1">
      <alignment horizontal="center" vertical="center"/>
    </xf>
    <xf numFmtId="0" fontId="121" fillId="16" borderId="0" xfId="3" applyFont="1" applyFill="1" applyBorder="1" applyAlignment="1">
      <alignment horizontal="center" vertical="center"/>
    </xf>
    <xf numFmtId="0" fontId="118" fillId="16" borderId="6" xfId="3" applyFont="1" applyFill="1" applyBorder="1" applyAlignment="1">
      <alignment horizontal="center" vertical="center"/>
    </xf>
    <xf numFmtId="0" fontId="160" fillId="16" borderId="0" xfId="3" applyFont="1" applyFill="1" applyBorder="1" applyAlignment="1">
      <alignment horizontal="center" vertical="center"/>
    </xf>
    <xf numFmtId="3" fontId="39" fillId="35" borderId="0" xfId="1" applyNumberFormat="1" applyFont="1" applyFill="1" applyBorder="1" applyAlignment="1">
      <alignment horizontal="right" vertical="center" indent="2"/>
    </xf>
    <xf numFmtId="0" fontId="32" fillId="32" borderId="0" xfId="0" applyFont="1" applyFill="1" applyBorder="1" applyAlignment="1">
      <alignment horizontal="center" vertical="center" wrapText="1"/>
    </xf>
    <xf numFmtId="0" fontId="31" fillId="32" borderId="0" xfId="0" applyFont="1" applyFill="1" applyBorder="1" applyAlignment="1">
      <alignment horizontal="center" vertical="center" wrapText="1"/>
    </xf>
    <xf numFmtId="0" fontId="32" fillId="0" borderId="0" xfId="0" applyFont="1" applyFill="1" applyBorder="1" applyAlignment="1">
      <alignment vertical="center" wrapText="1"/>
    </xf>
    <xf numFmtId="3" fontId="2" fillId="0" borderId="0" xfId="0" applyNumberFormat="1" applyFont="1" applyAlignment="1">
      <alignment vertical="center"/>
    </xf>
    <xf numFmtId="3" fontId="135" fillId="0" borderId="0" xfId="0" applyNumberFormat="1" applyFont="1" applyAlignment="1">
      <alignment vertical="center"/>
    </xf>
    <xf numFmtId="0" fontId="186" fillId="3" borderId="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18" fillId="3" borderId="0" xfId="0" applyFont="1" applyFill="1" applyBorder="1" applyAlignment="1">
      <alignment horizontal="left" vertical="center" wrapText="1" indent="1"/>
    </xf>
    <xf numFmtId="0" fontId="158" fillId="3" borderId="0" xfId="0" applyFont="1" applyFill="1" applyBorder="1" applyAlignment="1">
      <alignment horizontal="left" vertical="center" wrapText="1" indent="1"/>
    </xf>
    <xf numFmtId="0" fontId="115" fillId="3" borderId="0" xfId="0" applyFont="1" applyFill="1" applyBorder="1" applyAlignment="1">
      <alignment horizontal="center" vertical="center"/>
    </xf>
    <xf numFmtId="0" fontId="157" fillId="3" borderId="0" xfId="0" applyFont="1" applyFill="1" applyBorder="1" applyAlignment="1">
      <alignment horizontal="center" vertical="center"/>
    </xf>
    <xf numFmtId="0" fontId="2" fillId="3" borderId="0" xfId="0" applyFont="1" applyFill="1" applyBorder="1" applyAlignment="1">
      <alignment horizontal="center" vertical="center" wrapText="1"/>
    </xf>
    <xf numFmtId="0" fontId="116" fillId="3" borderId="0" xfId="0" applyFont="1" applyFill="1" applyBorder="1" applyAlignment="1">
      <alignment horizontal="center" vertical="center" wrapText="1"/>
    </xf>
    <xf numFmtId="0" fontId="117" fillId="3" borderId="0" xfId="0" applyFont="1" applyFill="1" applyBorder="1" applyAlignment="1">
      <alignment horizontal="center" vertical="center"/>
    </xf>
    <xf numFmtId="0" fontId="115" fillId="3" borderId="0" xfId="0" applyFont="1" applyFill="1" applyBorder="1" applyAlignment="1">
      <alignment horizontal="center" vertical="center" wrapText="1"/>
    </xf>
    <xf numFmtId="0" fontId="185" fillId="3" borderId="0" xfId="0" applyFont="1" applyFill="1" applyBorder="1" applyAlignment="1">
      <alignment horizontal="center" vertical="center"/>
    </xf>
    <xf numFmtId="0" fontId="14" fillId="32" borderId="0" xfId="27" applyFont="1" applyFill="1" applyAlignment="1" applyProtection="1">
      <alignment horizontal="center" vertical="center" wrapText="1"/>
    </xf>
    <xf numFmtId="0" fontId="14" fillId="32" borderId="0" xfId="27" applyFont="1" applyFill="1" applyAlignment="1" applyProtection="1">
      <alignment horizontal="center" vertical="center"/>
    </xf>
    <xf numFmtId="0" fontId="11"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xf>
    <xf numFmtId="10" fontId="99" fillId="35" borderId="0" xfId="0" applyNumberFormat="1" applyFont="1" applyFill="1" applyBorder="1" applyAlignment="1">
      <alignment horizontal="center" vertical="center"/>
    </xf>
    <xf numFmtId="3" fontId="99" fillId="35" borderId="0" xfId="0" applyNumberFormat="1" applyFont="1" applyFill="1" applyBorder="1" applyAlignment="1">
      <alignment horizontal="center" vertical="center"/>
    </xf>
    <xf numFmtId="0" fontId="137" fillId="32" borderId="0" xfId="0" applyFont="1" applyFill="1" applyBorder="1" applyAlignment="1">
      <alignment horizontal="center" vertical="center" wrapText="1"/>
    </xf>
    <xf numFmtId="0" fontId="89" fillId="32" borderId="0" xfId="0" applyFont="1" applyFill="1" applyBorder="1" applyAlignment="1">
      <alignment horizontal="center" vertical="center" wrapText="1"/>
    </xf>
    <xf numFmtId="0" fontId="97" fillId="32" borderId="0" xfId="0" applyFont="1" applyFill="1" applyBorder="1" applyAlignment="1">
      <alignment horizontal="center" vertical="center" wrapText="1"/>
    </xf>
    <xf numFmtId="0" fontId="143" fillId="34" borderId="0" xfId="0" applyFont="1" applyFill="1" applyBorder="1" applyAlignment="1">
      <alignment horizontal="left" vertical="center" wrapText="1"/>
    </xf>
    <xf numFmtId="0" fontId="31" fillId="32" borderId="0"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133" fillId="9" borderId="0" xfId="0" applyFont="1" applyFill="1" applyBorder="1" applyAlignment="1">
      <alignment horizontal="left" vertical="center" wrapText="1"/>
    </xf>
    <xf numFmtId="0" fontId="93" fillId="9" borderId="0" xfId="0" applyFont="1" applyFill="1" applyBorder="1" applyAlignment="1">
      <alignment horizontal="left" vertical="center" wrapText="1"/>
    </xf>
    <xf numFmtId="0" fontId="89" fillId="9" borderId="0" xfId="0" applyFont="1" applyFill="1" applyBorder="1" applyAlignment="1">
      <alignment horizontal="left" vertical="center" wrapText="1"/>
    </xf>
    <xf numFmtId="0" fontId="33" fillId="0" borderId="0" xfId="0" applyFont="1" applyFill="1" applyBorder="1" applyAlignment="1">
      <alignment horizontal="center" vertical="center" wrapText="1"/>
    </xf>
    <xf numFmtId="0" fontId="0" fillId="0" borderId="0" xfId="0" applyFill="1" applyAlignment="1">
      <alignment horizontal="center" vertical="center" wrapText="1"/>
    </xf>
    <xf numFmtId="0" fontId="167" fillId="0" borderId="0" xfId="0" applyFont="1" applyFill="1" applyBorder="1" applyAlignment="1">
      <alignment horizontal="left" vertical="center" wrapText="1"/>
    </xf>
    <xf numFmtId="0" fontId="44" fillId="0" borderId="0" xfId="0" applyFont="1" applyFill="1" applyBorder="1" applyAlignment="1">
      <alignment horizontal="center" vertical="center" wrapText="1"/>
    </xf>
    <xf numFmtId="181" fontId="40" fillId="32" borderId="0" xfId="27" applyNumberFormat="1" applyFont="1" applyFill="1" applyBorder="1" applyAlignment="1" applyProtection="1">
      <alignment horizontal="center" vertical="center" wrapText="1"/>
      <protection locked="0"/>
    </xf>
    <xf numFmtId="181" fontId="39" fillId="32" borderId="0" xfId="27" applyNumberFormat="1" applyFont="1" applyFill="1" applyBorder="1" applyAlignment="1" applyProtection="1">
      <alignment horizontal="center" vertical="center" wrapText="1"/>
      <protection locked="0"/>
    </xf>
    <xf numFmtId="0" fontId="39" fillId="32" borderId="0" xfId="27" applyFont="1" applyFill="1" applyAlignment="1" applyProtection="1">
      <alignment horizontal="center" vertical="center" wrapText="1"/>
      <protection locked="0"/>
    </xf>
    <xf numFmtId="0" fontId="14" fillId="32" borderId="0" xfId="27" applyFont="1" applyFill="1" applyBorder="1" applyAlignment="1" applyProtection="1">
      <alignment horizontal="center" vertical="center" wrapText="1"/>
      <protection locked="0"/>
    </xf>
    <xf numFmtId="0" fontId="124" fillId="2" borderId="0" xfId="0" applyFont="1" applyFill="1" applyBorder="1" applyAlignment="1">
      <alignment horizontal="left" vertical="top" wrapText="1"/>
    </xf>
    <xf numFmtId="0" fontId="167" fillId="0" borderId="0" xfId="0" applyNumberFormat="1" applyFont="1" applyFill="1" applyBorder="1" applyAlignment="1">
      <alignment horizontal="left" vertical="top" wrapText="1"/>
    </xf>
    <xf numFmtId="0" fontId="93" fillId="0" borderId="0" xfId="0" applyFont="1" applyAlignment="1">
      <alignment horizontal="left" vertical="top" wrapText="1"/>
    </xf>
    <xf numFmtId="0" fontId="32" fillId="32" borderId="0" xfId="0" applyFont="1" applyFill="1" applyBorder="1" applyAlignment="1">
      <alignment horizontal="center" vertical="center" wrapText="1"/>
    </xf>
    <xf numFmtId="0" fontId="159" fillId="32" borderId="0" xfId="0" applyFont="1" applyFill="1" applyBorder="1" applyAlignment="1">
      <alignment horizontal="center" vertical="center"/>
    </xf>
    <xf numFmtId="0" fontId="159" fillId="32" borderId="0" xfId="0" applyFont="1" applyFill="1" applyAlignment="1">
      <alignment horizontal="center" vertical="center" wrapText="1"/>
    </xf>
    <xf numFmtId="0" fontId="32" fillId="32" borderId="0" xfId="0" applyFont="1" applyFill="1" applyBorder="1" applyAlignment="1">
      <alignment horizontal="center" vertical="center"/>
    </xf>
    <xf numFmtId="0" fontId="32" fillId="32" borderId="0" xfId="0" applyFont="1" applyFill="1" applyAlignment="1">
      <alignment horizontal="center" vertical="center" wrapText="1"/>
    </xf>
    <xf numFmtId="0" fontId="39" fillId="32" borderId="0" xfId="0" applyFont="1" applyFill="1" applyBorder="1" applyAlignment="1">
      <alignment horizontal="center" vertical="center"/>
    </xf>
    <xf numFmtId="0" fontId="31" fillId="32" borderId="0" xfId="0" applyFont="1" applyFill="1" applyBorder="1" applyAlignment="1">
      <alignment horizontal="center" vertical="center" wrapText="1"/>
    </xf>
    <xf numFmtId="0" fontId="125" fillId="0" borderId="0" xfId="0" applyFont="1" applyFill="1" applyBorder="1" applyAlignment="1">
      <alignment horizontal="justify" vertical="top" wrapText="1"/>
    </xf>
    <xf numFmtId="0" fontId="172" fillId="0" borderId="0" xfId="0" applyFont="1" applyFill="1" applyBorder="1" applyAlignment="1">
      <alignment horizontal="justify" vertical="top" wrapText="1"/>
    </xf>
    <xf numFmtId="0" fontId="39" fillId="32" borderId="0" xfId="0" applyFont="1" applyFill="1" applyBorder="1" applyAlignment="1">
      <alignment horizontal="center" vertical="center" wrapText="1"/>
    </xf>
    <xf numFmtId="0" fontId="14" fillId="32" borderId="0" xfId="0" applyFont="1" applyFill="1" applyBorder="1" applyAlignment="1">
      <alignment horizontal="center" vertical="center" wrapText="1"/>
    </xf>
    <xf numFmtId="0" fontId="23" fillId="32" borderId="0" xfId="0" applyFont="1" applyFill="1" applyBorder="1" applyAlignment="1">
      <alignment horizontal="center" vertical="center" wrapText="1"/>
    </xf>
    <xf numFmtId="2" fontId="54" fillId="32" borderId="0" xfId="0" applyNumberFormat="1" applyFont="1" applyFill="1" applyBorder="1" applyAlignment="1">
      <alignment horizontal="center" vertical="center" wrapText="1"/>
    </xf>
    <xf numFmtId="0" fontId="40" fillId="32" borderId="0" xfId="0" applyFont="1" applyFill="1" applyAlignment="1">
      <alignment horizontal="center" vertical="center"/>
    </xf>
    <xf numFmtId="0" fontId="14" fillId="0" borderId="0" xfId="0" applyFont="1" applyFill="1" applyBorder="1" applyAlignment="1">
      <alignment horizontal="center" vertical="center" wrapText="1"/>
    </xf>
    <xf numFmtId="0" fontId="10" fillId="0" borderId="0" xfId="0" applyFont="1" applyFill="1" applyAlignment="1">
      <alignment horizontal="center" vertical="center"/>
    </xf>
    <xf numFmtId="0" fontId="39" fillId="32" borderId="0" xfId="0" applyFont="1" applyFill="1" applyAlignment="1">
      <alignment horizontal="center" vertical="center"/>
    </xf>
    <xf numFmtId="0" fontId="39" fillId="0" borderId="0" xfId="0" applyFont="1" applyFill="1" applyAlignment="1">
      <alignment horizontal="center" vertical="center"/>
    </xf>
    <xf numFmtId="0" fontId="167" fillId="0" borderId="0" xfId="0" applyFont="1" applyFill="1" applyAlignment="1">
      <alignment horizontal="justify" vertical="top" wrapText="1"/>
    </xf>
    <xf numFmtId="0" fontId="168" fillId="0" borderId="0" xfId="0" applyFont="1" applyAlignment="1">
      <alignment horizontal="justify" vertical="top" wrapText="1"/>
    </xf>
    <xf numFmtId="0" fontId="33" fillId="0" borderId="0" xfId="0" applyFont="1" applyFill="1" applyAlignment="1">
      <alignment horizontal="justify" vertical="top" wrapText="1"/>
    </xf>
    <xf numFmtId="0" fontId="0" fillId="0" borderId="0" xfId="0" applyAlignment="1">
      <alignment horizontal="justify" vertical="top" wrapText="1"/>
    </xf>
    <xf numFmtId="0" fontId="168" fillId="0" borderId="0" xfId="0" applyFont="1" applyFill="1" applyAlignment="1">
      <alignment horizontal="justify" vertical="top" wrapText="1"/>
    </xf>
    <xf numFmtId="0" fontId="124" fillId="0" borderId="0" xfId="0" applyNumberFormat="1" applyFont="1" applyFill="1" applyAlignment="1">
      <alignment horizontal="left" vertical="top" wrapText="1"/>
    </xf>
    <xf numFmtId="0" fontId="23" fillId="32" borderId="0" xfId="0" applyFont="1" applyFill="1" applyBorder="1" applyAlignment="1">
      <alignment horizontal="center" vertical="center"/>
    </xf>
    <xf numFmtId="0" fontId="10" fillId="32" borderId="0" xfId="0" applyFont="1" applyFill="1" applyAlignment="1">
      <alignment horizontal="center" vertical="center"/>
    </xf>
    <xf numFmtId="14" fontId="40" fillId="32" borderId="0" xfId="0" applyNumberFormat="1" applyFont="1" applyFill="1" applyBorder="1" applyAlignment="1">
      <alignment horizontal="center" vertical="center"/>
    </xf>
    <xf numFmtId="0" fontId="40" fillId="32" borderId="0" xfId="0" applyFont="1" applyFill="1" applyAlignment="1">
      <alignment horizontal="center" vertical="center" wrapText="1"/>
    </xf>
    <xf numFmtId="0" fontId="178" fillId="32" borderId="0" xfId="0" applyFont="1" applyFill="1" applyAlignment="1">
      <alignment horizontal="center" vertical="center"/>
    </xf>
    <xf numFmtId="14" fontId="159" fillId="32" borderId="0" xfId="0" applyNumberFormat="1" applyFont="1" applyFill="1" applyBorder="1" applyAlignment="1">
      <alignment horizontal="center" vertical="center"/>
    </xf>
    <xf numFmtId="2" fontId="31" fillId="32" borderId="0" xfId="0" applyNumberFormat="1" applyFont="1" applyFill="1" applyBorder="1" applyAlignment="1">
      <alignment horizontal="center" vertical="center" wrapText="1"/>
    </xf>
    <xf numFmtId="0" fontId="31" fillId="32" borderId="0" xfId="0" applyFont="1" applyFill="1" applyBorder="1" applyAlignment="1">
      <alignment horizontal="center" vertical="center"/>
    </xf>
    <xf numFmtId="0" fontId="67" fillId="36" borderId="0" xfId="24" applyFont="1" applyFill="1" applyBorder="1" applyAlignment="1" applyProtection="1">
      <alignment horizontal="center" vertical="center" wrapText="1" readingOrder="1"/>
      <protection locked="0"/>
    </xf>
    <xf numFmtId="0" fontId="50" fillId="32" borderId="0" xfId="24" applyFont="1" applyFill="1" applyBorder="1" applyAlignment="1" applyProtection="1">
      <alignment horizontal="center" vertical="center" wrapText="1" readingOrder="1"/>
      <protection locked="0"/>
    </xf>
    <xf numFmtId="0" fontId="40" fillId="3" borderId="0" xfId="0" applyFont="1" applyFill="1" applyAlignment="1">
      <alignment horizontal="left" vertical="center" wrapText="1"/>
    </xf>
    <xf numFmtId="0" fontId="14" fillId="40" borderId="0" xfId="0" applyFont="1" applyFill="1" applyBorder="1" applyAlignment="1">
      <alignment horizontal="center" vertical="center" wrapText="1"/>
    </xf>
    <xf numFmtId="0" fontId="153" fillId="32" borderId="0" xfId="0" applyFont="1" applyFill="1" applyAlignment="1">
      <alignment horizontal="center" vertical="center"/>
    </xf>
    <xf numFmtId="0" fontId="118" fillId="32" borderId="0" xfId="0" applyFont="1" applyFill="1" applyAlignment="1">
      <alignment horizontal="center" vertical="center" wrapText="1"/>
    </xf>
    <xf numFmtId="0" fontId="0" fillId="32" borderId="0" xfId="0" applyFill="1" applyAlignment="1">
      <alignment horizontal="center"/>
    </xf>
    <xf numFmtId="0" fontId="31" fillId="0" borderId="0" xfId="0" applyFont="1" applyFill="1" applyAlignment="1">
      <alignment horizontal="center" vertical="center" wrapText="1"/>
    </xf>
    <xf numFmtId="0" fontId="32" fillId="0" borderId="0" xfId="0" applyFont="1" applyFill="1" applyBorder="1" applyAlignment="1">
      <alignment horizontal="center" vertical="center" wrapText="1"/>
    </xf>
    <xf numFmtId="0" fontId="0" fillId="0" borderId="0" xfId="0" applyFill="1" applyAlignment="1">
      <alignment wrapText="1"/>
    </xf>
    <xf numFmtId="0" fontId="32" fillId="0" borderId="0" xfId="0" applyFont="1" applyFill="1" applyAlignment="1">
      <alignment horizontal="center" vertical="center" wrapText="1"/>
    </xf>
    <xf numFmtId="0" fontId="0" fillId="0" borderId="0" xfId="0" applyFill="1" applyAlignment="1">
      <alignment horizontal="center" vertical="center"/>
    </xf>
    <xf numFmtId="0" fontId="70" fillId="0" borderId="0" xfId="24" applyFont="1" applyAlignment="1">
      <alignment horizontal="left" vertical="center" wrapText="1"/>
    </xf>
    <xf numFmtId="0" fontId="173" fillId="0" borderId="0" xfId="24" applyFont="1" applyAlignment="1">
      <alignment horizontal="left" vertical="center" wrapText="1"/>
    </xf>
    <xf numFmtId="0" fontId="70" fillId="0" borderId="0" xfId="24" applyFont="1" applyAlignment="1">
      <alignment horizontal="right" vertical="center" wrapText="1"/>
    </xf>
    <xf numFmtId="0" fontId="50" fillId="0" borderId="0" xfId="0" applyFont="1" applyAlignment="1">
      <alignment horizontal="right"/>
    </xf>
    <xf numFmtId="0" fontId="0" fillId="0" borderId="0" xfId="0" applyAlignment="1"/>
    <xf numFmtId="0" fontId="39" fillId="12" borderId="0" xfId="3" applyFont="1" applyFill="1" applyBorder="1" applyAlignment="1">
      <alignment horizontal="center" vertical="center" wrapText="1"/>
    </xf>
    <xf numFmtId="0" fontId="14" fillId="12" borderId="0" xfId="3" applyFont="1" applyFill="1" applyBorder="1" applyAlignment="1">
      <alignment horizontal="center" vertical="center" wrapText="1"/>
    </xf>
    <xf numFmtId="0" fontId="31" fillId="15" borderId="0" xfId="3" applyFont="1" applyFill="1" applyBorder="1" applyAlignment="1">
      <alignment horizontal="center" vertical="center" wrapText="1"/>
    </xf>
    <xf numFmtId="172" fontId="39" fillId="15" borderId="0" xfId="3" applyNumberFormat="1" applyFont="1" applyFill="1" applyBorder="1" applyAlignment="1">
      <alignment horizontal="center" vertical="center"/>
    </xf>
    <xf numFmtId="0" fontId="39" fillId="12" borderId="0" xfId="3" applyFont="1" applyFill="1" applyBorder="1" applyAlignment="1">
      <alignment horizontal="center" vertical="center"/>
    </xf>
    <xf numFmtId="0" fontId="121" fillId="16" borderId="0" xfId="3" applyFont="1" applyFill="1" applyBorder="1" applyAlignment="1">
      <alignment horizontal="center" vertical="center" wrapText="1"/>
    </xf>
    <xf numFmtId="0" fontId="121" fillId="16" borderId="7" xfId="3" applyFont="1" applyFill="1" applyBorder="1" applyAlignment="1">
      <alignment horizontal="center" vertical="center" wrapText="1"/>
    </xf>
    <xf numFmtId="0" fontId="121" fillId="16" borderId="0" xfId="28" applyFont="1" applyFill="1" applyBorder="1" applyAlignment="1">
      <alignment horizontal="center" vertical="center" wrapText="1"/>
    </xf>
    <xf numFmtId="0" fontId="118" fillId="16" borderId="0" xfId="3" applyFont="1" applyFill="1" applyAlignment="1">
      <alignment horizontal="center" vertical="center"/>
    </xf>
    <xf numFmtId="0" fontId="118" fillId="16" borderId="7" xfId="3" applyFont="1" applyFill="1" applyBorder="1" applyAlignment="1">
      <alignment horizontal="center" vertical="center" wrapText="1"/>
    </xf>
    <xf numFmtId="0" fontId="118" fillId="16" borderId="1" xfId="3" applyFont="1" applyFill="1" applyBorder="1" applyAlignment="1">
      <alignment horizontal="center" vertical="center" wrapText="1"/>
    </xf>
    <xf numFmtId="0" fontId="118" fillId="16" borderId="2" xfId="3" applyFont="1" applyFill="1" applyBorder="1" applyAlignment="1">
      <alignment horizontal="center" vertical="center" wrapText="1"/>
    </xf>
    <xf numFmtId="0" fontId="118" fillId="16" borderId="3" xfId="3" applyFont="1" applyFill="1" applyBorder="1" applyAlignment="1">
      <alignment horizontal="center" vertical="center" wrapText="1"/>
    </xf>
    <xf numFmtId="0" fontId="121" fillId="16" borderId="5" xfId="3" applyFont="1" applyFill="1" applyBorder="1" applyAlignment="1">
      <alignment horizontal="center" vertical="center" wrapText="1"/>
    </xf>
    <xf numFmtId="0" fontId="121" fillId="16" borderId="9" xfId="3" applyFont="1" applyFill="1" applyBorder="1" applyAlignment="1">
      <alignment horizontal="center" vertical="center" wrapText="1"/>
    </xf>
    <xf numFmtId="0" fontId="121" fillId="0" borderId="0" xfId="0" applyFont="1" applyAlignment="1">
      <alignment horizontal="left" vertical="top" wrapText="1"/>
    </xf>
    <xf numFmtId="0" fontId="39" fillId="11" borderId="0" xfId="0" applyFont="1" applyFill="1" applyBorder="1" applyAlignment="1">
      <alignment horizontal="center"/>
    </xf>
    <xf numFmtId="0" fontId="70" fillId="0" borderId="0" xfId="0" applyFont="1" applyBorder="1" applyAlignment="1">
      <alignment horizontal="center" vertical="center"/>
    </xf>
    <xf numFmtId="0" fontId="162" fillId="0" borderId="0" xfId="0" applyFont="1" applyBorder="1" applyAlignment="1">
      <alignment horizontal="center" vertical="center"/>
    </xf>
    <xf numFmtId="0" fontId="31" fillId="11" borderId="0" xfId="0" applyFont="1" applyFill="1" applyBorder="1" applyAlignment="1">
      <alignment horizontal="center" vertical="center" wrapText="1"/>
    </xf>
    <xf numFmtId="0" fontId="31" fillId="11" borderId="0" xfId="0" applyFont="1" applyFill="1" applyBorder="1" applyAlignment="1">
      <alignment horizontal="center" vertical="center"/>
    </xf>
    <xf numFmtId="0" fontId="75" fillId="11" borderId="0" xfId="0" applyFont="1" applyFill="1" applyBorder="1" applyAlignment="1">
      <alignment horizontal="left" vertical="center" wrapText="1"/>
    </xf>
    <xf numFmtId="2" fontId="32" fillId="11" borderId="0" xfId="0" applyNumberFormat="1" applyFont="1" applyFill="1" applyBorder="1" applyAlignment="1">
      <alignment horizontal="center" vertical="center" wrapText="1"/>
    </xf>
    <xf numFmtId="0" fontId="31" fillId="11" borderId="0" xfId="0" applyFont="1" applyFill="1" applyBorder="1" applyAlignment="1" applyProtection="1">
      <alignment horizontal="center" vertical="center" wrapText="1"/>
      <protection locked="0"/>
    </xf>
    <xf numFmtId="0" fontId="31" fillId="11" borderId="0" xfId="0" applyFont="1" applyFill="1" applyBorder="1" applyAlignment="1" applyProtection="1">
      <alignment horizontal="center" vertical="center"/>
      <protection locked="0"/>
    </xf>
    <xf numFmtId="0" fontId="171" fillId="0" borderId="0" xfId="0" applyFont="1" applyAlignment="1">
      <alignment horizontal="left" vertical="center" wrapText="1"/>
    </xf>
    <xf numFmtId="0" fontId="171" fillId="0" borderId="0" xfId="0" applyFont="1" applyAlignment="1">
      <alignment horizontal="left" vertical="top" wrapText="1"/>
    </xf>
    <xf numFmtId="0" fontId="78" fillId="0" borderId="0" xfId="0" applyFont="1" applyAlignment="1">
      <alignment horizontal="left" vertical="center" wrapText="1"/>
    </xf>
    <xf numFmtId="0" fontId="40" fillId="0" borderId="0" xfId="3" applyFont="1" applyFill="1" applyBorder="1" applyAlignment="1">
      <alignment horizontal="center" vertical="center" wrapText="1"/>
    </xf>
    <xf numFmtId="0" fontId="40" fillId="19" borderId="0" xfId="3" applyFont="1" applyFill="1" applyBorder="1" applyAlignment="1">
      <alignment horizontal="right" vertical="center" wrapText="1"/>
    </xf>
    <xf numFmtId="0" fontId="31" fillId="3" borderId="0" xfId="22" applyFont="1" applyFill="1" applyBorder="1" applyAlignment="1">
      <alignment horizontal="right" vertical="center" wrapText="1"/>
    </xf>
    <xf numFmtId="0" fontId="32" fillId="0" borderId="0" xfId="0" applyFont="1" applyFill="1" applyAlignment="1">
      <alignment horizontal="left" vertical="top" wrapText="1"/>
    </xf>
    <xf numFmtId="0" fontId="50" fillId="0" borderId="0" xfId="0" applyFont="1" applyFill="1" applyBorder="1" applyAlignment="1">
      <alignment horizontal="left" vertical="center" wrapText="1" readingOrder="1"/>
    </xf>
    <xf numFmtId="0" fontId="40" fillId="19" borderId="0" xfId="0" applyFont="1" applyFill="1" applyBorder="1" applyAlignment="1">
      <alignment horizontal="center" vertical="center" wrapText="1"/>
    </xf>
    <xf numFmtId="0" fontId="120" fillId="19" borderId="0" xfId="0" applyFont="1" applyFill="1" applyBorder="1" applyAlignment="1">
      <alignment horizontal="center" vertical="center"/>
    </xf>
    <xf numFmtId="0" fontId="40" fillId="19" borderId="0" xfId="3" applyFont="1" applyFill="1" applyBorder="1" applyAlignment="1">
      <alignment horizontal="center" vertical="center" wrapText="1"/>
    </xf>
    <xf numFmtId="0" fontId="40" fillId="19" borderId="8" xfId="0" applyFont="1" applyFill="1" applyBorder="1" applyAlignment="1">
      <alignment horizontal="center" vertical="center" wrapText="1"/>
    </xf>
    <xf numFmtId="0" fontId="40" fillId="19" borderId="0" xfId="0" applyFont="1" applyFill="1" applyAlignment="1">
      <alignment horizontal="center" vertical="center" wrapText="1"/>
    </xf>
    <xf numFmtId="0" fontId="32" fillId="19" borderId="0" xfId="3" applyFont="1" applyFill="1" applyBorder="1" applyAlignment="1">
      <alignment horizontal="center" vertical="center" wrapText="1"/>
    </xf>
    <xf numFmtId="0" fontId="32" fillId="0" borderId="0" xfId="0" applyFont="1" applyAlignment="1">
      <alignment horizontal="left" vertical="top" wrapText="1"/>
    </xf>
    <xf numFmtId="0" fontId="50" fillId="0" borderId="0" xfId="0" applyFont="1" applyFill="1" applyBorder="1" applyAlignment="1">
      <alignment horizontal="left" vertical="top" wrapText="1" readingOrder="1"/>
    </xf>
    <xf numFmtId="0" fontId="32" fillId="19" borderId="0" xfId="0" applyFont="1" applyFill="1" applyBorder="1" applyAlignment="1">
      <alignment horizontal="center" vertical="center" wrapText="1"/>
    </xf>
    <xf numFmtId="0" fontId="32" fillId="0" borderId="0" xfId="0" applyFont="1" applyBorder="1" applyAlignment="1">
      <alignment horizontal="left" vertical="top" wrapText="1"/>
    </xf>
    <xf numFmtId="0" fontId="32" fillId="19" borderId="0" xfId="0" applyFont="1" applyFill="1" applyBorder="1" applyAlignment="1" applyProtection="1">
      <alignment horizontal="center" vertical="center" wrapText="1" readingOrder="1"/>
      <protection locked="0"/>
    </xf>
    <xf numFmtId="0" fontId="32" fillId="10" borderId="0" xfId="28" applyFont="1" applyFill="1" applyBorder="1" applyAlignment="1">
      <alignment horizontal="center" vertical="center" wrapText="1"/>
    </xf>
    <xf numFmtId="0" fontId="32" fillId="10" borderId="0" xfId="0" applyFont="1" applyFill="1" applyAlignment="1">
      <alignment horizontal="center" vertical="center" wrapText="1"/>
    </xf>
    <xf numFmtId="0" fontId="32" fillId="0" borderId="0" xfId="3" applyFont="1" applyFill="1" applyBorder="1" applyAlignment="1">
      <alignment horizontal="center" vertical="center" wrapText="1"/>
    </xf>
  </cellXfs>
  <cellStyles count="32">
    <cellStyle name="Comma" xfId="1" builtinId="3"/>
    <cellStyle name="Comma_12 Tablica 14-Grafikon 4" xfId="11"/>
    <cellStyle name="Comma_16 Tablica 19" xfId="14"/>
    <cellStyle name="Comma_21 Tablice 22,23,23a,23b" xfId="17"/>
    <cellStyle name="Comma_4 Tablice 2,3" xfId="5"/>
    <cellStyle name="Comma_Mjesecni_zbrojni_11_09" xfId="16"/>
    <cellStyle name="Comma_OMF  članstvo, doprinosi, NAV" xfId="31"/>
    <cellStyle name="Comma_Sheet2" xfId="12"/>
    <cellStyle name="Hyperlink" xfId="2" builtinId="8"/>
    <cellStyle name="Normal" xfId="0" builtinId="0"/>
    <cellStyle name="Normal 2" xfId="24"/>
    <cellStyle name="Normal 3" xfId="25"/>
    <cellStyle name="Normal 3 2 2" xfId="29"/>
    <cellStyle name="Normal 4" xfId="26"/>
    <cellStyle name="Normal_12 Tablica 14-Grafikon 4" xfId="10"/>
    <cellStyle name="Normal_4 Tablice 2,3" xfId="6"/>
    <cellStyle name="Normal_47 Tablica 25" xfId="19"/>
    <cellStyle name="Normal_48 Tablice 26,27,28" xfId="21"/>
    <cellStyle name="Normal_6 Tablice 6,7" xfId="7"/>
    <cellStyle name="Normal_7 Tablica-Grafikon 2" xfId="8"/>
    <cellStyle name="Normal_9 Tablica 11" xfId="9"/>
    <cellStyle name="Normal_agbilanca_311206" xfId="23"/>
    <cellStyle name="Normal_mi predložak" xfId="15"/>
    <cellStyle name="Normal_novozami1" xfId="3"/>
    <cellStyle name="Normal_novozami1 2 2" xfId="28"/>
    <cellStyle name="Normal_OMF  članstvo, doprinosi, NAV" xfId="27"/>
    <cellStyle name="Normal_Sheet1" xfId="20"/>
    <cellStyle name="Normal_Sheet2" xfId="18"/>
    <cellStyle name="Normal_Sheet2_13 Tablica 15" xfId="13"/>
    <cellStyle name="Normal_ugovori" xfId="22"/>
    <cellStyle name="Percent" xfId="4" builtinId="5"/>
    <cellStyle name="Percent 2" xfId="30"/>
  </cellStyles>
  <dxfs count="0"/>
  <tableStyles count="0" defaultTableStyle="TableStyleMedium2" defaultPivotStyle="PivotStyleMedium9"/>
  <colors>
    <mruColors>
      <color rgb="FFFFFFCC"/>
      <color rgb="FFFF7C80"/>
      <color rgb="FFFFFF00"/>
      <color rgb="FF00CCFF"/>
      <color rgb="FF00FFFF"/>
      <color rgb="FF008000"/>
      <color rgb="FFF8F8F8"/>
      <color rgb="FFCCFFFF"/>
      <color rgb="FFCCFF99"/>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495299</xdr:colOff>
      <xdr:row>0</xdr:row>
      <xdr:rowOff>83820</xdr:rowOff>
    </xdr:from>
    <xdr:to>
      <xdr:col>6</xdr:col>
      <xdr:colOff>251460</xdr:colOff>
      <xdr:row>7</xdr:row>
      <xdr:rowOff>123825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5849" y="83820"/>
          <a:ext cx="2708911" cy="1544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19/12/Privremeni%20i%20prolazni%20racun_NOV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19/12/Trziste%20kapitala%20-%20baza_NOVA%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hanfanet.hanfa.local/u/pr/D/publiciranje/02%20Statistika/01%20Statistika%20OMF/OMF%20spolna%20i%20dobna%20struktura%20&#269;lanstv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pr/D/publiciranje/02%20Statistika/01%20Statistika%20OMF/OMF%20spolna%20i%20dobna%20struktura%20&#269;lanstv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pr/D/publiciranje/02%20Statistika/04%20Statistika%20DMF/03%20Clanstvo,%20doprinosi,%20isplate,%20NAV%20DMF-ova/ZDMF%20statistika%20-%20clanstvo,%20doprinosi,%20isplate,%20NAV.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SSRZ/D/DSR/PUBLIKACIJE/1%20Mjese&#269;ni%20izvje&#353;taj/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1"/>
      <sheetName val="Chart2"/>
      <sheetName val="Chart3"/>
      <sheetName val="GRAF NAV-NETO UPLATE"/>
      <sheetName val="GRAF NAV-NETO UPLATE (2)"/>
      <sheetName val="GRAF OMJER NAV NETO UPLATE"/>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v>
          </cell>
          <cell r="LR14">
            <v>0</v>
          </cell>
          <cell r="LS14">
            <v>0</v>
          </cell>
          <cell r="LT14">
            <v>0</v>
          </cell>
          <cell r="LU14">
            <v>0</v>
          </cell>
          <cell r="LV14">
            <v>0</v>
          </cell>
          <cell r="LW14">
            <v>0</v>
          </cell>
          <cell r="LX14">
            <v>0</v>
          </cell>
          <cell r="LY14">
            <v>0</v>
          </cell>
          <cell r="LZ14">
            <v>0</v>
          </cell>
          <cell r="MA14">
            <v>0</v>
          </cell>
          <cell r="MB14">
            <v>0</v>
          </cell>
          <cell r="MC14">
            <v>0</v>
          </cell>
          <cell r="MD14">
            <v>0</v>
          </cell>
          <cell r="ME14">
            <v>0</v>
          </cell>
          <cell r="MF14">
            <v>0</v>
          </cell>
          <cell r="MG14">
            <v>0</v>
          </cell>
          <cell r="MH14">
            <v>0</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0</v>
          </cell>
          <cell r="GW17">
            <v>0</v>
          </cell>
          <cell r="GX17">
            <v>0</v>
          </cell>
          <cell r="GY17">
            <v>0</v>
          </cell>
          <cell r="GZ17">
            <v>0</v>
          </cell>
          <cell r="HA17">
            <v>6.0171296653370732E-2</v>
          </cell>
          <cell r="HB17">
            <v>-3.4144676962245324E-2</v>
          </cell>
          <cell r="HC17">
            <v>5.6215523639615572E-3</v>
          </cell>
          <cell r="HD17">
            <v>0.19230326987510704</v>
          </cell>
          <cell r="HE17">
            <v>0.15140501593935052</v>
          </cell>
          <cell r="HF17" t="str">
            <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0</v>
          </cell>
          <cell r="GW18">
            <v>0</v>
          </cell>
          <cell r="GX18">
            <v>0</v>
          </cell>
          <cell r="GY18">
            <v>0</v>
          </cell>
          <cell r="GZ18">
            <v>0</v>
          </cell>
          <cell r="HA18">
            <v>3.4438730821601871E-2</v>
          </cell>
          <cell r="HB18">
            <v>-2.4013961570133469E-2</v>
          </cell>
          <cell r="HC18">
            <v>-7.3103413705788434E-4</v>
          </cell>
          <cell r="HD18">
            <v>1.8723920812388384E-2</v>
          </cell>
          <cell r="HE18">
            <v>-1.7666758716785691E-2</v>
          </cell>
          <cell r="HF18" t="str">
            <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0</v>
          </cell>
          <cell r="GW19">
            <v>0</v>
          </cell>
          <cell r="GX19">
            <v>0</v>
          </cell>
          <cell r="GY19">
            <v>0</v>
          </cell>
          <cell r="GZ19">
            <v>0</v>
          </cell>
          <cell r="HA19">
            <v>-6.2225828610682488E-3</v>
          </cell>
          <cell r="HB19">
            <v>-1.5726292316222246E-2</v>
          </cell>
          <cell r="HC19">
            <v>-8.3779756660413707E-3</v>
          </cell>
          <cell r="HD19">
            <v>3.120509838561758E-2</v>
          </cell>
          <cell r="HE19">
            <v>7.0634253705859074E-3</v>
          </cell>
          <cell r="HF19" t="str">
            <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0</v>
          </cell>
          <cell r="GW20">
            <v>0</v>
          </cell>
          <cell r="GX20">
            <v>0</v>
          </cell>
          <cell r="GY20">
            <v>0</v>
          </cell>
          <cell r="GZ20">
            <v>0</v>
          </cell>
          <cell r="HA20">
            <v>7.4865485087732164E-2</v>
          </cell>
          <cell r="HB20">
            <v>-4.2742979463505471E-2</v>
          </cell>
          <cell r="HC20">
            <v>2.703958368659265E-2</v>
          </cell>
          <cell r="HD20">
            <v>1.1907292656445647</v>
          </cell>
          <cell r="HE20">
            <v>0.43178105607312189</v>
          </cell>
          <cell r="HF20" t="str">
            <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0</v>
          </cell>
          <cell r="GW21">
            <v>0</v>
          </cell>
          <cell r="GX21">
            <v>0</v>
          </cell>
          <cell r="GY21">
            <v>0</v>
          </cell>
          <cell r="GZ21">
            <v>0</v>
          </cell>
          <cell r="HA21">
            <v>5.9019196814349417E-2</v>
          </cell>
          <cell r="HB21">
            <v>-1.4743195004858656E-2</v>
          </cell>
          <cell r="HC21">
            <v>1.3443857340744714E-4</v>
          </cell>
          <cell r="HD21">
            <v>9.0687920314904691E-3</v>
          </cell>
          <cell r="HE21">
            <v>-2.3600426064960045E-2</v>
          </cell>
          <cell r="HF21" t="str">
            <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0</v>
          </cell>
          <cell r="GW22">
            <v>0</v>
          </cell>
          <cell r="GX22">
            <v>0</v>
          </cell>
          <cell r="GY22">
            <v>0</v>
          </cell>
          <cell r="GZ22">
            <v>0</v>
          </cell>
          <cell r="HA22">
            <v>3.4431863901563942E-2</v>
          </cell>
          <cell r="HB22">
            <v>-2.9622989906751829E-2</v>
          </cell>
          <cell r="HC22">
            <v>4.2516064656561436E-3</v>
          </cell>
          <cell r="HD22">
            <v>1.9348588875516048E-2</v>
          </cell>
          <cell r="HE22">
            <v>6.7005731773317478E-5</v>
          </cell>
          <cell r="HF22" t="str">
            <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0</v>
          </cell>
          <cell r="GW23">
            <v>0</v>
          </cell>
          <cell r="GX23">
            <v>0</v>
          </cell>
          <cell r="GY23">
            <v>0</v>
          </cell>
          <cell r="GZ23">
            <v>0</v>
          </cell>
          <cell r="HA23">
            <v>3.3069630843399311E-2</v>
          </cell>
          <cell r="HB23">
            <v>-5.9393310551138612E-2</v>
          </cell>
          <cell r="HC23">
            <v>8.3507107671376035E-2</v>
          </cell>
          <cell r="HD23">
            <v>0.45010965447956064</v>
          </cell>
          <cell r="HE23">
            <v>0.26201445022816849</v>
          </cell>
          <cell r="HF23" t="str">
            <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0</v>
          </cell>
          <cell r="GW24">
            <v>0</v>
          </cell>
          <cell r="GX24">
            <v>0</v>
          </cell>
          <cell r="GY24">
            <v>0</v>
          </cell>
          <cell r="GZ24">
            <v>0</v>
          </cell>
          <cell r="HA24">
            <v>2.9659503535139464E-2</v>
          </cell>
          <cell r="HB24">
            <v>-1.7954066570267102E-2</v>
          </cell>
          <cell r="HC24">
            <v>2.4549998354128633E-4</v>
          </cell>
          <cell r="HD24">
            <v>1.5488442465290131E-2</v>
          </cell>
          <cell r="HE24">
            <v>-2.1854558371710353E-2</v>
          </cell>
          <cell r="HF24" t="str">
            <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0</v>
          </cell>
          <cell r="GW25">
            <v>0</v>
          </cell>
          <cell r="GX25">
            <v>0</v>
          </cell>
          <cell r="GY25">
            <v>0</v>
          </cell>
          <cell r="GZ25">
            <v>0</v>
          </cell>
          <cell r="HA25">
            <v>-8.9677175301787759E-2</v>
          </cell>
          <cell r="HB25">
            <v>-2.1674569232961627E-2</v>
          </cell>
          <cell r="HC25">
            <v>2.6696569776804679E-2</v>
          </cell>
          <cell r="HD25">
            <v>0.25554947470333222</v>
          </cell>
          <cell r="HE25">
            <v>-0.18050339848125729</v>
          </cell>
          <cell r="HF25" t="str">
            <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0</v>
          </cell>
          <cell r="GW26">
            <v>0</v>
          </cell>
          <cell r="GX26">
            <v>0</v>
          </cell>
          <cell r="GY26">
            <v>0</v>
          </cell>
          <cell r="GZ26">
            <v>0</v>
          </cell>
          <cell r="HA26">
            <v>-4.7582209382371898E-2</v>
          </cell>
          <cell r="HB26">
            <v>-5.2629244851280066E-2</v>
          </cell>
          <cell r="HC26">
            <v>3.383227279205836E-2</v>
          </cell>
          <cell r="HD26">
            <v>0.27649980039945676</v>
          </cell>
          <cell r="HE26">
            <v>0.20605064550036412</v>
          </cell>
          <cell r="HF26" t="str">
            <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0</v>
          </cell>
          <cell r="GW27">
            <v>0</v>
          </cell>
          <cell r="GX27">
            <v>0</v>
          </cell>
          <cell r="GY27">
            <v>0</v>
          </cell>
          <cell r="GZ27">
            <v>0</v>
          </cell>
          <cell r="HA27">
            <v>4.0354238309202817E-2</v>
          </cell>
          <cell r="HB27">
            <v>-2.2543309247407328E-2</v>
          </cell>
          <cell r="HC27">
            <v>-2.3344059814591755E-3</v>
          </cell>
          <cell r="HD27">
            <v>1.8683463819454404E-2</v>
          </cell>
          <cell r="HE27">
            <v>-1.7461564852021105E-2</v>
          </cell>
          <cell r="HF27" t="str">
            <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0</v>
          </cell>
          <cell r="GW28">
            <v>0</v>
          </cell>
          <cell r="GX28">
            <v>0</v>
          </cell>
          <cell r="GY28">
            <v>0</v>
          </cell>
          <cell r="GZ28">
            <v>0</v>
          </cell>
          <cell r="HA28">
            <v>5.7957177691829731E-3</v>
          </cell>
          <cell r="HB28">
            <v>-1.7696194470100179E-2</v>
          </cell>
          <cell r="HC28">
            <v>4.630214379447084E-2</v>
          </cell>
          <cell r="HD28">
            <v>-3.7103166398267939E-2</v>
          </cell>
          <cell r="HE28">
            <v>1.6874535402048974E-2</v>
          </cell>
          <cell r="HF28" t="str">
            <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0</v>
          </cell>
          <cell r="GW29">
            <v>0</v>
          </cell>
          <cell r="GX29">
            <v>0</v>
          </cell>
          <cell r="GY29">
            <v>0</v>
          </cell>
          <cell r="GZ29">
            <v>0</v>
          </cell>
          <cell r="HA29">
            <v>3.7253791488650823E-2</v>
          </cell>
          <cell r="HB29">
            <v>-2.112625984754446E-2</v>
          </cell>
          <cell r="HC29">
            <v>-1.2766557594490191E-4</v>
          </cell>
          <cell r="HD29">
            <v>2.0187000466510341E-2</v>
          </cell>
          <cell r="HE29">
            <v>-1.6938286483834331E-2</v>
          </cell>
          <cell r="HF29" t="str">
            <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0</v>
          </cell>
          <cell r="GW47">
            <v>0</v>
          </cell>
          <cell r="GX47">
            <v>0</v>
          </cell>
          <cell r="GY47">
            <v>0</v>
          </cell>
          <cell r="GZ47">
            <v>0</v>
          </cell>
          <cell r="HA47">
            <v>0</v>
          </cell>
          <cell r="HB47">
            <v>0</v>
          </cell>
          <cell r="HC47">
            <v>0</v>
          </cell>
          <cell r="HD47">
            <v>0</v>
          </cell>
          <cell r="HE47">
            <v>0</v>
          </cell>
          <cell r="HF47">
            <v>0</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0</v>
          </cell>
          <cell r="GW48">
            <v>0</v>
          </cell>
          <cell r="GX48">
            <v>0</v>
          </cell>
          <cell r="GY48">
            <v>0</v>
          </cell>
          <cell r="GZ48">
            <v>0</v>
          </cell>
          <cell r="HA48">
            <v>0</v>
          </cell>
          <cell r="HB48">
            <v>0</v>
          </cell>
          <cell r="HC48">
            <v>0</v>
          </cell>
          <cell r="HD48">
            <v>0</v>
          </cell>
          <cell r="HE48">
            <v>0</v>
          </cell>
          <cell r="HF48">
            <v>0</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0</v>
          </cell>
          <cell r="GW49">
            <v>0</v>
          </cell>
          <cell r="GX49">
            <v>0</v>
          </cell>
          <cell r="GY49">
            <v>0</v>
          </cell>
          <cell r="GZ49">
            <v>0</v>
          </cell>
          <cell r="HA49">
            <v>0</v>
          </cell>
          <cell r="HB49">
            <v>0</v>
          </cell>
          <cell r="HC49">
            <v>0</v>
          </cell>
          <cell r="HD49">
            <v>0</v>
          </cell>
          <cell r="HE49">
            <v>0</v>
          </cell>
          <cell r="HF49">
            <v>0</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0</v>
          </cell>
          <cell r="GW50">
            <v>0</v>
          </cell>
          <cell r="GX50">
            <v>0</v>
          </cell>
          <cell r="GY50">
            <v>0</v>
          </cell>
          <cell r="GZ50">
            <v>0</v>
          </cell>
          <cell r="HA50">
            <v>0</v>
          </cell>
          <cell r="HB50">
            <v>0</v>
          </cell>
          <cell r="HC50">
            <v>0</v>
          </cell>
          <cell r="HD50">
            <v>0</v>
          </cell>
          <cell r="HE50">
            <v>0</v>
          </cell>
          <cell r="HF50">
            <v>0</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0</v>
          </cell>
          <cell r="GW51">
            <v>0</v>
          </cell>
          <cell r="GX51">
            <v>0</v>
          </cell>
          <cell r="GY51">
            <v>0</v>
          </cell>
          <cell r="GZ51">
            <v>0</v>
          </cell>
          <cell r="HA51">
            <v>0</v>
          </cell>
          <cell r="HB51">
            <v>0</v>
          </cell>
          <cell r="HC51">
            <v>0</v>
          </cell>
          <cell r="HD51">
            <v>0</v>
          </cell>
          <cell r="HE51">
            <v>0</v>
          </cell>
          <cell r="HF51">
            <v>0</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0</v>
          </cell>
          <cell r="GW52">
            <v>0</v>
          </cell>
          <cell r="GX52">
            <v>0</v>
          </cell>
          <cell r="GY52">
            <v>0</v>
          </cell>
          <cell r="GZ52">
            <v>0</v>
          </cell>
          <cell r="HA52">
            <v>0</v>
          </cell>
          <cell r="HB52">
            <v>0</v>
          </cell>
          <cell r="HC52">
            <v>0</v>
          </cell>
          <cell r="HD52">
            <v>0</v>
          </cell>
          <cell r="HE52">
            <v>0</v>
          </cell>
          <cell r="HF52">
            <v>0</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0</v>
          </cell>
          <cell r="GW53">
            <v>0</v>
          </cell>
          <cell r="GX53">
            <v>0</v>
          </cell>
          <cell r="GY53">
            <v>0</v>
          </cell>
          <cell r="GZ53">
            <v>0</v>
          </cell>
          <cell r="HA53">
            <v>0</v>
          </cell>
          <cell r="HB53">
            <v>0</v>
          </cell>
          <cell r="HC53">
            <v>0</v>
          </cell>
          <cell r="HD53">
            <v>0</v>
          </cell>
          <cell r="HE53">
            <v>0</v>
          </cell>
          <cell r="HF53">
            <v>0</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0</v>
          </cell>
          <cell r="GW54">
            <v>0</v>
          </cell>
          <cell r="GX54">
            <v>0</v>
          </cell>
          <cell r="GY54">
            <v>0</v>
          </cell>
          <cell r="GZ54">
            <v>0</v>
          </cell>
          <cell r="HA54">
            <v>0</v>
          </cell>
          <cell r="HB54">
            <v>0</v>
          </cell>
          <cell r="HC54">
            <v>0</v>
          </cell>
          <cell r="HD54">
            <v>0</v>
          </cell>
          <cell r="HE54">
            <v>0</v>
          </cell>
          <cell r="HF54">
            <v>0</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0</v>
          </cell>
          <cell r="GW55">
            <v>0</v>
          </cell>
          <cell r="GX55">
            <v>0</v>
          </cell>
          <cell r="GY55">
            <v>0</v>
          </cell>
          <cell r="GZ55">
            <v>0</v>
          </cell>
          <cell r="HA55">
            <v>0</v>
          </cell>
          <cell r="HB55">
            <v>0</v>
          </cell>
          <cell r="HC55">
            <v>0</v>
          </cell>
          <cell r="HD55">
            <v>0</v>
          </cell>
          <cell r="HE55">
            <v>0</v>
          </cell>
          <cell r="HF55">
            <v>0</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0</v>
          </cell>
          <cell r="GW56">
            <v>0</v>
          </cell>
          <cell r="GX56">
            <v>0</v>
          </cell>
          <cell r="GY56">
            <v>0</v>
          </cell>
          <cell r="GZ56">
            <v>0</v>
          </cell>
          <cell r="HA56">
            <v>0</v>
          </cell>
          <cell r="HB56">
            <v>0</v>
          </cell>
          <cell r="HC56">
            <v>0</v>
          </cell>
          <cell r="HD56">
            <v>0</v>
          </cell>
          <cell r="HE56">
            <v>0</v>
          </cell>
          <cell r="HF56">
            <v>0</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0</v>
          </cell>
          <cell r="GW57">
            <v>0</v>
          </cell>
          <cell r="GX57">
            <v>0</v>
          </cell>
          <cell r="GY57">
            <v>0</v>
          </cell>
          <cell r="GZ57">
            <v>0</v>
          </cell>
          <cell r="HA57">
            <v>0</v>
          </cell>
          <cell r="HB57">
            <v>0</v>
          </cell>
          <cell r="HC57">
            <v>0</v>
          </cell>
          <cell r="HD57">
            <v>0</v>
          </cell>
          <cell r="HE57">
            <v>0</v>
          </cell>
          <cell r="HF57">
            <v>0</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0</v>
          </cell>
          <cell r="GW58">
            <v>0</v>
          </cell>
          <cell r="GX58">
            <v>0</v>
          </cell>
          <cell r="GY58">
            <v>0</v>
          </cell>
          <cell r="GZ58">
            <v>0</v>
          </cell>
          <cell r="HA58">
            <v>0</v>
          </cell>
          <cell r="HB58">
            <v>0</v>
          </cell>
          <cell r="HC58">
            <v>0</v>
          </cell>
          <cell r="HD58">
            <v>0</v>
          </cell>
          <cell r="HE58">
            <v>0</v>
          </cell>
          <cell r="HF58">
            <v>0</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row>
        <row r="61">
          <cell r="A61" t="str">
            <v>od početka godine</v>
          </cell>
        </row>
        <row r="62">
          <cell r="A62" t="str">
            <v>AZ OMF A</v>
          </cell>
          <cell r="DC62">
            <v>0</v>
          </cell>
          <cell r="DD62">
            <v>0</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0</v>
          </cell>
          <cell r="GW62">
            <v>0</v>
          </cell>
          <cell r="GX62">
            <v>0</v>
          </cell>
          <cell r="GY62">
            <v>0</v>
          </cell>
          <cell r="GZ62">
            <v>0</v>
          </cell>
          <cell r="HA62">
            <v>0</v>
          </cell>
          <cell r="HB62">
            <v>0</v>
          </cell>
          <cell r="HC62">
            <v>0</v>
          </cell>
          <cell r="HD62">
            <v>0</v>
          </cell>
          <cell r="HE62">
            <v>0</v>
          </cell>
          <cell r="HF62">
            <v>0</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0</v>
          </cell>
          <cell r="GW63">
            <v>0</v>
          </cell>
          <cell r="GX63">
            <v>0</v>
          </cell>
          <cell r="GY63">
            <v>0</v>
          </cell>
          <cell r="GZ63">
            <v>0</v>
          </cell>
          <cell r="HA63">
            <v>0</v>
          </cell>
          <cell r="HB63">
            <v>0</v>
          </cell>
          <cell r="HC63">
            <v>0</v>
          </cell>
          <cell r="HD63">
            <v>0</v>
          </cell>
          <cell r="HE63">
            <v>0</v>
          </cell>
          <cell r="HF63">
            <v>0</v>
          </cell>
        </row>
        <row r="64">
          <cell r="A64" t="str">
            <v>AZ OMF C</v>
          </cell>
          <cell r="DC64">
            <v>0</v>
          </cell>
          <cell r="DD64">
            <v>0</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0</v>
          </cell>
          <cell r="GW64">
            <v>0</v>
          </cell>
          <cell r="GX64">
            <v>0</v>
          </cell>
          <cell r="GY64">
            <v>0</v>
          </cell>
          <cell r="GZ64">
            <v>0</v>
          </cell>
          <cell r="HA64">
            <v>0</v>
          </cell>
          <cell r="HB64">
            <v>0</v>
          </cell>
          <cell r="HC64">
            <v>0</v>
          </cell>
          <cell r="HD64">
            <v>0</v>
          </cell>
          <cell r="HE64">
            <v>0</v>
          </cell>
          <cell r="HF64">
            <v>0</v>
          </cell>
        </row>
        <row r="65">
          <cell r="A65" t="str">
            <v>Erste Plavi OMF A</v>
          </cell>
          <cell r="DC65">
            <v>0</v>
          </cell>
          <cell r="DD65">
            <v>0</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0</v>
          </cell>
          <cell r="GW65">
            <v>0</v>
          </cell>
          <cell r="GX65">
            <v>0</v>
          </cell>
          <cell r="GY65">
            <v>0</v>
          </cell>
          <cell r="GZ65">
            <v>0</v>
          </cell>
          <cell r="HA65">
            <v>0</v>
          </cell>
          <cell r="HB65">
            <v>0</v>
          </cell>
          <cell r="HC65">
            <v>0</v>
          </cell>
          <cell r="HD65">
            <v>0</v>
          </cell>
          <cell r="HE65">
            <v>0</v>
          </cell>
          <cell r="HF65">
            <v>0</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0</v>
          </cell>
          <cell r="GW66">
            <v>0</v>
          </cell>
          <cell r="GX66">
            <v>0</v>
          </cell>
          <cell r="GY66">
            <v>0</v>
          </cell>
          <cell r="GZ66">
            <v>0</v>
          </cell>
          <cell r="HA66">
            <v>0</v>
          </cell>
          <cell r="HB66">
            <v>0</v>
          </cell>
          <cell r="HC66">
            <v>0</v>
          </cell>
          <cell r="HD66">
            <v>0</v>
          </cell>
          <cell r="HE66">
            <v>0</v>
          </cell>
          <cell r="HF66">
            <v>0</v>
          </cell>
        </row>
        <row r="67">
          <cell r="A67" t="str">
            <v>Erste Plavi OMF C</v>
          </cell>
          <cell r="DC67">
            <v>0</v>
          </cell>
          <cell r="DD67">
            <v>0</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0</v>
          </cell>
          <cell r="GW67">
            <v>0</v>
          </cell>
          <cell r="GX67">
            <v>0</v>
          </cell>
          <cell r="GY67">
            <v>0</v>
          </cell>
          <cell r="GZ67">
            <v>0</v>
          </cell>
          <cell r="HA67">
            <v>0</v>
          </cell>
          <cell r="HB67">
            <v>0</v>
          </cell>
          <cell r="HC67">
            <v>0</v>
          </cell>
          <cell r="HD67">
            <v>0</v>
          </cell>
          <cell r="HE67">
            <v>0</v>
          </cell>
          <cell r="HF67">
            <v>0</v>
          </cell>
        </row>
        <row r="68">
          <cell r="A68" t="str">
            <v>PBZ/CO OMF A</v>
          </cell>
          <cell r="DC68">
            <v>0</v>
          </cell>
          <cell r="DD68">
            <v>0</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0</v>
          </cell>
          <cell r="GW68">
            <v>0</v>
          </cell>
          <cell r="GX68">
            <v>0</v>
          </cell>
          <cell r="GY68">
            <v>0</v>
          </cell>
          <cell r="GZ68">
            <v>0</v>
          </cell>
          <cell r="HA68">
            <v>0</v>
          </cell>
          <cell r="HB68">
            <v>0</v>
          </cell>
          <cell r="HC68">
            <v>0</v>
          </cell>
          <cell r="HD68">
            <v>0</v>
          </cell>
          <cell r="HE68">
            <v>0</v>
          </cell>
          <cell r="HF68">
            <v>0</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0</v>
          </cell>
          <cell r="GW69">
            <v>0</v>
          </cell>
          <cell r="GX69">
            <v>0</v>
          </cell>
          <cell r="GY69">
            <v>0</v>
          </cell>
          <cell r="GZ69">
            <v>0</v>
          </cell>
          <cell r="HA69">
            <v>0</v>
          </cell>
          <cell r="HB69">
            <v>0</v>
          </cell>
          <cell r="HC69">
            <v>0</v>
          </cell>
          <cell r="HD69">
            <v>0</v>
          </cell>
          <cell r="HE69">
            <v>0</v>
          </cell>
          <cell r="HF69">
            <v>0</v>
          </cell>
        </row>
        <row r="70">
          <cell r="A70" t="str">
            <v>PBZ/CO OMF C</v>
          </cell>
          <cell r="DC70">
            <v>0</v>
          </cell>
          <cell r="DD70">
            <v>0</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0</v>
          </cell>
          <cell r="GW70">
            <v>0</v>
          </cell>
          <cell r="GX70">
            <v>0</v>
          </cell>
          <cell r="GY70">
            <v>0</v>
          </cell>
          <cell r="GZ70">
            <v>0</v>
          </cell>
          <cell r="HA70">
            <v>0</v>
          </cell>
          <cell r="HB70">
            <v>0</v>
          </cell>
          <cell r="HC70">
            <v>0</v>
          </cell>
          <cell r="HD70">
            <v>0</v>
          </cell>
          <cell r="HE70">
            <v>0</v>
          </cell>
          <cell r="HF70">
            <v>0</v>
          </cell>
        </row>
        <row r="71">
          <cell r="A71" t="str">
            <v>Raiffeisen OMF A</v>
          </cell>
          <cell r="DC71">
            <v>0</v>
          </cell>
          <cell r="DD71">
            <v>0</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0</v>
          </cell>
          <cell r="GW71">
            <v>0</v>
          </cell>
          <cell r="GX71">
            <v>0</v>
          </cell>
          <cell r="GY71">
            <v>0</v>
          </cell>
          <cell r="GZ71">
            <v>0</v>
          </cell>
          <cell r="HA71">
            <v>0</v>
          </cell>
          <cell r="HB71">
            <v>0</v>
          </cell>
          <cell r="HC71">
            <v>0</v>
          </cell>
          <cell r="HD71">
            <v>0</v>
          </cell>
          <cell r="HE71">
            <v>0</v>
          </cell>
          <cell r="HF71">
            <v>0</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0</v>
          </cell>
          <cell r="GW72">
            <v>0</v>
          </cell>
          <cell r="GX72">
            <v>0</v>
          </cell>
          <cell r="GY72">
            <v>0</v>
          </cell>
          <cell r="GZ72">
            <v>0</v>
          </cell>
          <cell r="HA72">
            <v>0</v>
          </cell>
          <cell r="HB72">
            <v>0</v>
          </cell>
          <cell r="HC72">
            <v>0</v>
          </cell>
          <cell r="HD72">
            <v>0</v>
          </cell>
          <cell r="HE72">
            <v>0</v>
          </cell>
          <cell r="HF72">
            <v>0</v>
          </cell>
        </row>
        <row r="73">
          <cell r="A73" t="str">
            <v>Raiffeisen OMF C</v>
          </cell>
          <cell r="DC73">
            <v>0</v>
          </cell>
          <cell r="DD73">
            <v>0</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0</v>
          </cell>
          <cell r="GW73">
            <v>0</v>
          </cell>
          <cell r="GX73">
            <v>0</v>
          </cell>
          <cell r="GY73">
            <v>0</v>
          </cell>
          <cell r="GZ73">
            <v>0</v>
          </cell>
          <cell r="HA73">
            <v>0</v>
          </cell>
          <cell r="HB73">
            <v>0</v>
          </cell>
          <cell r="HC73">
            <v>0</v>
          </cell>
          <cell r="HD73">
            <v>0</v>
          </cell>
          <cell r="HE73">
            <v>0</v>
          </cell>
          <cell r="HF73">
            <v>0</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0</v>
          </cell>
          <cell r="GW14">
            <v>0</v>
          </cell>
          <cell r="GX14">
            <v>0</v>
          </cell>
          <cell r="GY14">
            <v>0</v>
          </cell>
          <cell r="GZ14">
            <v>0</v>
          </cell>
          <cell r="HA14">
            <v>0</v>
          </cell>
          <cell r="HB14">
            <v>0</v>
          </cell>
          <cell r="HC14">
            <v>0</v>
          </cell>
          <cell r="HD14">
            <v>0</v>
          </cell>
          <cell r="HE14">
            <v>0</v>
          </cell>
          <cell r="HF14">
            <v>0</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0</v>
          </cell>
          <cell r="GW17">
            <v>0</v>
          </cell>
          <cell r="GX17">
            <v>0</v>
          </cell>
          <cell r="GY17">
            <v>0</v>
          </cell>
          <cell r="GZ17">
            <v>0</v>
          </cell>
          <cell r="HA17">
            <v>0</v>
          </cell>
          <cell r="HB17">
            <v>0</v>
          </cell>
          <cell r="HC17">
            <v>0</v>
          </cell>
          <cell r="HD17">
            <v>0</v>
          </cell>
          <cell r="HE17">
            <v>0</v>
          </cell>
          <cell r="HF17">
            <v>0</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0</v>
          </cell>
          <cell r="GW18">
            <v>0</v>
          </cell>
          <cell r="GX18">
            <v>0</v>
          </cell>
          <cell r="GY18">
            <v>0</v>
          </cell>
          <cell r="GZ18">
            <v>0</v>
          </cell>
          <cell r="HA18">
            <v>0</v>
          </cell>
          <cell r="HB18">
            <v>0</v>
          </cell>
          <cell r="HC18">
            <v>0</v>
          </cell>
          <cell r="HD18">
            <v>0</v>
          </cell>
          <cell r="HE18">
            <v>0</v>
          </cell>
          <cell r="HF18">
            <v>0</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0</v>
          </cell>
          <cell r="GW19">
            <v>0</v>
          </cell>
          <cell r="GX19">
            <v>0</v>
          </cell>
          <cell r="GY19">
            <v>0</v>
          </cell>
          <cell r="GZ19">
            <v>0</v>
          </cell>
          <cell r="HA19">
            <v>0</v>
          </cell>
          <cell r="HB19">
            <v>0</v>
          </cell>
          <cell r="HC19">
            <v>0</v>
          </cell>
          <cell r="HD19">
            <v>0</v>
          </cell>
          <cell r="HE19">
            <v>0</v>
          </cell>
          <cell r="HF19">
            <v>0</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0</v>
          </cell>
          <cell r="GW20">
            <v>0</v>
          </cell>
          <cell r="GX20">
            <v>0</v>
          </cell>
          <cell r="GY20">
            <v>0</v>
          </cell>
          <cell r="GZ20">
            <v>0</v>
          </cell>
          <cell r="HA20">
            <v>0</v>
          </cell>
          <cell r="HB20">
            <v>0</v>
          </cell>
          <cell r="HC20">
            <v>0</v>
          </cell>
          <cell r="HD20">
            <v>0</v>
          </cell>
          <cell r="HE20">
            <v>0</v>
          </cell>
          <cell r="HF20">
            <v>0</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0</v>
          </cell>
          <cell r="GW21">
            <v>0</v>
          </cell>
          <cell r="GX21">
            <v>0</v>
          </cell>
          <cell r="GY21">
            <v>0</v>
          </cell>
          <cell r="GZ21">
            <v>0</v>
          </cell>
          <cell r="HA21">
            <v>0</v>
          </cell>
          <cell r="HB21">
            <v>0</v>
          </cell>
          <cell r="HC21">
            <v>0</v>
          </cell>
          <cell r="HD21">
            <v>0</v>
          </cell>
          <cell r="HE21">
            <v>0</v>
          </cell>
          <cell r="HF21">
            <v>0</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0</v>
          </cell>
          <cell r="GW22">
            <v>0</v>
          </cell>
          <cell r="GX22">
            <v>0</v>
          </cell>
          <cell r="GY22">
            <v>0</v>
          </cell>
          <cell r="GZ22">
            <v>0</v>
          </cell>
          <cell r="HA22">
            <v>0</v>
          </cell>
          <cell r="HB22">
            <v>0</v>
          </cell>
          <cell r="HC22">
            <v>0</v>
          </cell>
          <cell r="HD22">
            <v>0</v>
          </cell>
          <cell r="HE22">
            <v>0</v>
          </cell>
          <cell r="HF22">
            <v>0</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0</v>
          </cell>
          <cell r="GW23">
            <v>0</v>
          </cell>
          <cell r="GX23">
            <v>0</v>
          </cell>
          <cell r="GY23">
            <v>0</v>
          </cell>
          <cell r="GZ23">
            <v>0</v>
          </cell>
          <cell r="HA23">
            <v>0</v>
          </cell>
          <cell r="HB23">
            <v>0</v>
          </cell>
          <cell r="HC23">
            <v>0</v>
          </cell>
          <cell r="HD23">
            <v>0</v>
          </cell>
          <cell r="HE23">
            <v>0</v>
          </cell>
          <cell r="HF23">
            <v>0</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3.7514387428511715E-2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0</v>
          </cell>
          <cell r="GW24">
            <v>0</v>
          </cell>
          <cell r="GX24">
            <v>0</v>
          </cell>
          <cell r="GY24">
            <v>0</v>
          </cell>
          <cell r="GZ24">
            <v>0</v>
          </cell>
          <cell r="HA24">
            <v>0</v>
          </cell>
          <cell r="HB24">
            <v>0</v>
          </cell>
          <cell r="HC24">
            <v>0</v>
          </cell>
          <cell r="HD24">
            <v>0</v>
          </cell>
          <cell r="HE24">
            <v>0</v>
          </cell>
          <cell r="HF24">
            <v>0</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0</v>
          </cell>
          <cell r="GW25">
            <v>0</v>
          </cell>
          <cell r="GX25">
            <v>0</v>
          </cell>
          <cell r="GY25">
            <v>0</v>
          </cell>
          <cell r="GZ25">
            <v>0</v>
          </cell>
          <cell r="HA25">
            <v>0</v>
          </cell>
          <cell r="HB25">
            <v>0</v>
          </cell>
          <cell r="HC25">
            <v>0</v>
          </cell>
          <cell r="HD25">
            <v>0</v>
          </cell>
          <cell r="HE25">
            <v>0</v>
          </cell>
          <cell r="HF25">
            <v>0</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0</v>
          </cell>
          <cell r="GW26">
            <v>0</v>
          </cell>
          <cell r="GX26">
            <v>0</v>
          </cell>
          <cell r="GY26">
            <v>0</v>
          </cell>
          <cell r="GZ26">
            <v>0</v>
          </cell>
          <cell r="HA26">
            <v>0</v>
          </cell>
          <cell r="HB26">
            <v>0</v>
          </cell>
          <cell r="HC26">
            <v>0</v>
          </cell>
          <cell r="HD26">
            <v>0</v>
          </cell>
          <cell r="HE26">
            <v>0</v>
          </cell>
          <cell r="HF26">
            <v>0</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0</v>
          </cell>
          <cell r="GW27">
            <v>0</v>
          </cell>
          <cell r="GX27">
            <v>0</v>
          </cell>
          <cell r="GY27">
            <v>0</v>
          </cell>
          <cell r="GZ27">
            <v>0</v>
          </cell>
          <cell r="HA27">
            <v>0</v>
          </cell>
          <cell r="HB27">
            <v>0</v>
          </cell>
          <cell r="HC27">
            <v>0</v>
          </cell>
          <cell r="HD27">
            <v>0</v>
          </cell>
          <cell r="HE27">
            <v>0</v>
          </cell>
          <cell r="HF27">
            <v>0</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0</v>
          </cell>
          <cell r="GW28">
            <v>0</v>
          </cell>
          <cell r="GX28">
            <v>0</v>
          </cell>
          <cell r="GY28">
            <v>0</v>
          </cell>
          <cell r="GZ28">
            <v>0</v>
          </cell>
          <cell r="HA28">
            <v>0</v>
          </cell>
          <cell r="HB28">
            <v>0</v>
          </cell>
          <cell r="HC28">
            <v>0</v>
          </cell>
          <cell r="HD28">
            <v>0</v>
          </cell>
          <cell r="HE28">
            <v>0</v>
          </cell>
          <cell r="HF28">
            <v>0</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0</v>
          </cell>
          <cell r="GW29">
            <v>0</v>
          </cell>
          <cell r="GX29">
            <v>0</v>
          </cell>
          <cell r="GY29">
            <v>0</v>
          </cell>
          <cell r="GZ29">
            <v>0</v>
          </cell>
          <cell r="HA29">
            <v>0</v>
          </cell>
          <cell r="HB29">
            <v>0</v>
          </cell>
          <cell r="HC29">
            <v>0</v>
          </cell>
          <cell r="HD29">
            <v>0</v>
          </cell>
          <cell r="HE29">
            <v>0</v>
          </cell>
          <cell r="HF29">
            <v>0</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0</v>
          </cell>
          <cell r="GW32">
            <v>0</v>
          </cell>
          <cell r="GX32">
            <v>0</v>
          </cell>
          <cell r="GY32">
            <v>0</v>
          </cell>
          <cell r="GZ32">
            <v>0</v>
          </cell>
          <cell r="HA32">
            <v>0</v>
          </cell>
          <cell r="HB32">
            <v>0</v>
          </cell>
          <cell r="HC32">
            <v>0</v>
          </cell>
          <cell r="HD32">
            <v>0</v>
          </cell>
          <cell r="HE32">
            <v>0</v>
          </cell>
          <cell r="HF32">
            <v>0</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0</v>
          </cell>
          <cell r="GW33">
            <v>0</v>
          </cell>
          <cell r="GX33">
            <v>0</v>
          </cell>
          <cell r="GY33">
            <v>0</v>
          </cell>
          <cell r="GZ33">
            <v>0</v>
          </cell>
          <cell r="HA33">
            <v>0</v>
          </cell>
          <cell r="HB33">
            <v>0</v>
          </cell>
          <cell r="HC33">
            <v>0</v>
          </cell>
          <cell r="HD33">
            <v>0</v>
          </cell>
          <cell r="HE33">
            <v>0</v>
          </cell>
          <cell r="HF33">
            <v>0</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0</v>
          </cell>
          <cell r="GW34">
            <v>0</v>
          </cell>
          <cell r="GX34">
            <v>0</v>
          </cell>
          <cell r="GY34">
            <v>0</v>
          </cell>
          <cell r="GZ34">
            <v>0</v>
          </cell>
          <cell r="HA34">
            <v>0</v>
          </cell>
          <cell r="HB34">
            <v>0</v>
          </cell>
          <cell r="HC34">
            <v>0</v>
          </cell>
          <cell r="HD34">
            <v>0</v>
          </cell>
          <cell r="HE34">
            <v>0</v>
          </cell>
          <cell r="HF34">
            <v>0</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0</v>
          </cell>
          <cell r="GW35">
            <v>0</v>
          </cell>
          <cell r="GX35">
            <v>0</v>
          </cell>
          <cell r="GY35">
            <v>0</v>
          </cell>
          <cell r="GZ35">
            <v>0</v>
          </cell>
          <cell r="HA35">
            <v>0</v>
          </cell>
          <cell r="HB35">
            <v>0</v>
          </cell>
          <cell r="HC35">
            <v>0</v>
          </cell>
          <cell r="HD35">
            <v>0</v>
          </cell>
          <cell r="HE35">
            <v>0</v>
          </cell>
          <cell r="HF35">
            <v>0</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0</v>
          </cell>
          <cell r="GW36">
            <v>0</v>
          </cell>
          <cell r="GX36">
            <v>0</v>
          </cell>
          <cell r="GY36">
            <v>0</v>
          </cell>
          <cell r="GZ36">
            <v>0</v>
          </cell>
          <cell r="HA36">
            <v>0</v>
          </cell>
          <cell r="HB36">
            <v>0</v>
          </cell>
          <cell r="HC36">
            <v>0</v>
          </cell>
          <cell r="HD36">
            <v>0</v>
          </cell>
          <cell r="HE36">
            <v>0</v>
          </cell>
          <cell r="HF36">
            <v>0</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0</v>
          </cell>
          <cell r="GW37">
            <v>0</v>
          </cell>
          <cell r="GX37">
            <v>0</v>
          </cell>
          <cell r="GY37">
            <v>0</v>
          </cell>
          <cell r="GZ37">
            <v>0</v>
          </cell>
          <cell r="HA37">
            <v>0</v>
          </cell>
          <cell r="HB37">
            <v>0</v>
          </cell>
          <cell r="HC37">
            <v>0</v>
          </cell>
          <cell r="HD37">
            <v>0</v>
          </cell>
          <cell r="HE37">
            <v>0</v>
          </cell>
          <cell r="HF37">
            <v>0</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0</v>
          </cell>
          <cell r="GW38">
            <v>0</v>
          </cell>
          <cell r="GX38">
            <v>0</v>
          </cell>
          <cell r="GY38">
            <v>0</v>
          </cell>
          <cell r="GZ38">
            <v>0</v>
          </cell>
          <cell r="HA38">
            <v>0</v>
          </cell>
          <cell r="HB38">
            <v>0</v>
          </cell>
          <cell r="HC38">
            <v>0</v>
          </cell>
          <cell r="HD38">
            <v>0</v>
          </cell>
          <cell r="HE38">
            <v>0</v>
          </cell>
          <cell r="HF38">
            <v>0</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0</v>
          </cell>
          <cell r="GW39">
            <v>0</v>
          </cell>
          <cell r="GX39">
            <v>0</v>
          </cell>
          <cell r="GY39">
            <v>0</v>
          </cell>
          <cell r="GZ39">
            <v>0</v>
          </cell>
          <cell r="HA39">
            <v>0</v>
          </cell>
          <cell r="HB39">
            <v>0</v>
          </cell>
          <cell r="HC39">
            <v>0</v>
          </cell>
          <cell r="HD39">
            <v>0</v>
          </cell>
          <cell r="HE39">
            <v>0</v>
          </cell>
          <cell r="HF39">
            <v>0</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0</v>
          </cell>
          <cell r="GW40">
            <v>0</v>
          </cell>
          <cell r="GX40">
            <v>0</v>
          </cell>
          <cell r="GY40">
            <v>0</v>
          </cell>
          <cell r="GZ40">
            <v>0</v>
          </cell>
          <cell r="HA40">
            <v>0</v>
          </cell>
          <cell r="HB40">
            <v>0</v>
          </cell>
          <cell r="HC40">
            <v>0</v>
          </cell>
          <cell r="HD40">
            <v>0</v>
          </cell>
          <cell r="HE40">
            <v>0</v>
          </cell>
          <cell r="HF40">
            <v>0</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0</v>
          </cell>
          <cell r="GW41">
            <v>0</v>
          </cell>
          <cell r="GX41">
            <v>0</v>
          </cell>
          <cell r="GY41">
            <v>0</v>
          </cell>
          <cell r="GZ41">
            <v>0</v>
          </cell>
          <cell r="HA41">
            <v>0</v>
          </cell>
          <cell r="HB41">
            <v>0</v>
          </cell>
          <cell r="HC41">
            <v>0</v>
          </cell>
          <cell r="HD41">
            <v>0</v>
          </cell>
          <cell r="HE41">
            <v>0</v>
          </cell>
          <cell r="HF41">
            <v>0</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0</v>
          </cell>
          <cell r="GW42">
            <v>0</v>
          </cell>
          <cell r="GX42">
            <v>0</v>
          </cell>
          <cell r="GY42">
            <v>0</v>
          </cell>
          <cell r="GZ42">
            <v>0</v>
          </cell>
          <cell r="HA42">
            <v>0</v>
          </cell>
          <cell r="HB42">
            <v>0</v>
          </cell>
          <cell r="HC42">
            <v>0</v>
          </cell>
          <cell r="HD42">
            <v>0</v>
          </cell>
          <cell r="HE42">
            <v>0</v>
          </cell>
          <cell r="HF42">
            <v>0</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0</v>
          </cell>
          <cell r="GW43">
            <v>0</v>
          </cell>
          <cell r="GX43">
            <v>0</v>
          </cell>
          <cell r="GY43">
            <v>0</v>
          </cell>
          <cell r="GZ43">
            <v>0</v>
          </cell>
          <cell r="HA43">
            <v>0</v>
          </cell>
          <cell r="HB43">
            <v>0</v>
          </cell>
          <cell r="HC43">
            <v>0</v>
          </cell>
          <cell r="HD43">
            <v>0</v>
          </cell>
          <cell r="HE43">
            <v>0</v>
          </cell>
          <cell r="HF43">
            <v>0</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0</v>
          </cell>
          <cell r="GW47">
            <v>0</v>
          </cell>
          <cell r="GX47">
            <v>0</v>
          </cell>
          <cell r="GY47">
            <v>0</v>
          </cell>
          <cell r="GZ47">
            <v>0</v>
          </cell>
          <cell r="HA47">
            <v>0</v>
          </cell>
          <cell r="HB47">
            <v>0</v>
          </cell>
          <cell r="HC47">
            <v>0</v>
          </cell>
          <cell r="HD47">
            <v>0</v>
          </cell>
          <cell r="HE47">
            <v>0</v>
          </cell>
          <cell r="HF47">
            <v>0</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0</v>
          </cell>
          <cell r="GW48">
            <v>0</v>
          </cell>
          <cell r="GX48">
            <v>0</v>
          </cell>
          <cell r="GY48">
            <v>0</v>
          </cell>
          <cell r="GZ48">
            <v>0</v>
          </cell>
          <cell r="HA48">
            <v>0</v>
          </cell>
          <cell r="HB48">
            <v>0</v>
          </cell>
          <cell r="HC48">
            <v>0</v>
          </cell>
          <cell r="HD48">
            <v>0</v>
          </cell>
          <cell r="HE48">
            <v>0</v>
          </cell>
          <cell r="HF48">
            <v>0</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0</v>
          </cell>
          <cell r="GW49">
            <v>0</v>
          </cell>
          <cell r="GX49">
            <v>0</v>
          </cell>
          <cell r="GY49">
            <v>0</v>
          </cell>
          <cell r="GZ49">
            <v>0</v>
          </cell>
          <cell r="HA49">
            <v>0</v>
          </cell>
          <cell r="HB49">
            <v>0</v>
          </cell>
          <cell r="HC49">
            <v>0</v>
          </cell>
          <cell r="HD49">
            <v>0</v>
          </cell>
          <cell r="HE49">
            <v>0</v>
          </cell>
          <cell r="HF49">
            <v>0</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0</v>
          </cell>
          <cell r="GW50">
            <v>0</v>
          </cell>
          <cell r="GX50">
            <v>0</v>
          </cell>
          <cell r="GY50">
            <v>0</v>
          </cell>
          <cell r="GZ50">
            <v>0</v>
          </cell>
          <cell r="HA50">
            <v>0</v>
          </cell>
          <cell r="HB50">
            <v>0</v>
          </cell>
          <cell r="HC50">
            <v>0</v>
          </cell>
          <cell r="HD50">
            <v>0</v>
          </cell>
          <cell r="HE50">
            <v>0</v>
          </cell>
          <cell r="HF50">
            <v>0</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0</v>
          </cell>
          <cell r="GW51">
            <v>0</v>
          </cell>
          <cell r="GX51">
            <v>0</v>
          </cell>
          <cell r="GY51">
            <v>0</v>
          </cell>
          <cell r="GZ51">
            <v>0</v>
          </cell>
          <cell r="HA51">
            <v>0</v>
          </cell>
          <cell r="HB51">
            <v>0</v>
          </cell>
          <cell r="HC51">
            <v>0</v>
          </cell>
          <cell r="HD51">
            <v>0</v>
          </cell>
          <cell r="HE51">
            <v>0</v>
          </cell>
          <cell r="HF51">
            <v>0</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0</v>
          </cell>
          <cell r="GW52">
            <v>0</v>
          </cell>
          <cell r="GX52">
            <v>0</v>
          </cell>
          <cell r="GY52">
            <v>0</v>
          </cell>
          <cell r="GZ52">
            <v>0</v>
          </cell>
          <cell r="HA52">
            <v>0</v>
          </cell>
          <cell r="HB52">
            <v>0</v>
          </cell>
          <cell r="HC52">
            <v>0</v>
          </cell>
          <cell r="HD52">
            <v>0</v>
          </cell>
          <cell r="HE52">
            <v>0</v>
          </cell>
          <cell r="HF52">
            <v>0</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0</v>
          </cell>
          <cell r="GW53">
            <v>0</v>
          </cell>
          <cell r="GX53">
            <v>0</v>
          </cell>
          <cell r="GY53">
            <v>0</v>
          </cell>
          <cell r="GZ53">
            <v>0</v>
          </cell>
          <cell r="HA53">
            <v>0</v>
          </cell>
          <cell r="HB53">
            <v>0</v>
          </cell>
          <cell r="HC53">
            <v>0</v>
          </cell>
          <cell r="HD53">
            <v>0</v>
          </cell>
          <cell r="HE53">
            <v>0</v>
          </cell>
          <cell r="HF53">
            <v>0</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0</v>
          </cell>
          <cell r="GW54">
            <v>0</v>
          </cell>
          <cell r="GX54">
            <v>0</v>
          </cell>
          <cell r="GY54">
            <v>0</v>
          </cell>
          <cell r="GZ54">
            <v>0</v>
          </cell>
          <cell r="HA54">
            <v>0</v>
          </cell>
          <cell r="HB54">
            <v>0</v>
          </cell>
          <cell r="HC54">
            <v>0</v>
          </cell>
          <cell r="HD54">
            <v>0</v>
          </cell>
          <cell r="HE54">
            <v>0</v>
          </cell>
          <cell r="HF54">
            <v>0</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0</v>
          </cell>
          <cell r="GW55">
            <v>0</v>
          </cell>
          <cell r="GX55">
            <v>0</v>
          </cell>
          <cell r="GY55">
            <v>0</v>
          </cell>
          <cell r="GZ55">
            <v>0</v>
          </cell>
          <cell r="HA55">
            <v>0</v>
          </cell>
          <cell r="HB55">
            <v>0</v>
          </cell>
          <cell r="HC55">
            <v>0</v>
          </cell>
          <cell r="HD55">
            <v>0</v>
          </cell>
          <cell r="HE55">
            <v>0</v>
          </cell>
          <cell r="HF55">
            <v>0</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0</v>
          </cell>
          <cell r="GW56">
            <v>0</v>
          </cell>
          <cell r="GX56">
            <v>0</v>
          </cell>
          <cell r="GY56">
            <v>0</v>
          </cell>
          <cell r="GZ56">
            <v>0</v>
          </cell>
          <cell r="HA56">
            <v>0</v>
          </cell>
          <cell r="HB56">
            <v>0</v>
          </cell>
          <cell r="HC56">
            <v>0</v>
          </cell>
          <cell r="HD56">
            <v>0</v>
          </cell>
          <cell r="HE56">
            <v>0</v>
          </cell>
          <cell r="HF56">
            <v>0</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0</v>
          </cell>
          <cell r="GW57">
            <v>0</v>
          </cell>
          <cell r="GX57">
            <v>0</v>
          </cell>
          <cell r="GY57">
            <v>0</v>
          </cell>
          <cell r="GZ57">
            <v>0</v>
          </cell>
          <cell r="HA57">
            <v>0</v>
          </cell>
          <cell r="HB57">
            <v>0</v>
          </cell>
          <cell r="HC57">
            <v>0</v>
          </cell>
          <cell r="HD57">
            <v>0</v>
          </cell>
          <cell r="HE57">
            <v>0</v>
          </cell>
          <cell r="HF57">
            <v>0</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0</v>
          </cell>
          <cell r="GW58">
            <v>0</v>
          </cell>
          <cell r="GX58">
            <v>0</v>
          </cell>
          <cell r="GY58">
            <v>0</v>
          </cell>
          <cell r="GZ58">
            <v>0</v>
          </cell>
          <cell r="HA58">
            <v>0</v>
          </cell>
          <cell r="HB58">
            <v>0</v>
          </cell>
          <cell r="HC58">
            <v>0</v>
          </cell>
          <cell r="HD58">
            <v>0</v>
          </cell>
          <cell r="HE58">
            <v>0</v>
          </cell>
          <cell r="HF58">
            <v>0</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0</v>
          </cell>
          <cell r="GW62">
            <v>0</v>
          </cell>
          <cell r="GX62">
            <v>0</v>
          </cell>
          <cell r="GY62">
            <v>0</v>
          </cell>
          <cell r="GZ62">
            <v>0</v>
          </cell>
          <cell r="HA62">
            <v>0</v>
          </cell>
          <cell r="HB62">
            <v>0</v>
          </cell>
          <cell r="HC62">
            <v>0</v>
          </cell>
          <cell r="HD62">
            <v>0</v>
          </cell>
          <cell r="HE62">
            <v>0</v>
          </cell>
          <cell r="HF62">
            <v>0</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0</v>
          </cell>
          <cell r="GW63">
            <v>0</v>
          </cell>
          <cell r="GX63">
            <v>0</v>
          </cell>
          <cell r="GY63">
            <v>0</v>
          </cell>
          <cell r="GZ63">
            <v>0</v>
          </cell>
          <cell r="HA63">
            <v>0</v>
          </cell>
          <cell r="HB63">
            <v>0</v>
          </cell>
          <cell r="HC63">
            <v>0</v>
          </cell>
          <cell r="HD63">
            <v>0</v>
          </cell>
          <cell r="HE63">
            <v>0</v>
          </cell>
          <cell r="HF63">
            <v>0</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0</v>
          </cell>
          <cell r="GW64">
            <v>0</v>
          </cell>
          <cell r="GX64">
            <v>0</v>
          </cell>
          <cell r="GY64">
            <v>0</v>
          </cell>
          <cell r="GZ64">
            <v>0</v>
          </cell>
          <cell r="HA64">
            <v>0</v>
          </cell>
          <cell r="HB64">
            <v>0</v>
          </cell>
          <cell r="HC64">
            <v>0</v>
          </cell>
          <cell r="HD64">
            <v>0</v>
          </cell>
          <cell r="HE64">
            <v>0</v>
          </cell>
          <cell r="HF64">
            <v>0</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0</v>
          </cell>
          <cell r="GW65">
            <v>0</v>
          </cell>
          <cell r="GX65">
            <v>0</v>
          </cell>
          <cell r="GY65">
            <v>0</v>
          </cell>
          <cell r="GZ65">
            <v>0</v>
          </cell>
          <cell r="HA65">
            <v>0</v>
          </cell>
          <cell r="HB65">
            <v>0</v>
          </cell>
          <cell r="HC65">
            <v>0</v>
          </cell>
          <cell r="HD65">
            <v>0</v>
          </cell>
          <cell r="HE65">
            <v>0</v>
          </cell>
          <cell r="HF65">
            <v>0</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0</v>
          </cell>
          <cell r="GW66">
            <v>0</v>
          </cell>
          <cell r="GX66">
            <v>0</v>
          </cell>
          <cell r="GY66">
            <v>0</v>
          </cell>
          <cell r="GZ66">
            <v>0</v>
          </cell>
          <cell r="HA66">
            <v>0</v>
          </cell>
          <cell r="HB66">
            <v>0</v>
          </cell>
          <cell r="HC66">
            <v>0</v>
          </cell>
          <cell r="HD66">
            <v>0</v>
          </cell>
          <cell r="HE66">
            <v>0</v>
          </cell>
          <cell r="HF66">
            <v>0</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0</v>
          </cell>
          <cell r="GW67">
            <v>0</v>
          </cell>
          <cell r="GX67">
            <v>0</v>
          </cell>
          <cell r="GY67">
            <v>0</v>
          </cell>
          <cell r="GZ67">
            <v>0</v>
          </cell>
          <cell r="HA67">
            <v>0</v>
          </cell>
          <cell r="HB67">
            <v>0</v>
          </cell>
          <cell r="HC67">
            <v>0</v>
          </cell>
          <cell r="HD67">
            <v>0</v>
          </cell>
          <cell r="HE67">
            <v>0</v>
          </cell>
          <cell r="HF67">
            <v>0</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0</v>
          </cell>
          <cell r="GW68">
            <v>0</v>
          </cell>
          <cell r="GX68">
            <v>0</v>
          </cell>
          <cell r="GY68">
            <v>0</v>
          </cell>
          <cell r="GZ68">
            <v>0</v>
          </cell>
          <cell r="HA68">
            <v>0</v>
          </cell>
          <cell r="HB68">
            <v>0</v>
          </cell>
          <cell r="HC68">
            <v>0</v>
          </cell>
          <cell r="HD68">
            <v>0</v>
          </cell>
          <cell r="HE68">
            <v>0</v>
          </cell>
          <cell r="HF68">
            <v>0</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0</v>
          </cell>
          <cell r="GW69">
            <v>0</v>
          </cell>
          <cell r="GX69">
            <v>0</v>
          </cell>
          <cell r="GY69">
            <v>0</v>
          </cell>
          <cell r="GZ69">
            <v>0</v>
          </cell>
          <cell r="HA69">
            <v>0</v>
          </cell>
          <cell r="HB69">
            <v>0</v>
          </cell>
          <cell r="HC69">
            <v>0</v>
          </cell>
          <cell r="HD69">
            <v>0</v>
          </cell>
          <cell r="HE69">
            <v>0</v>
          </cell>
          <cell r="HF69">
            <v>0</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0</v>
          </cell>
          <cell r="GW70">
            <v>0</v>
          </cell>
          <cell r="GX70">
            <v>0</v>
          </cell>
          <cell r="GY70">
            <v>0</v>
          </cell>
          <cell r="GZ70">
            <v>0</v>
          </cell>
          <cell r="HA70">
            <v>0</v>
          </cell>
          <cell r="HB70">
            <v>0</v>
          </cell>
          <cell r="HC70">
            <v>0</v>
          </cell>
          <cell r="HD70">
            <v>0</v>
          </cell>
          <cell r="HE70">
            <v>0</v>
          </cell>
          <cell r="HF70">
            <v>0</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0</v>
          </cell>
          <cell r="GW71">
            <v>0</v>
          </cell>
          <cell r="GX71">
            <v>0</v>
          </cell>
          <cell r="GY71">
            <v>0</v>
          </cell>
          <cell r="GZ71">
            <v>0</v>
          </cell>
          <cell r="HA71">
            <v>0</v>
          </cell>
          <cell r="HB71">
            <v>0</v>
          </cell>
          <cell r="HC71">
            <v>0</v>
          </cell>
          <cell r="HD71">
            <v>0</v>
          </cell>
          <cell r="HE71">
            <v>0</v>
          </cell>
          <cell r="HF71">
            <v>0</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0</v>
          </cell>
          <cell r="GW72">
            <v>0</v>
          </cell>
          <cell r="GX72">
            <v>0</v>
          </cell>
          <cell r="GY72">
            <v>0</v>
          </cell>
          <cell r="GZ72">
            <v>0</v>
          </cell>
          <cell r="HA72">
            <v>0</v>
          </cell>
          <cell r="HB72">
            <v>0</v>
          </cell>
          <cell r="HC72">
            <v>0</v>
          </cell>
          <cell r="HD72">
            <v>0</v>
          </cell>
          <cell r="HE72">
            <v>0</v>
          </cell>
          <cell r="HF72">
            <v>0</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0</v>
          </cell>
          <cell r="GW73">
            <v>0</v>
          </cell>
          <cell r="GX73">
            <v>0</v>
          </cell>
          <cell r="GY73">
            <v>0</v>
          </cell>
          <cell r="GZ73">
            <v>0</v>
          </cell>
          <cell r="HA73">
            <v>0</v>
          </cell>
          <cell r="HB73">
            <v>0</v>
          </cell>
          <cell r="HC73">
            <v>0</v>
          </cell>
          <cell r="HD73">
            <v>0</v>
          </cell>
          <cell r="HE73">
            <v>0</v>
          </cell>
          <cell r="HF73">
            <v>0</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v>0</v>
          </cell>
          <cell r="T14">
            <v>0</v>
          </cell>
          <cell r="U14">
            <v>0</v>
          </cell>
          <cell r="V14">
            <v>0</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0</v>
          </cell>
          <cell r="GW14">
            <v>0</v>
          </cell>
          <cell r="GX14">
            <v>0</v>
          </cell>
          <cell r="GY14">
            <v>0</v>
          </cell>
          <cell r="GZ14">
            <v>0</v>
          </cell>
          <cell r="HA14">
            <v>0</v>
          </cell>
          <cell r="HB14">
            <v>0</v>
          </cell>
          <cell r="HC14">
            <v>0</v>
          </cell>
          <cell r="HD14">
            <v>0</v>
          </cell>
          <cell r="HE14">
            <v>0</v>
          </cell>
          <cell r="HF14">
            <v>0</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v>0</v>
          </cell>
          <cell r="GW17">
            <v>0</v>
          </cell>
          <cell r="GX17">
            <v>0</v>
          </cell>
          <cell r="GY17">
            <v>0</v>
          </cell>
          <cell r="GZ17">
            <v>0</v>
          </cell>
          <cell r="HA17">
            <v>0</v>
          </cell>
          <cell r="HB17">
            <v>0</v>
          </cell>
          <cell r="HC17">
            <v>0</v>
          </cell>
          <cell r="HD17">
            <v>0</v>
          </cell>
          <cell r="HE17">
            <v>0</v>
          </cell>
          <cell r="HF17">
            <v>0</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0</v>
          </cell>
          <cell r="GW18">
            <v>0</v>
          </cell>
          <cell r="GX18">
            <v>0</v>
          </cell>
          <cell r="GY18">
            <v>0</v>
          </cell>
          <cell r="GZ18">
            <v>0</v>
          </cell>
          <cell r="HA18">
            <v>0</v>
          </cell>
          <cell r="HB18">
            <v>0</v>
          </cell>
          <cell r="HC18">
            <v>0</v>
          </cell>
          <cell r="HD18">
            <v>0</v>
          </cell>
          <cell r="HE18">
            <v>0</v>
          </cell>
          <cell r="HF18">
            <v>0</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v>0</v>
          </cell>
          <cell r="GW19">
            <v>0</v>
          </cell>
          <cell r="GX19">
            <v>0</v>
          </cell>
          <cell r="GY19">
            <v>0</v>
          </cell>
          <cell r="GZ19">
            <v>0</v>
          </cell>
          <cell r="HA19">
            <v>0</v>
          </cell>
          <cell r="HB19">
            <v>0</v>
          </cell>
          <cell r="HC19">
            <v>0</v>
          </cell>
          <cell r="HD19">
            <v>0</v>
          </cell>
          <cell r="HE19">
            <v>0</v>
          </cell>
          <cell r="HF19">
            <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v>0</v>
          </cell>
          <cell r="GW20">
            <v>0</v>
          </cell>
          <cell r="GX20">
            <v>0</v>
          </cell>
          <cell r="GY20">
            <v>0</v>
          </cell>
          <cell r="GZ20">
            <v>0</v>
          </cell>
          <cell r="HA20">
            <v>0</v>
          </cell>
          <cell r="HB20">
            <v>0</v>
          </cell>
          <cell r="HC20">
            <v>0</v>
          </cell>
          <cell r="HD20">
            <v>0</v>
          </cell>
          <cell r="HE20">
            <v>0</v>
          </cell>
          <cell r="HF20">
            <v>0</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v>
          </cell>
          <cell r="GW21">
            <v>0</v>
          </cell>
          <cell r="GX21">
            <v>0</v>
          </cell>
          <cell r="GY21">
            <v>0</v>
          </cell>
          <cell r="GZ21">
            <v>0</v>
          </cell>
          <cell r="HA21">
            <v>0</v>
          </cell>
          <cell r="HB21">
            <v>0</v>
          </cell>
          <cell r="HC21">
            <v>0</v>
          </cell>
          <cell r="HD21">
            <v>0</v>
          </cell>
          <cell r="HE21">
            <v>0</v>
          </cell>
          <cell r="HF21">
            <v>0</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v>0</v>
          </cell>
          <cell r="GW22">
            <v>0</v>
          </cell>
          <cell r="GX22">
            <v>0</v>
          </cell>
          <cell r="GY22">
            <v>0</v>
          </cell>
          <cell r="GZ22">
            <v>0</v>
          </cell>
          <cell r="HA22">
            <v>0</v>
          </cell>
          <cell r="HB22">
            <v>0</v>
          </cell>
          <cell r="HC22">
            <v>0</v>
          </cell>
          <cell r="HD22">
            <v>0</v>
          </cell>
          <cell r="HE22">
            <v>0</v>
          </cell>
          <cell r="HF22">
            <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0</v>
          </cell>
          <cell r="GW24">
            <v>0</v>
          </cell>
          <cell r="GX24">
            <v>0</v>
          </cell>
          <cell r="GY24">
            <v>0</v>
          </cell>
          <cell r="GZ24">
            <v>0</v>
          </cell>
          <cell r="HA24">
            <v>0</v>
          </cell>
          <cell r="HB24">
            <v>0</v>
          </cell>
          <cell r="HC24">
            <v>0</v>
          </cell>
          <cell r="HD24">
            <v>0</v>
          </cell>
          <cell r="HE24">
            <v>0</v>
          </cell>
          <cell r="HF24">
            <v>0</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v>0</v>
          </cell>
          <cell r="GW25">
            <v>0</v>
          </cell>
          <cell r="GX25">
            <v>0</v>
          </cell>
          <cell r="GY25">
            <v>0</v>
          </cell>
          <cell r="GZ25">
            <v>0</v>
          </cell>
          <cell r="HA25">
            <v>0</v>
          </cell>
          <cell r="HB25">
            <v>0</v>
          </cell>
          <cell r="HC25">
            <v>0</v>
          </cell>
          <cell r="HD25">
            <v>0</v>
          </cell>
          <cell r="HE25">
            <v>0</v>
          </cell>
          <cell r="HF25">
            <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v>
          </cell>
          <cell r="GW27">
            <v>0</v>
          </cell>
          <cell r="GX27">
            <v>0</v>
          </cell>
          <cell r="GY27">
            <v>0</v>
          </cell>
          <cell r="GZ27">
            <v>0</v>
          </cell>
          <cell r="HA27">
            <v>0</v>
          </cell>
          <cell r="HB27">
            <v>0</v>
          </cell>
          <cell r="HC27">
            <v>0</v>
          </cell>
          <cell r="HD27">
            <v>0</v>
          </cell>
          <cell r="HE27">
            <v>0</v>
          </cell>
          <cell r="HF27">
            <v>0</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v>0</v>
          </cell>
          <cell r="GW28">
            <v>0</v>
          </cell>
          <cell r="GX28">
            <v>0</v>
          </cell>
          <cell r="GY28">
            <v>0</v>
          </cell>
          <cell r="GZ28">
            <v>0</v>
          </cell>
          <cell r="HA28">
            <v>0</v>
          </cell>
          <cell r="HB28">
            <v>0</v>
          </cell>
          <cell r="HC28">
            <v>0</v>
          </cell>
          <cell r="HD28">
            <v>0</v>
          </cell>
          <cell r="HE28">
            <v>0</v>
          </cell>
          <cell r="HF28">
            <v>0</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v>
          </cell>
          <cell r="GW29">
            <v>0</v>
          </cell>
          <cell r="GX29">
            <v>0</v>
          </cell>
          <cell r="GY29">
            <v>0</v>
          </cell>
          <cell r="GZ29">
            <v>0</v>
          </cell>
          <cell r="HA29">
            <v>0</v>
          </cell>
          <cell r="HB29">
            <v>0</v>
          </cell>
          <cell r="HC29">
            <v>0</v>
          </cell>
          <cell r="HD29">
            <v>0</v>
          </cell>
          <cell r="HE29">
            <v>0</v>
          </cell>
          <cell r="HF29">
            <v>0</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0</v>
          </cell>
          <cell r="GW32">
            <v>0</v>
          </cell>
          <cell r="GX32">
            <v>0</v>
          </cell>
          <cell r="GY32">
            <v>0</v>
          </cell>
          <cell r="GZ32">
            <v>0</v>
          </cell>
          <cell r="HA32">
            <v>0</v>
          </cell>
          <cell r="HB32">
            <v>0</v>
          </cell>
          <cell r="HC32">
            <v>0</v>
          </cell>
          <cell r="HD32">
            <v>0</v>
          </cell>
          <cell r="HE32">
            <v>0</v>
          </cell>
          <cell r="HF32">
            <v>0</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v>0</v>
          </cell>
          <cell r="T33">
            <v>0</v>
          </cell>
          <cell r="U33">
            <v>0</v>
          </cell>
          <cell r="V33">
            <v>0</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v>0</v>
          </cell>
          <cell r="GW33">
            <v>0</v>
          </cell>
          <cell r="GX33">
            <v>0</v>
          </cell>
          <cell r="GY33">
            <v>0</v>
          </cell>
          <cell r="GZ33">
            <v>0</v>
          </cell>
          <cell r="HA33">
            <v>0</v>
          </cell>
          <cell r="HB33">
            <v>0</v>
          </cell>
          <cell r="HC33">
            <v>0</v>
          </cell>
          <cell r="HD33">
            <v>0</v>
          </cell>
          <cell r="HE33">
            <v>0</v>
          </cell>
          <cell r="HF33">
            <v>0</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0</v>
          </cell>
          <cell r="GW35">
            <v>0</v>
          </cell>
          <cell r="GX35">
            <v>0</v>
          </cell>
          <cell r="GY35">
            <v>0</v>
          </cell>
          <cell r="GZ35">
            <v>0</v>
          </cell>
          <cell r="HA35">
            <v>0</v>
          </cell>
          <cell r="HB35">
            <v>0</v>
          </cell>
          <cell r="HC35">
            <v>0</v>
          </cell>
          <cell r="HD35">
            <v>0</v>
          </cell>
          <cell r="HE35">
            <v>0</v>
          </cell>
          <cell r="HF35">
            <v>0</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v>0</v>
          </cell>
          <cell r="T36">
            <v>0</v>
          </cell>
          <cell r="U36">
            <v>0</v>
          </cell>
          <cell r="V36">
            <v>0</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v>0</v>
          </cell>
          <cell r="GW36">
            <v>0</v>
          </cell>
          <cell r="GX36">
            <v>0</v>
          </cell>
          <cell r="GY36">
            <v>0</v>
          </cell>
          <cell r="GZ36">
            <v>0</v>
          </cell>
          <cell r="HA36">
            <v>0</v>
          </cell>
          <cell r="HB36">
            <v>0</v>
          </cell>
          <cell r="HC36">
            <v>0</v>
          </cell>
          <cell r="HD36">
            <v>0</v>
          </cell>
          <cell r="HE36">
            <v>0</v>
          </cell>
          <cell r="HF36">
            <v>0</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0</v>
          </cell>
          <cell r="GW38">
            <v>0</v>
          </cell>
          <cell r="GX38">
            <v>0</v>
          </cell>
          <cell r="GY38">
            <v>0</v>
          </cell>
          <cell r="GZ38">
            <v>0</v>
          </cell>
          <cell r="HA38">
            <v>0</v>
          </cell>
          <cell r="HB38">
            <v>0</v>
          </cell>
          <cell r="HC38">
            <v>0</v>
          </cell>
          <cell r="HD38">
            <v>0</v>
          </cell>
          <cell r="HE38">
            <v>0</v>
          </cell>
          <cell r="HF38">
            <v>0</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v>0</v>
          </cell>
          <cell r="T39">
            <v>0</v>
          </cell>
          <cell r="U39">
            <v>0</v>
          </cell>
          <cell r="V39">
            <v>0</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v>0</v>
          </cell>
          <cell r="GW39">
            <v>0</v>
          </cell>
          <cell r="GX39">
            <v>0</v>
          </cell>
          <cell r="GY39">
            <v>0</v>
          </cell>
          <cell r="GZ39">
            <v>0</v>
          </cell>
          <cell r="HA39">
            <v>0</v>
          </cell>
          <cell r="HB39">
            <v>0</v>
          </cell>
          <cell r="HC39">
            <v>0</v>
          </cell>
          <cell r="HD39">
            <v>0</v>
          </cell>
          <cell r="HE39">
            <v>0</v>
          </cell>
          <cell r="HF39">
            <v>0</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0</v>
          </cell>
          <cell r="GW41">
            <v>0</v>
          </cell>
          <cell r="GX41">
            <v>0</v>
          </cell>
          <cell r="GY41">
            <v>0</v>
          </cell>
          <cell r="GZ41">
            <v>0</v>
          </cell>
          <cell r="HA41">
            <v>0</v>
          </cell>
          <cell r="HB41">
            <v>0</v>
          </cell>
          <cell r="HC41">
            <v>0</v>
          </cell>
          <cell r="HD41">
            <v>0</v>
          </cell>
          <cell r="HE41">
            <v>0</v>
          </cell>
          <cell r="HF41">
            <v>0</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v>0</v>
          </cell>
          <cell r="T42">
            <v>0</v>
          </cell>
          <cell r="U42">
            <v>0</v>
          </cell>
          <cell r="V42">
            <v>0</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v>0</v>
          </cell>
          <cell r="GW42">
            <v>0</v>
          </cell>
          <cell r="GX42">
            <v>0</v>
          </cell>
          <cell r="GY42">
            <v>0</v>
          </cell>
          <cell r="GZ42">
            <v>0</v>
          </cell>
          <cell r="HA42">
            <v>0</v>
          </cell>
          <cell r="HB42">
            <v>0</v>
          </cell>
          <cell r="HC42">
            <v>0</v>
          </cell>
          <cell r="HD42">
            <v>0</v>
          </cell>
          <cell r="HE42">
            <v>0</v>
          </cell>
          <cell r="HF42">
            <v>0</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0</v>
          </cell>
          <cell r="GW43">
            <v>0</v>
          </cell>
          <cell r="GX43">
            <v>0</v>
          </cell>
          <cell r="GY43">
            <v>0</v>
          </cell>
          <cell r="GZ43">
            <v>0</v>
          </cell>
          <cell r="HA43">
            <v>0</v>
          </cell>
          <cell r="HB43">
            <v>0</v>
          </cell>
          <cell r="HC43">
            <v>0</v>
          </cell>
          <cell r="HD43">
            <v>0</v>
          </cell>
          <cell r="HE43">
            <v>0</v>
          </cell>
          <cell r="HF43">
            <v>0</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v>0</v>
          </cell>
          <cell r="GW48">
            <v>0</v>
          </cell>
          <cell r="GX48">
            <v>0</v>
          </cell>
          <cell r="GY48">
            <v>0</v>
          </cell>
          <cell r="GZ48">
            <v>0</v>
          </cell>
          <cell r="HA48">
            <v>0</v>
          </cell>
          <cell r="HB48">
            <v>0</v>
          </cell>
          <cell r="HC48">
            <v>0</v>
          </cell>
          <cell r="HD48">
            <v>0</v>
          </cell>
          <cell r="HE48">
            <v>0</v>
          </cell>
          <cell r="HF48">
            <v>0</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v>0</v>
          </cell>
          <cell r="GW49">
            <v>0</v>
          </cell>
          <cell r="GX49">
            <v>0</v>
          </cell>
          <cell r="GY49">
            <v>0</v>
          </cell>
          <cell r="GZ49">
            <v>0</v>
          </cell>
          <cell r="HA49">
            <v>0</v>
          </cell>
          <cell r="HB49">
            <v>0</v>
          </cell>
          <cell r="HC49">
            <v>0</v>
          </cell>
          <cell r="HD49">
            <v>0</v>
          </cell>
          <cell r="HE49">
            <v>0</v>
          </cell>
          <cell r="HF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v>0</v>
          </cell>
          <cell r="GW51">
            <v>0</v>
          </cell>
          <cell r="GX51">
            <v>0</v>
          </cell>
          <cell r="GY51">
            <v>0</v>
          </cell>
          <cell r="GZ51">
            <v>0</v>
          </cell>
          <cell r="HA51">
            <v>0</v>
          </cell>
          <cell r="HB51">
            <v>0</v>
          </cell>
          <cell r="HC51">
            <v>0</v>
          </cell>
          <cell r="HD51">
            <v>0</v>
          </cell>
          <cell r="HE51">
            <v>0</v>
          </cell>
          <cell r="HF51">
            <v>0</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v>0</v>
          </cell>
          <cell r="GW52">
            <v>0</v>
          </cell>
          <cell r="GX52">
            <v>0</v>
          </cell>
          <cell r="GY52">
            <v>0</v>
          </cell>
          <cell r="GZ52">
            <v>0</v>
          </cell>
          <cell r="HA52">
            <v>0</v>
          </cell>
          <cell r="HB52">
            <v>0</v>
          </cell>
          <cell r="HC52">
            <v>0</v>
          </cell>
          <cell r="HD52">
            <v>0</v>
          </cell>
          <cell r="HE52">
            <v>0</v>
          </cell>
          <cell r="HF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v>0</v>
          </cell>
          <cell r="GW54">
            <v>0</v>
          </cell>
          <cell r="GX54">
            <v>0</v>
          </cell>
          <cell r="GY54">
            <v>0</v>
          </cell>
          <cell r="GZ54">
            <v>0</v>
          </cell>
          <cell r="HA54">
            <v>0</v>
          </cell>
          <cell r="HB54">
            <v>0</v>
          </cell>
          <cell r="HC54">
            <v>0</v>
          </cell>
          <cell r="HD54">
            <v>0</v>
          </cell>
          <cell r="HE54">
            <v>0</v>
          </cell>
          <cell r="HF54">
            <v>0</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v>0</v>
          </cell>
          <cell r="GW55">
            <v>0</v>
          </cell>
          <cell r="GX55">
            <v>0</v>
          </cell>
          <cell r="GY55">
            <v>0</v>
          </cell>
          <cell r="GZ55">
            <v>0</v>
          </cell>
          <cell r="HA55">
            <v>0</v>
          </cell>
          <cell r="HB55">
            <v>0</v>
          </cell>
          <cell r="HC55">
            <v>0</v>
          </cell>
          <cell r="HD55">
            <v>0</v>
          </cell>
          <cell r="HE55">
            <v>0</v>
          </cell>
          <cell r="HF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v>0</v>
          </cell>
          <cell r="GW57">
            <v>0</v>
          </cell>
          <cell r="GX57">
            <v>0</v>
          </cell>
          <cell r="GY57">
            <v>0</v>
          </cell>
          <cell r="GZ57">
            <v>0</v>
          </cell>
          <cell r="HA57">
            <v>0</v>
          </cell>
          <cell r="HB57">
            <v>0</v>
          </cell>
          <cell r="HC57">
            <v>0</v>
          </cell>
          <cell r="HD57">
            <v>0</v>
          </cell>
          <cell r="HE57">
            <v>0</v>
          </cell>
          <cell r="HF57">
            <v>0</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0</v>
          </cell>
          <cell r="HE62">
            <v>0</v>
          </cell>
          <cell r="HF62">
            <v>0</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v>0</v>
          </cell>
          <cell r="T63">
            <v>0</v>
          </cell>
          <cell r="U63">
            <v>0</v>
          </cell>
          <cell r="V63">
            <v>0</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0</v>
          </cell>
          <cell r="GW63">
            <v>0</v>
          </cell>
          <cell r="GX63">
            <v>0</v>
          </cell>
          <cell r="GY63">
            <v>0</v>
          </cell>
          <cell r="GZ63">
            <v>0</v>
          </cell>
          <cell r="HA63">
            <v>0</v>
          </cell>
          <cell r="HB63">
            <v>0</v>
          </cell>
          <cell r="HC63">
            <v>0</v>
          </cell>
          <cell r="HD63">
            <v>0</v>
          </cell>
          <cell r="HE63">
            <v>0</v>
          </cell>
          <cell r="HF63">
            <v>0</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v>0</v>
          </cell>
          <cell r="T66">
            <v>0</v>
          </cell>
          <cell r="U66">
            <v>0</v>
          </cell>
          <cell r="V66">
            <v>0</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0</v>
          </cell>
          <cell r="GW66">
            <v>0</v>
          </cell>
          <cell r="GX66">
            <v>0</v>
          </cell>
          <cell r="GY66">
            <v>0</v>
          </cell>
          <cell r="GZ66">
            <v>0</v>
          </cell>
          <cell r="HA66">
            <v>0</v>
          </cell>
          <cell r="HB66">
            <v>0</v>
          </cell>
          <cell r="HC66">
            <v>0</v>
          </cell>
          <cell r="HD66">
            <v>0</v>
          </cell>
          <cell r="HE66">
            <v>0</v>
          </cell>
          <cell r="HF66">
            <v>0</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v>0</v>
          </cell>
          <cell r="T69">
            <v>0</v>
          </cell>
          <cell r="U69">
            <v>0</v>
          </cell>
          <cell r="V69">
            <v>0</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0</v>
          </cell>
          <cell r="GW69">
            <v>0</v>
          </cell>
          <cell r="GX69">
            <v>0</v>
          </cell>
          <cell r="GY69">
            <v>0</v>
          </cell>
          <cell r="GZ69">
            <v>0</v>
          </cell>
          <cell r="HA69">
            <v>0</v>
          </cell>
          <cell r="HB69">
            <v>0</v>
          </cell>
          <cell r="HC69">
            <v>0</v>
          </cell>
          <cell r="HD69">
            <v>0</v>
          </cell>
          <cell r="HE69">
            <v>0</v>
          </cell>
          <cell r="HF69">
            <v>0</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v>0</v>
          </cell>
          <cell r="T72">
            <v>0</v>
          </cell>
          <cell r="U72">
            <v>0</v>
          </cell>
          <cell r="V72">
            <v>0</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0</v>
          </cell>
          <cell r="GW72">
            <v>0</v>
          </cell>
          <cell r="GX72">
            <v>0</v>
          </cell>
          <cell r="GY72">
            <v>0</v>
          </cell>
          <cell r="GZ72">
            <v>0</v>
          </cell>
          <cell r="HA72">
            <v>0</v>
          </cell>
          <cell r="HB72">
            <v>0</v>
          </cell>
          <cell r="HC72">
            <v>0</v>
          </cell>
          <cell r="HD72">
            <v>0</v>
          </cell>
          <cell r="HE72">
            <v>0</v>
          </cell>
          <cell r="HF72">
            <v>0</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0</v>
          </cell>
          <cell r="GW62">
            <v>3629.38</v>
          </cell>
          <cell r="GX62">
            <v>3629.38</v>
          </cell>
          <cell r="GY62">
            <v>3629.38</v>
          </cell>
          <cell r="GZ62">
            <v>3629.38</v>
          </cell>
          <cell r="HA62">
            <v>3629.38</v>
          </cell>
          <cell r="HB62">
            <v>3629.38</v>
          </cell>
          <cell r="HC62">
            <v>3629.38</v>
          </cell>
          <cell r="HD62">
            <v>3629.38</v>
          </cell>
          <cell r="HE62">
            <v>3629.38</v>
          </cell>
          <cell r="HF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0</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t="str">
            <v/>
          </cell>
        </row>
        <row r="64">
          <cell r="A64" t="str">
            <v>AZ OMF C</v>
          </cell>
          <cell r="DC64">
            <v>0</v>
          </cell>
          <cell r="DD64">
            <v>0</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0</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t="str">
            <v/>
          </cell>
        </row>
        <row r="65">
          <cell r="A65" t="str">
            <v>Erste Plavi OMF A</v>
          </cell>
          <cell r="DC65">
            <v>0</v>
          </cell>
          <cell r="DD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0</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t="str">
            <v/>
          </cell>
        </row>
        <row r="67">
          <cell r="A67" t="str">
            <v>Erste Plavi OMF C</v>
          </cell>
          <cell r="DC67">
            <v>0</v>
          </cell>
          <cell r="DD67">
            <v>0</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0</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t="str">
            <v/>
          </cell>
        </row>
        <row r="68">
          <cell r="A68" t="str">
            <v>PBZ/CO OMF A</v>
          </cell>
          <cell r="DC68">
            <v>0</v>
          </cell>
          <cell r="DD68">
            <v>0</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0</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t="str">
            <v/>
          </cell>
        </row>
        <row r="70">
          <cell r="A70" t="str">
            <v>PBZ/CO OMF C</v>
          </cell>
          <cell r="DC70">
            <v>0</v>
          </cell>
          <cell r="DD70">
            <v>0</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0</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t="str">
            <v/>
          </cell>
        </row>
        <row r="71">
          <cell r="A71" t="str">
            <v>Raiffeisen OMF A</v>
          </cell>
          <cell r="DC71">
            <v>0</v>
          </cell>
          <cell r="DD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0</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t="str">
            <v/>
          </cell>
        </row>
        <row r="73">
          <cell r="A73" t="str">
            <v>Raiffeisen OMF C</v>
          </cell>
          <cell r="DC73">
            <v>0</v>
          </cell>
          <cell r="DD73">
            <v>0</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0</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2"/>
      <sheetName val="bruto uplate po članu"/>
      <sheetName val="NAV po članu"/>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I40"/>
  <sheetViews>
    <sheetView showGridLines="0" tabSelected="1" zoomScaleNormal="100" workbookViewId="0"/>
  </sheetViews>
  <sheetFormatPr defaultColWidth="8.85546875" defaultRowHeight="15"/>
  <cols>
    <col min="1" max="16384" width="8.85546875" style="205"/>
  </cols>
  <sheetData>
    <row r="1" spans="1:9" ht="21" customHeight="1">
      <c r="A1" s="710"/>
      <c r="B1" s="711"/>
      <c r="C1" s="711"/>
      <c r="D1" s="711"/>
      <c r="E1" s="711"/>
      <c r="F1" s="711"/>
      <c r="G1" s="711"/>
      <c r="H1" s="711"/>
      <c r="I1" s="711"/>
    </row>
    <row r="2" spans="1:9" ht="18">
      <c r="A2" s="955"/>
      <c r="B2" s="955"/>
      <c r="C2" s="955"/>
      <c r="D2" s="955"/>
      <c r="E2" s="955"/>
      <c r="F2" s="955"/>
      <c r="G2" s="955"/>
      <c r="H2" s="955"/>
      <c r="I2" s="955"/>
    </row>
    <row r="3" spans="1:9" ht="18">
      <c r="A3" s="712"/>
      <c r="B3" s="712"/>
      <c r="C3" s="712"/>
      <c r="D3" s="712"/>
      <c r="E3" s="712"/>
      <c r="F3" s="712"/>
      <c r="G3" s="712"/>
      <c r="H3" s="712"/>
      <c r="I3" s="712"/>
    </row>
    <row r="4" spans="1:9" ht="16.5">
      <c r="A4" s="956"/>
      <c r="B4" s="956"/>
      <c r="C4" s="956"/>
      <c r="D4" s="956"/>
      <c r="E4" s="956"/>
      <c r="F4" s="956"/>
      <c r="G4" s="956"/>
      <c r="H4" s="956"/>
      <c r="I4" s="956"/>
    </row>
    <row r="5" spans="1:9" ht="15" customHeight="1">
      <c r="A5" s="713"/>
      <c r="B5" s="713"/>
      <c r="C5" s="713"/>
      <c r="D5" s="713"/>
      <c r="E5" s="713"/>
      <c r="F5" s="713"/>
      <c r="G5" s="713"/>
      <c r="H5" s="713"/>
      <c r="I5" s="713"/>
    </row>
    <row r="6" spans="1:9" ht="15" customHeight="1">
      <c r="A6" s="714"/>
      <c r="B6" s="714"/>
      <c r="C6" s="714"/>
      <c r="D6" s="714"/>
      <c r="E6" s="714"/>
      <c r="F6" s="714"/>
      <c r="G6" s="714"/>
      <c r="H6" s="714"/>
      <c r="I6" s="714"/>
    </row>
    <row r="7" spans="1:9">
      <c r="A7" s="721"/>
      <c r="B7" s="721"/>
      <c r="C7" s="721"/>
      <c r="D7" s="721"/>
      <c r="E7" s="721"/>
      <c r="F7" s="721"/>
      <c r="G7" s="721"/>
      <c r="H7" s="721"/>
      <c r="I7" s="721"/>
    </row>
    <row r="8" spans="1:9">
      <c r="A8" s="715"/>
      <c r="B8" s="715"/>
      <c r="C8" s="715"/>
      <c r="D8" s="715"/>
      <c r="E8" s="715"/>
      <c r="F8" s="715"/>
      <c r="G8" s="715"/>
      <c r="H8" s="715"/>
      <c r="I8" s="715"/>
    </row>
    <row r="9" spans="1:9">
      <c r="A9" s="957" t="s">
        <v>1457</v>
      </c>
      <c r="B9" s="958"/>
      <c r="C9" s="958"/>
      <c r="D9" s="958"/>
      <c r="E9" s="958"/>
      <c r="F9" s="958"/>
      <c r="G9" s="958"/>
      <c r="H9" s="958"/>
      <c r="I9" s="958"/>
    </row>
    <row r="10" spans="1:9">
      <c r="A10" s="716"/>
      <c r="B10" s="716"/>
      <c r="C10" s="716"/>
      <c r="D10" s="716"/>
      <c r="E10" s="716"/>
      <c r="F10" s="716"/>
      <c r="G10" s="716"/>
      <c r="H10" s="716"/>
      <c r="I10" s="716"/>
    </row>
    <row r="11" spans="1:9">
      <c r="A11" s="716"/>
      <c r="B11" s="716"/>
      <c r="C11" s="716"/>
      <c r="D11" s="716"/>
      <c r="E11" s="716"/>
      <c r="F11" s="716"/>
      <c r="G11" s="716"/>
      <c r="H11" s="716"/>
      <c r="I11" s="716"/>
    </row>
    <row r="12" spans="1:9">
      <c r="A12" s="716"/>
      <c r="B12" s="716"/>
      <c r="C12" s="716"/>
      <c r="D12" s="716"/>
      <c r="E12" s="716"/>
      <c r="F12" s="716"/>
      <c r="G12" s="716"/>
      <c r="H12" s="716"/>
      <c r="I12" s="716"/>
    </row>
    <row r="13" spans="1:9">
      <c r="A13" s="716"/>
      <c r="B13" s="716"/>
      <c r="C13" s="716"/>
      <c r="D13" s="716"/>
      <c r="E13" s="716"/>
      <c r="F13" s="716"/>
      <c r="G13" s="716"/>
      <c r="H13" s="716"/>
      <c r="I13" s="716"/>
    </row>
    <row r="14" spans="1:9">
      <c r="A14" s="716"/>
      <c r="B14" s="716"/>
      <c r="C14" s="716"/>
      <c r="D14" s="716"/>
      <c r="E14" s="716"/>
      <c r="F14" s="716"/>
      <c r="G14" s="716"/>
      <c r="H14" s="716"/>
      <c r="I14" s="716"/>
    </row>
    <row r="15" spans="1:9">
      <c r="A15" s="716"/>
      <c r="B15" s="716"/>
      <c r="C15" s="716"/>
      <c r="D15" s="716"/>
      <c r="E15" s="716"/>
      <c r="F15" s="716"/>
      <c r="G15" s="716"/>
      <c r="H15" s="716"/>
      <c r="I15" s="716"/>
    </row>
    <row r="16" spans="1:9">
      <c r="A16" s="716"/>
      <c r="B16" s="716"/>
      <c r="C16" s="716"/>
      <c r="D16" s="716"/>
      <c r="E16" s="716"/>
      <c r="F16" s="716"/>
      <c r="G16" s="716"/>
      <c r="H16" s="716"/>
      <c r="I16" s="716"/>
    </row>
    <row r="17" spans="1:9">
      <c r="A17" s="716"/>
      <c r="B17" s="716"/>
      <c r="C17" s="716"/>
      <c r="D17" s="716"/>
      <c r="E17" s="716"/>
      <c r="F17" s="716"/>
      <c r="G17" s="716"/>
      <c r="H17" s="716"/>
      <c r="I17" s="716"/>
    </row>
    <row r="18" spans="1:9" ht="30">
      <c r="A18" s="959" t="s">
        <v>0</v>
      </c>
      <c r="B18" s="959"/>
      <c r="C18" s="959"/>
      <c r="D18" s="959"/>
      <c r="E18" s="959"/>
      <c r="F18" s="959"/>
      <c r="G18" s="959"/>
      <c r="H18" s="959"/>
      <c r="I18" s="959"/>
    </row>
    <row r="19" spans="1:9" ht="18.75" customHeight="1">
      <c r="A19" s="717"/>
      <c r="B19" s="717"/>
      <c r="C19" s="717"/>
      <c r="D19" s="717"/>
      <c r="E19" s="717"/>
      <c r="F19" s="717"/>
      <c r="G19" s="717"/>
      <c r="H19" s="717"/>
      <c r="I19" s="717"/>
    </row>
    <row r="20" spans="1:9" ht="18.75" customHeight="1">
      <c r="A20" s="960" t="s">
        <v>1370</v>
      </c>
      <c r="B20" s="960"/>
      <c r="C20" s="960"/>
      <c r="D20" s="960"/>
      <c r="E20" s="960"/>
      <c r="F20" s="960"/>
      <c r="G20" s="960"/>
      <c r="H20" s="960"/>
      <c r="I20" s="960"/>
    </row>
    <row r="21" spans="1:9" ht="18.75" customHeight="1">
      <c r="A21" s="718"/>
      <c r="B21" s="718"/>
      <c r="C21" s="718"/>
      <c r="D21" s="718"/>
      <c r="E21" s="718"/>
      <c r="F21" s="718"/>
      <c r="G21" s="718"/>
      <c r="H21" s="718"/>
      <c r="I21" s="718"/>
    </row>
    <row r="22" spans="1:9" ht="26.25" customHeight="1">
      <c r="A22" s="961" t="s">
        <v>1</v>
      </c>
      <c r="B22" s="961"/>
      <c r="C22" s="961"/>
      <c r="D22" s="961"/>
      <c r="E22" s="961"/>
      <c r="F22" s="961"/>
      <c r="G22" s="961"/>
      <c r="H22" s="961"/>
      <c r="I22" s="961"/>
    </row>
    <row r="23" spans="1:9" ht="18.75">
      <c r="A23" s="719"/>
      <c r="B23" s="719"/>
      <c r="C23" s="719"/>
      <c r="D23" s="719"/>
      <c r="E23" s="719"/>
      <c r="F23" s="719"/>
      <c r="G23" s="719"/>
      <c r="H23" s="719"/>
      <c r="I23" s="719"/>
    </row>
    <row r="24" spans="1:9" ht="18.75" customHeight="1">
      <c r="A24" s="951" t="s">
        <v>1371</v>
      </c>
      <c r="B24" s="951"/>
      <c r="C24" s="951"/>
      <c r="D24" s="951"/>
      <c r="E24" s="951"/>
      <c r="F24" s="951"/>
      <c r="G24" s="951"/>
      <c r="H24" s="951"/>
      <c r="I24" s="951"/>
    </row>
    <row r="25" spans="1:9">
      <c r="A25" s="716"/>
      <c r="B25" s="716"/>
      <c r="C25" s="716"/>
      <c r="D25" s="716"/>
      <c r="E25" s="716"/>
      <c r="F25" s="716"/>
      <c r="G25" s="716"/>
      <c r="H25" s="716"/>
      <c r="I25" s="716"/>
    </row>
    <row r="26" spans="1:9">
      <c r="A26" s="716"/>
      <c r="B26" s="716"/>
      <c r="C26" s="716"/>
      <c r="D26" s="716"/>
      <c r="E26" s="716"/>
      <c r="F26" s="716"/>
      <c r="G26" s="716"/>
      <c r="H26" s="716"/>
      <c r="I26" s="716"/>
    </row>
    <row r="27" spans="1:9">
      <c r="A27" s="716"/>
      <c r="B27" s="716"/>
      <c r="C27" s="716"/>
      <c r="D27" s="716"/>
      <c r="E27" s="716"/>
      <c r="F27" s="716"/>
      <c r="G27" s="716"/>
      <c r="H27" s="716"/>
      <c r="I27" s="716"/>
    </row>
    <row r="28" spans="1:9">
      <c r="A28" s="716"/>
      <c r="B28" s="716"/>
      <c r="C28" s="716"/>
      <c r="D28" s="716"/>
      <c r="E28" s="716"/>
      <c r="F28" s="716"/>
      <c r="G28" s="716"/>
      <c r="H28" s="716"/>
      <c r="I28" s="716"/>
    </row>
    <row r="29" spans="1:9">
      <c r="A29" s="716"/>
      <c r="B29" s="716"/>
      <c r="C29" s="716"/>
      <c r="D29" s="716"/>
      <c r="E29" s="716"/>
      <c r="F29" s="716"/>
      <c r="G29" s="716"/>
      <c r="H29" s="716"/>
      <c r="I29" s="716"/>
    </row>
    <row r="30" spans="1:9">
      <c r="A30" s="716"/>
      <c r="B30" s="716"/>
      <c r="C30" s="716"/>
      <c r="D30" s="716"/>
      <c r="E30" s="716"/>
      <c r="F30" s="716"/>
      <c r="G30" s="716"/>
      <c r="H30" s="716"/>
      <c r="I30" s="716"/>
    </row>
    <row r="31" spans="1:9">
      <c r="A31" s="716"/>
      <c r="B31" s="716"/>
      <c r="C31" s="716"/>
      <c r="D31" s="716"/>
      <c r="E31" s="716"/>
      <c r="F31" s="716"/>
      <c r="G31" s="716"/>
      <c r="H31" s="716"/>
      <c r="I31" s="716"/>
    </row>
    <row r="32" spans="1:9">
      <c r="A32" s="716"/>
      <c r="B32" s="716"/>
      <c r="C32" s="716"/>
      <c r="D32" s="716"/>
      <c r="E32" s="716"/>
      <c r="F32" s="716"/>
      <c r="G32" s="716"/>
      <c r="H32" s="716"/>
      <c r="I32" s="716"/>
    </row>
    <row r="33" spans="1:9">
      <c r="A33" s="716"/>
      <c r="B33" s="716"/>
      <c r="C33" s="716"/>
      <c r="D33" s="716"/>
      <c r="E33" s="716"/>
      <c r="F33" s="716"/>
      <c r="G33" s="716"/>
      <c r="H33" s="716"/>
      <c r="I33" s="716"/>
    </row>
    <row r="34" spans="1:9">
      <c r="A34" s="716"/>
      <c r="B34" s="716"/>
      <c r="C34" s="716"/>
      <c r="D34" s="716"/>
      <c r="E34" s="716"/>
      <c r="F34" s="716"/>
      <c r="G34" s="716"/>
      <c r="H34" s="716"/>
      <c r="I34" s="716"/>
    </row>
    <row r="35" spans="1:9">
      <c r="A35" s="716"/>
      <c r="B35" s="716"/>
      <c r="C35" s="716"/>
      <c r="D35" s="716"/>
      <c r="E35" s="716"/>
      <c r="F35" s="716"/>
      <c r="G35" s="716"/>
      <c r="H35" s="716"/>
      <c r="I35" s="716"/>
    </row>
    <row r="36" spans="1:9">
      <c r="A36" s="952"/>
      <c r="B36" s="952"/>
      <c r="C36" s="952"/>
      <c r="D36" s="952"/>
      <c r="E36" s="952"/>
      <c r="F36" s="952"/>
      <c r="G36" s="952"/>
      <c r="H36" s="952"/>
      <c r="I36" s="952"/>
    </row>
    <row r="37" spans="1:9" ht="50.25" customHeight="1">
      <c r="A37" s="953" t="s">
        <v>2</v>
      </c>
      <c r="B37" s="953"/>
      <c r="C37" s="953"/>
      <c r="D37" s="953"/>
      <c r="E37" s="953"/>
      <c r="F37" s="953"/>
      <c r="G37" s="953"/>
      <c r="H37" s="953"/>
      <c r="I37" s="953"/>
    </row>
    <row r="38" spans="1:9">
      <c r="A38" s="720"/>
      <c r="B38" s="720"/>
      <c r="C38" s="720"/>
      <c r="D38" s="720"/>
      <c r="E38" s="720"/>
      <c r="F38" s="720"/>
      <c r="G38" s="720"/>
      <c r="H38" s="720"/>
      <c r="I38" s="720"/>
    </row>
    <row r="39" spans="1:9" ht="65.25" customHeight="1">
      <c r="A39" s="954" t="s">
        <v>3</v>
      </c>
      <c r="B39" s="954"/>
      <c r="C39" s="954"/>
      <c r="D39" s="954"/>
      <c r="E39" s="954"/>
      <c r="F39" s="954"/>
      <c r="G39" s="954"/>
      <c r="H39" s="954"/>
      <c r="I39" s="954"/>
    </row>
    <row r="40" spans="1:9">
      <c r="A40" s="721"/>
      <c r="B40" s="721"/>
      <c r="C40" s="721"/>
      <c r="D40" s="721"/>
      <c r="E40" s="721"/>
      <c r="F40" s="721"/>
      <c r="G40" s="721"/>
      <c r="H40" s="721"/>
      <c r="I40" s="721"/>
    </row>
  </sheetData>
  <mergeCells count="10">
    <mergeCell ref="A24:I24"/>
    <mergeCell ref="A36:I36"/>
    <mergeCell ref="A37:I37"/>
    <mergeCell ref="A39:I39"/>
    <mergeCell ref="A2:I2"/>
    <mergeCell ref="A4:I4"/>
    <mergeCell ref="A9:I9"/>
    <mergeCell ref="A18:I18"/>
    <mergeCell ref="A20:I20"/>
    <mergeCell ref="A22:I22"/>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44"/>
  <sheetViews>
    <sheetView showGridLines="0" zoomScaleNormal="100" workbookViewId="0"/>
  </sheetViews>
  <sheetFormatPr defaultRowHeight="15"/>
  <cols>
    <col min="1" max="1" width="35.140625" customWidth="1"/>
    <col min="2" max="2" width="13.7109375" bestFit="1" customWidth="1"/>
    <col min="3" max="3" width="9" bestFit="1" customWidth="1"/>
    <col min="4" max="4" width="11.140625" bestFit="1" customWidth="1"/>
    <col min="5" max="5" width="9.28515625" bestFit="1" customWidth="1"/>
    <col min="6" max="6" width="10" customWidth="1"/>
    <col min="7" max="7" width="11" customWidth="1"/>
  </cols>
  <sheetData>
    <row r="1" spans="1:8" ht="12.75" customHeight="1">
      <c r="A1" s="155" t="s">
        <v>817</v>
      </c>
      <c r="G1" s="141" t="str">
        <f>Naslovnica!A20</f>
        <v>Studeni 2019.</v>
      </c>
    </row>
    <row r="2" spans="1:8" ht="12.75" customHeight="1">
      <c r="A2" s="579" t="s">
        <v>818</v>
      </c>
      <c r="G2" s="581" t="str">
        <f>Naslovnica!A24</f>
        <v>November 2019</v>
      </c>
    </row>
    <row r="3" spans="1:8" ht="12.75" customHeight="1"/>
    <row r="4" spans="1:8" ht="12.75" customHeight="1">
      <c r="F4" s="73"/>
      <c r="G4" s="14" t="s">
        <v>403</v>
      </c>
    </row>
    <row r="5" spans="1:8" ht="19.5" customHeight="1">
      <c r="A5" s="988" t="s">
        <v>669</v>
      </c>
      <c r="B5" s="1012" t="s">
        <v>672</v>
      </c>
      <c r="C5" s="1012"/>
      <c r="D5" s="1012"/>
      <c r="E5" s="1012"/>
      <c r="F5" s="1012"/>
      <c r="G5" s="1012"/>
    </row>
    <row r="6" spans="1:8" ht="26.25" customHeight="1">
      <c r="A6" s="988"/>
      <c r="B6" s="991" t="str">
        <f>Naslovnica!A20</f>
        <v>Studeni 2019.</v>
      </c>
      <c r="C6" s="1013"/>
      <c r="D6" s="1014" t="s">
        <v>19</v>
      </c>
      <c r="E6" s="1014"/>
      <c r="F6" s="1015" t="s">
        <v>302</v>
      </c>
      <c r="G6" s="1015"/>
    </row>
    <row r="7" spans="1:8">
      <c r="A7" s="988"/>
      <c r="B7" s="989" t="str">
        <f>Naslovnica!A24</f>
        <v>November 2019</v>
      </c>
      <c r="C7" s="1016"/>
      <c r="D7" s="1017" t="s">
        <v>48</v>
      </c>
      <c r="E7" s="1017"/>
      <c r="F7" s="1017" t="s">
        <v>56</v>
      </c>
      <c r="G7" s="1017"/>
    </row>
    <row r="8" spans="1:8">
      <c r="A8" s="988"/>
      <c r="B8" s="756" t="s">
        <v>29</v>
      </c>
      <c r="C8" s="756" t="s">
        <v>30</v>
      </c>
      <c r="D8" s="735" t="s">
        <v>29</v>
      </c>
      <c r="E8" s="735" t="s">
        <v>319</v>
      </c>
      <c r="F8" s="735" t="s">
        <v>29</v>
      </c>
      <c r="G8" s="735" t="s">
        <v>319</v>
      </c>
    </row>
    <row r="9" spans="1:8">
      <c r="A9" s="988"/>
      <c r="B9" s="757" t="s">
        <v>31</v>
      </c>
      <c r="C9" s="757" t="s">
        <v>32</v>
      </c>
      <c r="D9" s="791" t="s">
        <v>31</v>
      </c>
      <c r="E9" s="791" t="s">
        <v>320</v>
      </c>
      <c r="F9" s="791" t="s">
        <v>31</v>
      </c>
      <c r="G9" s="791" t="s">
        <v>320</v>
      </c>
    </row>
    <row r="10" spans="1:8">
      <c r="A10" s="402" t="s">
        <v>35</v>
      </c>
      <c r="B10" s="403">
        <v>726149.05070000002</v>
      </c>
      <c r="C10" s="404">
        <v>0.14735491147333085</v>
      </c>
      <c r="D10" s="403">
        <v>5204.0655099999858</v>
      </c>
      <c r="E10" s="405">
        <v>7.2183947692325834E-3</v>
      </c>
      <c r="F10" s="406">
        <v>107801.25081</v>
      </c>
      <c r="G10" s="405">
        <v>0.17433756670465583</v>
      </c>
      <c r="H10" s="53"/>
    </row>
    <row r="11" spans="1:8">
      <c r="A11" s="402" t="s">
        <v>36</v>
      </c>
      <c r="B11" s="403">
        <v>1812541.1530200001</v>
      </c>
      <c r="C11" s="404">
        <v>0.36781269752754231</v>
      </c>
      <c r="D11" s="407">
        <v>8733.4855200001039</v>
      </c>
      <c r="E11" s="405">
        <v>4.8416944208382606E-3</v>
      </c>
      <c r="F11" s="406">
        <v>236466.03811000008</v>
      </c>
      <c r="G11" s="405">
        <v>0.15003475143600831</v>
      </c>
      <c r="H11" s="53"/>
    </row>
    <row r="12" spans="1:8">
      <c r="A12" s="402" t="s">
        <v>49</v>
      </c>
      <c r="B12" s="403">
        <v>294845.25107</v>
      </c>
      <c r="C12" s="404">
        <v>5.9831925453692328E-2</v>
      </c>
      <c r="D12" s="407">
        <v>3985.8981899999781</v>
      </c>
      <c r="E12" s="405">
        <v>1.370386803976853E-2</v>
      </c>
      <c r="F12" s="406">
        <v>52545.495040000009</v>
      </c>
      <c r="G12" s="405">
        <v>0.21686152681678372</v>
      </c>
    </row>
    <row r="13" spans="1:8">
      <c r="A13" s="402" t="s">
        <v>282</v>
      </c>
      <c r="B13" s="403">
        <v>12162.704949999999</v>
      </c>
      <c r="C13" s="404">
        <v>2.4681355838113367E-3</v>
      </c>
      <c r="D13" s="407">
        <v>537.98594000000048</v>
      </c>
      <c r="E13" s="405">
        <v>4.6279479059855522E-2</v>
      </c>
      <c r="F13" s="406">
        <v>7598.0437799999991</v>
      </c>
      <c r="G13" s="405">
        <v>1.6645362047759611</v>
      </c>
    </row>
    <row r="14" spans="1:8">
      <c r="A14" s="402" t="s">
        <v>283</v>
      </c>
      <c r="B14" s="403">
        <v>7390.6961700000002</v>
      </c>
      <c r="C14" s="404">
        <v>1.4997683723566083E-3</v>
      </c>
      <c r="D14" s="407">
        <v>271.05202000000008</v>
      </c>
      <c r="E14" s="405">
        <v>3.8071006680860497E-2</v>
      </c>
      <c r="F14" s="406">
        <v>-11709.648250000002</v>
      </c>
      <c r="G14" s="405">
        <v>-0.61305953403326119</v>
      </c>
    </row>
    <row r="15" spans="1:8">
      <c r="A15" s="402" t="s">
        <v>38</v>
      </c>
      <c r="B15" s="403">
        <v>310252.18323999998</v>
      </c>
      <c r="C15" s="404">
        <v>6.2958400829233249E-2</v>
      </c>
      <c r="D15" s="407">
        <v>3572.8335899999947</v>
      </c>
      <c r="E15" s="405">
        <v>1.1650062497124525E-2</v>
      </c>
      <c r="F15" s="406">
        <v>49541.558099999995</v>
      </c>
      <c r="G15" s="405">
        <v>0.19002508268850371</v>
      </c>
    </row>
    <row r="16" spans="1:8">
      <c r="A16" s="402" t="s">
        <v>39</v>
      </c>
      <c r="B16" s="403">
        <v>262913.93134999997</v>
      </c>
      <c r="C16" s="404">
        <v>5.3352213353220088E-2</v>
      </c>
      <c r="D16" s="407">
        <v>4223.2320899999759</v>
      </c>
      <c r="E16" s="405">
        <v>1.6325411397011047E-2</v>
      </c>
      <c r="F16" s="406">
        <v>42843.344979999965</v>
      </c>
      <c r="G16" s="405">
        <v>0.19468001465660811</v>
      </c>
    </row>
    <row r="17" spans="1:9">
      <c r="A17" s="402" t="s">
        <v>40</v>
      </c>
      <c r="B17" s="403">
        <v>1501636.7667999999</v>
      </c>
      <c r="C17" s="404">
        <v>0.30472194740681319</v>
      </c>
      <c r="D17" s="408">
        <v>14168.967209999915</v>
      </c>
      <c r="E17" s="405">
        <v>9.5255623105960918E-3</v>
      </c>
      <c r="F17" s="406">
        <v>211460.0154899999</v>
      </c>
      <c r="G17" s="405">
        <v>0.16390003561550071</v>
      </c>
    </row>
    <row r="18" spans="1:9" ht="18.75" customHeight="1">
      <c r="A18" s="792" t="s">
        <v>429</v>
      </c>
      <c r="B18" s="793">
        <v>4927891.7373000002</v>
      </c>
      <c r="C18" s="794">
        <v>1</v>
      </c>
      <c r="D18" s="793">
        <v>40697.52006999962</v>
      </c>
      <c r="E18" s="794">
        <v>8.3273793225813186E-3</v>
      </c>
      <c r="F18" s="795">
        <v>696546.09805999976</v>
      </c>
      <c r="G18" s="794">
        <v>0.16461574105421173</v>
      </c>
    </row>
    <row r="19" spans="1:9" ht="12.75" customHeight="1">
      <c r="A19" s="23" t="s">
        <v>668</v>
      </c>
    </row>
    <row r="20" spans="1:9" ht="12.75" customHeight="1"/>
    <row r="22" spans="1:9">
      <c r="A22" s="155" t="s">
        <v>819</v>
      </c>
      <c r="B22" s="273"/>
      <c r="C22" s="273"/>
      <c r="D22" s="273"/>
      <c r="E22" s="273"/>
      <c r="F22" s="273"/>
      <c r="G22" s="141" t="str">
        <f>Naslovnica!A20</f>
        <v>Studeni 2019.</v>
      </c>
    </row>
    <row r="23" spans="1:9">
      <c r="A23" s="579" t="s">
        <v>820</v>
      </c>
      <c r="B23" s="273"/>
      <c r="C23" s="273"/>
      <c r="D23" s="273"/>
      <c r="E23" s="273"/>
      <c r="F23" s="273"/>
      <c r="G23" s="581" t="str">
        <f>Naslovnica!A24</f>
        <v>November 2019</v>
      </c>
    </row>
    <row r="24" spans="1:9">
      <c r="A24" s="273"/>
      <c r="B24" s="273"/>
      <c r="C24" s="273"/>
      <c r="D24" s="273"/>
      <c r="E24" s="273"/>
      <c r="F24" s="273"/>
      <c r="G24" s="273"/>
      <c r="H24" s="273"/>
      <c r="I24" s="273"/>
    </row>
    <row r="25" spans="1:9" ht="21.75">
      <c r="A25" s="817"/>
      <c r="B25" s="818" t="s">
        <v>670</v>
      </c>
      <c r="C25" s="997" t="s">
        <v>671</v>
      </c>
      <c r="D25" s="997"/>
      <c r="E25" s="997"/>
      <c r="F25" s="997"/>
      <c r="G25" s="997"/>
      <c r="H25" s="273"/>
      <c r="I25" s="273"/>
    </row>
    <row r="26" spans="1:9" ht="33.75">
      <c r="A26" s="817" t="s">
        <v>669</v>
      </c>
      <c r="B26" s="817" t="str">
        <f>Naslovnica!A20</f>
        <v>Studeni 2019.</v>
      </c>
      <c r="C26" s="817" t="s">
        <v>321</v>
      </c>
      <c r="D26" s="817" t="s">
        <v>69</v>
      </c>
      <c r="E26" s="817" t="s">
        <v>53</v>
      </c>
      <c r="F26" s="817" t="s">
        <v>1045</v>
      </c>
      <c r="G26" s="817" t="s">
        <v>55</v>
      </c>
      <c r="H26" s="273"/>
      <c r="I26" s="273"/>
    </row>
    <row r="27" spans="1:9" ht="33.75">
      <c r="A27" s="817"/>
      <c r="B27" s="786" t="str">
        <f>Naslovnica!A24</f>
        <v>November 2019</v>
      </c>
      <c r="C27" s="786" t="s">
        <v>322</v>
      </c>
      <c r="D27" s="786" t="s">
        <v>56</v>
      </c>
      <c r="E27" s="786" t="s">
        <v>57</v>
      </c>
      <c r="F27" s="786" t="s">
        <v>58</v>
      </c>
      <c r="G27" s="786" t="s">
        <v>59</v>
      </c>
      <c r="H27" s="273"/>
      <c r="I27" s="273"/>
    </row>
    <row r="28" spans="1:9">
      <c r="A28" s="402" t="s">
        <v>35</v>
      </c>
      <c r="B28" s="798">
        <v>273.13940000000002</v>
      </c>
      <c r="C28" s="399">
        <v>-2.9421921302565934E-3</v>
      </c>
      <c r="D28" s="399">
        <v>6.5002990624178691E-2</v>
      </c>
      <c r="E28" s="399">
        <v>6.5736008721309025E-2</v>
      </c>
      <c r="F28" s="399">
        <v>6.4803212013567091E-2</v>
      </c>
      <c r="G28" s="797">
        <v>37958</v>
      </c>
      <c r="H28" s="273"/>
      <c r="I28" s="273"/>
    </row>
    <row r="29" spans="1:9">
      <c r="A29" s="402" t="s">
        <v>36</v>
      </c>
      <c r="B29" s="796">
        <v>274.70589999999999</v>
      </c>
      <c r="C29" s="399">
        <v>-4.1990922828771815E-4</v>
      </c>
      <c r="D29" s="399">
        <v>0.10154794838594805</v>
      </c>
      <c r="E29" s="399">
        <v>9.0128733223806767E-2</v>
      </c>
      <c r="F29" s="399">
        <v>6.4443771907320313E-2</v>
      </c>
      <c r="G29" s="797">
        <v>37893</v>
      </c>
      <c r="H29" s="273"/>
      <c r="I29" s="273"/>
    </row>
    <row r="30" spans="1:9">
      <c r="A30" s="402" t="s">
        <v>49</v>
      </c>
      <c r="B30" s="796">
        <v>178.00819999999999</v>
      </c>
      <c r="C30" s="399">
        <v>3.264404353290562E-3</v>
      </c>
      <c r="D30" s="399">
        <v>0.11874701078912642</v>
      </c>
      <c r="E30" s="399">
        <v>0.10918349162355789</v>
      </c>
      <c r="F30" s="399">
        <v>3.646968366277914E-2</v>
      </c>
      <c r="G30" s="797">
        <v>37923</v>
      </c>
      <c r="H30" s="273"/>
      <c r="I30" s="273"/>
    </row>
    <row r="31" spans="1:9">
      <c r="A31" s="402" t="s">
        <v>282</v>
      </c>
      <c r="B31" s="796">
        <v>1248.2338</v>
      </c>
      <c r="C31" s="399">
        <v>9.3587551374256783E-3</v>
      </c>
      <c r="D31" s="399">
        <v>0.13185325296987815</v>
      </c>
      <c r="E31" s="399">
        <v>0.12991446755557745</v>
      </c>
      <c r="F31" s="399">
        <v>0.11606801355797725</v>
      </c>
      <c r="G31" s="797">
        <v>43062</v>
      </c>
      <c r="H31" s="273"/>
      <c r="I31" s="273"/>
    </row>
    <row r="32" spans="1:9">
      <c r="A32" s="402" t="s">
        <v>283</v>
      </c>
      <c r="B32" s="796">
        <v>1104.7578000000001</v>
      </c>
      <c r="C32" s="399">
        <v>-1.2354122923785571E-4</v>
      </c>
      <c r="D32" s="399">
        <v>5.1881705252211363E-2</v>
      </c>
      <c r="E32" s="399">
        <v>5.2604108457046328E-2</v>
      </c>
      <c r="F32" s="399">
        <v>5.0577423334269733E-2</v>
      </c>
      <c r="G32" s="797">
        <v>43062</v>
      </c>
      <c r="H32" s="273"/>
      <c r="I32" s="273"/>
    </row>
    <row r="33" spans="1:9">
      <c r="A33" s="402" t="s">
        <v>38</v>
      </c>
      <c r="B33" s="796">
        <v>236.4102</v>
      </c>
      <c r="C33" s="399">
        <v>5.2599530898929103E-3</v>
      </c>
      <c r="D33" s="409">
        <v>0.12373104439259097</v>
      </c>
      <c r="E33" s="399">
        <v>0.11211351724124952</v>
      </c>
      <c r="F33" s="399">
        <v>6.017916331866191E-2</v>
      </c>
      <c r="G33" s="797">
        <v>38425</v>
      </c>
      <c r="H33" s="273"/>
      <c r="I33" s="273"/>
    </row>
    <row r="34" spans="1:9">
      <c r="A34" s="402" t="s">
        <v>39</v>
      </c>
      <c r="B34" s="796">
        <v>226.52090000000001</v>
      </c>
      <c r="C34" s="399">
        <v>-3.9499743205497762E-3</v>
      </c>
      <c r="D34" s="409">
        <v>6.8843698037283962E-2</v>
      </c>
      <c r="E34" s="399">
        <v>7.0664927922302834E-2</v>
      </c>
      <c r="F34" s="399">
        <v>5.7106679096068591E-2</v>
      </c>
      <c r="G34" s="797">
        <v>38425</v>
      </c>
      <c r="H34" s="273"/>
      <c r="I34" s="273"/>
    </row>
    <row r="35" spans="1:9">
      <c r="A35" s="402" t="s">
        <v>40</v>
      </c>
      <c r="B35" s="796">
        <v>257.339</v>
      </c>
      <c r="C35" s="399">
        <v>2.4353969284083288E-3</v>
      </c>
      <c r="D35" s="399">
        <v>8.308845130460174E-2</v>
      </c>
      <c r="E35" s="399">
        <v>7.2879279141059516E-2</v>
      </c>
      <c r="F35" s="399">
        <v>5.6061612604549227E-2</v>
      </c>
      <c r="G35" s="797">
        <v>37474</v>
      </c>
      <c r="H35" s="273"/>
      <c r="I35" s="273"/>
    </row>
    <row r="36" spans="1:9">
      <c r="A36" s="844"/>
      <c r="B36" s="845"/>
      <c r="C36" s="846"/>
      <c r="D36" s="846"/>
      <c r="E36" s="846"/>
      <c r="F36" s="846"/>
      <c r="G36" s="847"/>
      <c r="H36" s="273"/>
      <c r="I36" s="273"/>
    </row>
    <row r="37" spans="1:9">
      <c r="A37" s="23" t="s">
        <v>668</v>
      </c>
      <c r="B37" s="273"/>
      <c r="C37" s="273"/>
      <c r="D37" s="273"/>
      <c r="E37" s="273"/>
      <c r="F37" s="273"/>
      <c r="G37" s="273"/>
      <c r="H37" s="273"/>
      <c r="I37" s="273"/>
    </row>
    <row r="38" spans="1:9">
      <c r="A38" s="276" t="s">
        <v>138</v>
      </c>
      <c r="B38" s="275"/>
      <c r="C38" s="275"/>
      <c r="D38" s="275"/>
      <c r="E38" s="275"/>
      <c r="F38" s="275"/>
      <c r="G38" s="275"/>
      <c r="H38" s="275"/>
      <c r="I38" s="275"/>
    </row>
    <row r="39" spans="1:9">
      <c r="A39" s="607" t="s">
        <v>284</v>
      </c>
      <c r="B39" s="274"/>
      <c r="C39" s="274"/>
      <c r="D39" s="274"/>
      <c r="E39" s="274"/>
      <c r="F39" s="274"/>
      <c r="G39" s="274"/>
      <c r="H39" s="274"/>
      <c r="I39" s="274"/>
    </row>
    <row r="40" spans="1:9">
      <c r="A40" s="276" t="s">
        <v>285</v>
      </c>
      <c r="B40" s="275"/>
      <c r="C40" s="275"/>
      <c r="D40" s="275"/>
      <c r="E40" s="275"/>
      <c r="F40" s="275"/>
      <c r="G40" s="275"/>
      <c r="H40" s="275"/>
      <c r="I40" s="275"/>
    </row>
    <row r="41" spans="1:9">
      <c r="A41" s="607" t="s">
        <v>286</v>
      </c>
      <c r="B41" s="274"/>
      <c r="C41" s="274"/>
      <c r="D41" s="274"/>
      <c r="E41" s="274"/>
      <c r="F41" s="274"/>
      <c r="G41" s="274"/>
      <c r="H41" s="274"/>
      <c r="I41" s="274"/>
    </row>
    <row r="42" spans="1:9">
      <c r="A42" s="273"/>
      <c r="B42" s="273"/>
      <c r="C42" s="273"/>
      <c r="D42" s="273"/>
      <c r="E42" s="273"/>
      <c r="F42" s="273"/>
      <c r="G42" s="273"/>
      <c r="H42" s="273"/>
      <c r="I42" s="273"/>
    </row>
    <row r="43" spans="1:9">
      <c r="A43" s="668" t="s">
        <v>97</v>
      </c>
      <c r="B43" s="294"/>
      <c r="C43" s="294"/>
      <c r="D43" s="294"/>
      <c r="E43" s="294"/>
      <c r="F43" s="294"/>
      <c r="G43" s="294"/>
      <c r="H43" s="294"/>
      <c r="I43" s="8"/>
    </row>
    <row r="44" spans="1:9">
      <c r="G44" s="27" t="s">
        <v>1014</v>
      </c>
    </row>
  </sheetData>
  <mergeCells count="9">
    <mergeCell ref="C25:G25"/>
    <mergeCell ref="A5:A9"/>
    <mergeCell ref="B5:G5"/>
    <mergeCell ref="B6:C6"/>
    <mergeCell ref="D6:E6"/>
    <mergeCell ref="F6:G6"/>
    <mergeCell ref="B7:C7"/>
    <mergeCell ref="D7:E7"/>
    <mergeCell ref="F7:G7"/>
  </mergeCells>
  <hyperlinks>
    <hyperlink ref="A43" location="'2 Sadržaj'!A1" display="Sadržaj / Contents"/>
  </hyperlinks>
  <pageMargins left="0.7" right="0.7" top="0.75" bottom="0.75" header="0.3" footer="0.3"/>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110" zoomScaleNormal="110" workbookViewId="0"/>
  </sheetViews>
  <sheetFormatPr defaultRowHeight="15"/>
  <cols>
    <col min="1" max="1" width="25.28515625" customWidth="1"/>
    <col min="2" max="19" width="8.5703125" customWidth="1"/>
  </cols>
  <sheetData>
    <row r="1" spans="1:20" ht="12.75" customHeight="1">
      <c r="A1" s="145" t="s">
        <v>821</v>
      </c>
      <c r="S1" s="141" t="str">
        <f>Naslovnica!A20</f>
        <v>Studeni 2019.</v>
      </c>
    </row>
    <row r="2" spans="1:20" ht="12.75" customHeight="1">
      <c r="A2" s="606" t="s">
        <v>822</v>
      </c>
      <c r="S2" s="581" t="str">
        <f>Naslovnica!A24</f>
        <v>November 2019</v>
      </c>
    </row>
    <row r="3" spans="1:20" ht="12.75" customHeight="1"/>
    <row r="4" spans="1:20" ht="12.75" customHeight="1">
      <c r="P4" s="70"/>
      <c r="Q4" s="70"/>
      <c r="R4" s="70"/>
      <c r="S4" s="25" t="s">
        <v>514</v>
      </c>
    </row>
    <row r="5" spans="1:20" ht="33" customHeight="1">
      <c r="A5" s="1018" t="s">
        <v>667</v>
      </c>
      <c r="B5" s="994" t="s">
        <v>60</v>
      </c>
      <c r="C5" s="994"/>
      <c r="D5" s="994" t="s">
        <v>61</v>
      </c>
      <c r="E5" s="1019"/>
      <c r="F5" s="994" t="s">
        <v>62</v>
      </c>
      <c r="G5" s="994"/>
      <c r="H5" s="1020" t="s">
        <v>282</v>
      </c>
      <c r="I5" s="1021"/>
      <c r="J5" s="1020" t="s">
        <v>283</v>
      </c>
      <c r="K5" s="1021"/>
      <c r="L5" s="994" t="s">
        <v>63</v>
      </c>
      <c r="M5" s="994"/>
      <c r="N5" s="994" t="s">
        <v>64</v>
      </c>
      <c r="O5" s="994"/>
      <c r="P5" s="994" t="s">
        <v>65</v>
      </c>
      <c r="Q5" s="994"/>
      <c r="R5" s="994" t="s">
        <v>513</v>
      </c>
      <c r="S5" s="994"/>
    </row>
    <row r="6" spans="1:20">
      <c r="A6" s="1018"/>
      <c r="B6" s="800" t="s">
        <v>33</v>
      </c>
      <c r="C6" s="800" t="s">
        <v>34</v>
      </c>
      <c r="D6" s="800" t="s">
        <v>33</v>
      </c>
      <c r="E6" s="800" t="s">
        <v>34</v>
      </c>
      <c r="F6" s="800" t="s">
        <v>33</v>
      </c>
      <c r="G6" s="800" t="s">
        <v>34</v>
      </c>
      <c r="H6" s="800" t="s">
        <v>33</v>
      </c>
      <c r="I6" s="800" t="s">
        <v>34</v>
      </c>
      <c r="J6" s="800" t="s">
        <v>33</v>
      </c>
      <c r="K6" s="800" t="s">
        <v>34</v>
      </c>
      <c r="L6" s="800" t="s">
        <v>34</v>
      </c>
      <c r="M6" s="800" t="s">
        <v>34</v>
      </c>
      <c r="N6" s="800" t="s">
        <v>33</v>
      </c>
      <c r="O6" s="800" t="s">
        <v>34</v>
      </c>
      <c r="P6" s="800" t="s">
        <v>33</v>
      </c>
      <c r="Q6" s="800" t="s">
        <v>34</v>
      </c>
      <c r="R6" s="800" t="s">
        <v>33</v>
      </c>
      <c r="S6" s="800" t="s">
        <v>34</v>
      </c>
    </row>
    <row r="7" spans="1:20">
      <c r="A7" s="1018"/>
      <c r="B7" s="801" t="s">
        <v>31</v>
      </c>
      <c r="C7" s="801" t="s">
        <v>32</v>
      </c>
      <c r="D7" s="801" t="s">
        <v>31</v>
      </c>
      <c r="E7" s="801" t="s">
        <v>32</v>
      </c>
      <c r="F7" s="801" t="s">
        <v>31</v>
      </c>
      <c r="G7" s="801" t="s">
        <v>32</v>
      </c>
      <c r="H7" s="801" t="s">
        <v>31</v>
      </c>
      <c r="I7" s="801" t="s">
        <v>32</v>
      </c>
      <c r="J7" s="801" t="s">
        <v>31</v>
      </c>
      <c r="K7" s="801" t="s">
        <v>32</v>
      </c>
      <c r="L7" s="801" t="s">
        <v>32</v>
      </c>
      <c r="M7" s="801" t="s">
        <v>32</v>
      </c>
      <c r="N7" s="801" t="s">
        <v>31</v>
      </c>
      <c r="O7" s="801" t="s">
        <v>32</v>
      </c>
      <c r="P7" s="801" t="s">
        <v>31</v>
      </c>
      <c r="Q7" s="801" t="s">
        <v>32</v>
      </c>
      <c r="R7" s="801" t="s">
        <v>31</v>
      </c>
      <c r="S7" s="801" t="s">
        <v>32</v>
      </c>
    </row>
    <row r="8" spans="1:20" ht="18">
      <c r="A8" s="384" t="s">
        <v>515</v>
      </c>
      <c r="B8" s="410">
        <v>25301.603789999997</v>
      </c>
      <c r="C8" s="411">
        <v>3.4843540407112128E-2</v>
      </c>
      <c r="D8" s="410">
        <v>129062.57529000001</v>
      </c>
      <c r="E8" s="411">
        <v>7.1205321366453939E-2</v>
      </c>
      <c r="F8" s="410">
        <v>6859.26595</v>
      </c>
      <c r="G8" s="411">
        <v>2.326395261618619E-2</v>
      </c>
      <c r="H8" s="410">
        <v>786.43502999999998</v>
      </c>
      <c r="I8" s="411">
        <v>6.4659550094570042E-2</v>
      </c>
      <c r="J8" s="410">
        <v>488.01423999999997</v>
      </c>
      <c r="K8" s="411">
        <v>6.6030889211888683E-2</v>
      </c>
      <c r="L8" s="410">
        <v>2930.8938700000003</v>
      </c>
      <c r="M8" s="411">
        <v>9.4468114273760506E-3</v>
      </c>
      <c r="N8" s="410">
        <v>5110.5272599999998</v>
      </c>
      <c r="O8" s="411">
        <v>1.9438023819272978E-2</v>
      </c>
      <c r="P8" s="410">
        <v>44732.816159999995</v>
      </c>
      <c r="Q8" s="411">
        <v>2.978937193668079E-2</v>
      </c>
      <c r="R8" s="410">
        <v>215272.13158999998</v>
      </c>
      <c r="S8" s="411">
        <v>4.3684427959439699E-2</v>
      </c>
      <c r="T8" s="53"/>
    </row>
    <row r="9" spans="1:20" ht="18">
      <c r="A9" s="384" t="s">
        <v>516</v>
      </c>
      <c r="B9" s="410">
        <v>3945.8557099999998</v>
      </c>
      <c r="C9" s="411">
        <v>5.4339473502608001E-3</v>
      </c>
      <c r="D9" s="410">
        <v>7126.4532300000001</v>
      </c>
      <c r="E9" s="411">
        <v>3.9317469940836607E-3</v>
      </c>
      <c r="F9" s="410">
        <v>569.34040000000005</v>
      </c>
      <c r="G9" s="411">
        <v>1.930980397119679E-3</v>
      </c>
      <c r="H9" s="410">
        <v>2.3959200000000003</v>
      </c>
      <c r="I9" s="411">
        <v>1.9698907519745436E-4</v>
      </c>
      <c r="J9" s="410">
        <v>0</v>
      </c>
      <c r="K9" s="411">
        <v>0</v>
      </c>
      <c r="L9" s="410">
        <v>35.094580000000001</v>
      </c>
      <c r="M9" s="411">
        <v>1.1311630311027365E-4</v>
      </c>
      <c r="N9" s="410">
        <v>989.77648999999997</v>
      </c>
      <c r="O9" s="411">
        <v>3.7646407130947192E-3</v>
      </c>
      <c r="P9" s="410">
        <v>4.4990000000000002E-2</v>
      </c>
      <c r="Q9" s="411">
        <v>2.9960640945062939E-8</v>
      </c>
      <c r="R9" s="410">
        <v>12668.961320000002</v>
      </c>
      <c r="S9" s="411">
        <v>2.5708684352999502E-3</v>
      </c>
      <c r="T9" s="53"/>
    </row>
    <row r="10" spans="1:20" ht="18">
      <c r="A10" s="384" t="s">
        <v>517</v>
      </c>
      <c r="B10" s="410">
        <v>702190.80279999995</v>
      </c>
      <c r="C10" s="411">
        <v>0.9670064322378793</v>
      </c>
      <c r="D10" s="410">
        <v>1681530.1769400002</v>
      </c>
      <c r="E10" s="411">
        <v>0.92771972329983443</v>
      </c>
      <c r="F10" s="410">
        <v>289412.56580000004</v>
      </c>
      <c r="G10" s="411">
        <v>0.9815744521904809</v>
      </c>
      <c r="H10" s="410">
        <v>11423.47725</v>
      </c>
      <c r="I10" s="411">
        <v>0.93922176826298831</v>
      </c>
      <c r="J10" s="410">
        <v>6923.20532</v>
      </c>
      <c r="K10" s="411">
        <v>0.93674603322246974</v>
      </c>
      <c r="L10" s="410">
        <v>308743.67525999999</v>
      </c>
      <c r="M10" s="411">
        <v>0.99513780059741574</v>
      </c>
      <c r="N10" s="410">
        <v>257415.42494</v>
      </c>
      <c r="O10" s="411">
        <v>0.97908628735736269</v>
      </c>
      <c r="P10" s="410">
        <v>1469439.3835799999</v>
      </c>
      <c r="Q10" s="411">
        <v>0.97855847437152677</v>
      </c>
      <c r="R10" s="410">
        <v>4727078.7118899999</v>
      </c>
      <c r="S10" s="411">
        <v>0.95924970837122625</v>
      </c>
      <c r="T10" s="53"/>
    </row>
    <row r="11" spans="1:20" ht="18.75">
      <c r="A11" s="384" t="s">
        <v>518</v>
      </c>
      <c r="B11" s="412">
        <v>680440.88214</v>
      </c>
      <c r="C11" s="413">
        <v>0.93705401318736381</v>
      </c>
      <c r="D11" s="412">
        <v>1477738.1396400002</v>
      </c>
      <c r="E11" s="413">
        <v>0.81528529003934147</v>
      </c>
      <c r="F11" s="412">
        <v>197801.42850000001</v>
      </c>
      <c r="G11" s="413">
        <v>0.67086523449902691</v>
      </c>
      <c r="H11" s="412">
        <v>6700.7092000000002</v>
      </c>
      <c r="I11" s="413">
        <v>0.55092261364113748</v>
      </c>
      <c r="J11" s="412">
        <v>6114.4959900000003</v>
      </c>
      <c r="K11" s="413">
        <v>0.8273234143787026</v>
      </c>
      <c r="L11" s="412">
        <v>243408.8939</v>
      </c>
      <c r="M11" s="413">
        <v>0.78455175192661764</v>
      </c>
      <c r="N11" s="412">
        <v>250226.28450000001</v>
      </c>
      <c r="O11" s="413">
        <v>0.95174220405570775</v>
      </c>
      <c r="P11" s="412">
        <v>1083881.6539400001</v>
      </c>
      <c r="Q11" s="413">
        <v>0.72180015693792632</v>
      </c>
      <c r="R11" s="412">
        <v>3946312.4878100003</v>
      </c>
      <c r="S11" s="413">
        <v>0.80081152309814985</v>
      </c>
    </row>
    <row r="12" spans="1:20" ht="19.5">
      <c r="A12" s="391" t="s">
        <v>519</v>
      </c>
      <c r="B12" s="412">
        <v>37550.375970000001</v>
      </c>
      <c r="C12" s="413">
        <v>5.1711664338450515E-2</v>
      </c>
      <c r="D12" s="412">
        <v>430259.40463</v>
      </c>
      <c r="E12" s="413">
        <v>0.2373791093876621</v>
      </c>
      <c r="F12" s="412">
        <v>31735.64316</v>
      </c>
      <c r="G12" s="413">
        <v>0.10763491372111521</v>
      </c>
      <c r="H12" s="412">
        <v>1190.77721</v>
      </c>
      <c r="I12" s="413">
        <v>9.7903978999342584E-2</v>
      </c>
      <c r="J12" s="412">
        <v>263.73088000000001</v>
      </c>
      <c r="K12" s="413">
        <v>3.5684172902483151E-2</v>
      </c>
      <c r="L12" s="412">
        <v>91297.898669999995</v>
      </c>
      <c r="M12" s="413">
        <v>0.29426996360368946</v>
      </c>
      <c r="N12" s="412">
        <v>0</v>
      </c>
      <c r="O12" s="413">
        <v>0</v>
      </c>
      <c r="P12" s="412">
        <v>297463.32741000003</v>
      </c>
      <c r="Q12" s="413">
        <v>0.19809273053689061</v>
      </c>
      <c r="R12" s="412">
        <v>889761.15792999999</v>
      </c>
      <c r="S12" s="413">
        <v>0.18055614964006936</v>
      </c>
    </row>
    <row r="13" spans="1:20" ht="19.5">
      <c r="A13" s="391" t="s">
        <v>520</v>
      </c>
      <c r="B13" s="412">
        <v>608453.63023000001</v>
      </c>
      <c r="C13" s="413">
        <v>0.83791837176551831</v>
      </c>
      <c r="D13" s="412">
        <v>948567.78041000001</v>
      </c>
      <c r="E13" s="413">
        <v>0.52333585851816888</v>
      </c>
      <c r="F13" s="412">
        <v>151054.30146000002</v>
      </c>
      <c r="G13" s="413">
        <v>0.51231722712785976</v>
      </c>
      <c r="H13" s="412">
        <v>4671.3093799999997</v>
      </c>
      <c r="I13" s="413">
        <v>0.38406829724172498</v>
      </c>
      <c r="J13" s="412">
        <v>5232.1267099999995</v>
      </c>
      <c r="K13" s="413">
        <v>0.70793421751499219</v>
      </c>
      <c r="L13" s="412">
        <v>131971.17100999999</v>
      </c>
      <c r="M13" s="413">
        <v>0.42536742088906371</v>
      </c>
      <c r="N13" s="412">
        <v>233471.10305999999</v>
      </c>
      <c r="O13" s="413">
        <v>0.88801343413482081</v>
      </c>
      <c r="P13" s="412">
        <v>709684.26098999998</v>
      </c>
      <c r="Q13" s="413">
        <v>0.47260714220679539</v>
      </c>
      <c r="R13" s="412">
        <v>2793105.6832499998</v>
      </c>
      <c r="S13" s="413">
        <v>0.56679526096495525</v>
      </c>
    </row>
    <row r="14" spans="1:20" ht="19.5">
      <c r="A14" s="391" t="s">
        <v>521</v>
      </c>
      <c r="B14" s="412">
        <v>0</v>
      </c>
      <c r="C14" s="413">
        <v>0</v>
      </c>
      <c r="D14" s="412">
        <v>0</v>
      </c>
      <c r="E14" s="413">
        <v>0</v>
      </c>
      <c r="F14" s="412">
        <v>0</v>
      </c>
      <c r="G14" s="413">
        <v>0</v>
      </c>
      <c r="H14" s="412">
        <v>0</v>
      </c>
      <c r="I14" s="413">
        <v>0</v>
      </c>
      <c r="J14" s="412">
        <v>0</v>
      </c>
      <c r="K14" s="413">
        <v>0</v>
      </c>
      <c r="L14" s="412">
        <v>0</v>
      </c>
      <c r="M14" s="413">
        <v>0</v>
      </c>
      <c r="N14" s="412">
        <v>0</v>
      </c>
      <c r="O14" s="413">
        <v>0</v>
      </c>
      <c r="P14" s="412">
        <v>0</v>
      </c>
      <c r="Q14" s="413">
        <v>0</v>
      </c>
      <c r="R14" s="412">
        <v>0</v>
      </c>
      <c r="S14" s="413">
        <v>0</v>
      </c>
    </row>
    <row r="15" spans="1:20" ht="19.5">
      <c r="A15" s="391" t="s">
        <v>522</v>
      </c>
      <c r="B15" s="412">
        <v>30828.12268</v>
      </c>
      <c r="C15" s="413">
        <v>4.2454262867736965E-2</v>
      </c>
      <c r="D15" s="412">
        <v>88468.396599999993</v>
      </c>
      <c r="E15" s="413">
        <v>4.8809041633667061E-2</v>
      </c>
      <c r="F15" s="412">
        <v>12269.67657</v>
      </c>
      <c r="G15" s="413">
        <v>4.1613953507723352E-2</v>
      </c>
      <c r="H15" s="412">
        <v>838.62261000000001</v>
      </c>
      <c r="I15" s="413">
        <v>6.895033740006988E-2</v>
      </c>
      <c r="J15" s="412">
        <v>618.63840000000005</v>
      </c>
      <c r="K15" s="413">
        <v>8.3705023961227198E-2</v>
      </c>
      <c r="L15" s="412">
        <v>18629.79279</v>
      </c>
      <c r="M15" s="413">
        <v>6.0047257670991658E-2</v>
      </c>
      <c r="N15" s="412">
        <v>16755.18144</v>
      </c>
      <c r="O15" s="413">
        <v>6.3728769920886899E-2</v>
      </c>
      <c r="P15" s="412">
        <v>76734.065540000011</v>
      </c>
      <c r="Q15" s="413">
        <v>5.110028419424021E-2</v>
      </c>
      <c r="R15" s="412">
        <v>245142.49662999998</v>
      </c>
      <c r="S15" s="413">
        <v>4.9745917665860492E-2</v>
      </c>
    </row>
    <row r="16" spans="1:20" ht="19.5" customHeight="1">
      <c r="A16" s="392" t="s">
        <v>523</v>
      </c>
      <c r="B16" s="412">
        <v>0</v>
      </c>
      <c r="C16" s="413">
        <v>0</v>
      </c>
      <c r="D16" s="412">
        <v>0</v>
      </c>
      <c r="E16" s="413">
        <v>0</v>
      </c>
      <c r="F16" s="412">
        <v>0</v>
      </c>
      <c r="G16" s="413">
        <v>0</v>
      </c>
      <c r="H16" s="412">
        <v>0</v>
      </c>
      <c r="I16" s="413">
        <v>0</v>
      </c>
      <c r="J16" s="412">
        <v>0</v>
      </c>
      <c r="K16" s="413">
        <v>0</v>
      </c>
      <c r="L16" s="412">
        <v>0</v>
      </c>
      <c r="M16" s="413">
        <v>0</v>
      </c>
      <c r="N16" s="412">
        <v>0</v>
      </c>
      <c r="O16" s="413">
        <v>0</v>
      </c>
      <c r="P16" s="412">
        <v>0</v>
      </c>
      <c r="Q16" s="413">
        <v>0</v>
      </c>
      <c r="R16" s="412">
        <v>0</v>
      </c>
      <c r="S16" s="413">
        <v>0</v>
      </c>
    </row>
    <row r="17" spans="1:19" ht="18.75" customHeight="1">
      <c r="A17" s="392" t="s">
        <v>524</v>
      </c>
      <c r="B17" s="412">
        <v>3608.75326</v>
      </c>
      <c r="C17" s="413">
        <v>4.9697142156579326E-3</v>
      </c>
      <c r="D17" s="412">
        <v>10442.558000000001</v>
      </c>
      <c r="E17" s="413">
        <v>5.7612804998432984E-3</v>
      </c>
      <c r="F17" s="412">
        <v>2741.8073100000001</v>
      </c>
      <c r="G17" s="413">
        <v>9.2991401423286289E-3</v>
      </c>
      <c r="H17" s="412">
        <v>0</v>
      </c>
      <c r="I17" s="413">
        <v>0</v>
      </c>
      <c r="J17" s="412">
        <v>0</v>
      </c>
      <c r="K17" s="413">
        <v>0</v>
      </c>
      <c r="L17" s="412">
        <v>1510.03143</v>
      </c>
      <c r="M17" s="413">
        <v>4.8671097628727846E-3</v>
      </c>
      <c r="N17" s="412">
        <v>0</v>
      </c>
      <c r="O17" s="413">
        <v>0</v>
      </c>
      <c r="P17" s="412">
        <v>0</v>
      </c>
      <c r="Q17" s="413">
        <v>0</v>
      </c>
      <c r="R17" s="412">
        <v>18303.149999999998</v>
      </c>
      <c r="S17" s="413">
        <v>3.7141948272646766E-3</v>
      </c>
    </row>
    <row r="18" spans="1:19" ht="19.5">
      <c r="A18" s="393" t="s">
        <v>525</v>
      </c>
      <c r="B18" s="412">
        <v>0</v>
      </c>
      <c r="C18" s="413">
        <v>0</v>
      </c>
      <c r="D18" s="412">
        <v>0</v>
      </c>
      <c r="E18" s="413">
        <v>0</v>
      </c>
      <c r="F18" s="412">
        <v>0</v>
      </c>
      <c r="G18" s="413">
        <v>0</v>
      </c>
      <c r="H18" s="412">
        <v>0</v>
      </c>
      <c r="I18" s="413">
        <v>0</v>
      </c>
      <c r="J18" s="412">
        <v>0</v>
      </c>
      <c r="K18" s="413">
        <v>0</v>
      </c>
      <c r="L18" s="412">
        <v>0</v>
      </c>
      <c r="M18" s="413">
        <v>0</v>
      </c>
      <c r="N18" s="412">
        <v>0</v>
      </c>
      <c r="O18" s="413">
        <v>0</v>
      </c>
      <c r="P18" s="412">
        <v>0</v>
      </c>
      <c r="Q18" s="413">
        <v>0</v>
      </c>
      <c r="R18" s="412">
        <v>0</v>
      </c>
      <c r="S18" s="413">
        <v>0</v>
      </c>
    </row>
    <row r="19" spans="1:19" ht="18.75">
      <c r="A19" s="384" t="s">
        <v>526</v>
      </c>
      <c r="B19" s="412">
        <v>0</v>
      </c>
      <c r="C19" s="413">
        <v>0</v>
      </c>
      <c r="D19" s="412">
        <v>0</v>
      </c>
      <c r="E19" s="413">
        <v>0</v>
      </c>
      <c r="F19" s="412">
        <v>0</v>
      </c>
      <c r="G19" s="413">
        <v>0</v>
      </c>
      <c r="H19" s="412">
        <v>0</v>
      </c>
      <c r="I19" s="413">
        <v>0</v>
      </c>
      <c r="J19" s="412">
        <v>0</v>
      </c>
      <c r="K19" s="413">
        <v>0</v>
      </c>
      <c r="L19" s="412">
        <v>0</v>
      </c>
      <c r="M19" s="413">
        <v>0</v>
      </c>
      <c r="N19" s="412">
        <v>0</v>
      </c>
      <c r="O19" s="413">
        <v>0</v>
      </c>
      <c r="P19" s="412">
        <v>0</v>
      </c>
      <c r="Q19" s="413">
        <v>0</v>
      </c>
      <c r="R19" s="412">
        <v>0</v>
      </c>
      <c r="S19" s="413">
        <v>0</v>
      </c>
    </row>
    <row r="20" spans="1:19" ht="19.5">
      <c r="A20" s="391" t="s">
        <v>527</v>
      </c>
      <c r="B20" s="412">
        <v>21749.92066</v>
      </c>
      <c r="C20" s="413">
        <v>2.9952419050515568E-2</v>
      </c>
      <c r="D20" s="412">
        <v>203792.03730000003</v>
      </c>
      <c r="E20" s="413">
        <v>0.11243443326049309</v>
      </c>
      <c r="F20" s="412">
        <v>91611.137300000002</v>
      </c>
      <c r="G20" s="413">
        <v>0.31070921769145388</v>
      </c>
      <c r="H20" s="412">
        <v>4722.7680499999997</v>
      </c>
      <c r="I20" s="413">
        <v>0.38829915462185077</v>
      </c>
      <c r="J20" s="412">
        <v>808.70932999999991</v>
      </c>
      <c r="K20" s="413">
        <v>0.10942261884376718</v>
      </c>
      <c r="L20" s="412">
        <v>65334.781360000001</v>
      </c>
      <c r="M20" s="413">
        <v>0.21058604867079808</v>
      </c>
      <c r="N20" s="412">
        <v>7189.1404400000001</v>
      </c>
      <c r="O20" s="413">
        <v>2.7344083301654987E-2</v>
      </c>
      <c r="P20" s="412">
        <v>385557.72963999998</v>
      </c>
      <c r="Q20" s="413">
        <v>0.25675831743360056</v>
      </c>
      <c r="R20" s="412">
        <v>780766.22408000007</v>
      </c>
      <c r="S20" s="413">
        <v>0.15843818527307649</v>
      </c>
    </row>
    <row r="21" spans="1:19" ht="19.5">
      <c r="A21" s="391" t="s">
        <v>528</v>
      </c>
      <c r="B21" s="412">
        <v>1316.4712099999999</v>
      </c>
      <c r="C21" s="413">
        <v>1.8129490201946917E-3</v>
      </c>
      <c r="D21" s="412">
        <v>85140.466220000002</v>
      </c>
      <c r="E21" s="413">
        <v>4.697298380156021E-2</v>
      </c>
      <c r="F21" s="412">
        <v>34733.600680000003</v>
      </c>
      <c r="G21" s="413">
        <v>0.11780281538858432</v>
      </c>
      <c r="H21" s="412">
        <v>1476.3688999999999</v>
      </c>
      <c r="I21" s="413">
        <v>0.12138491446345577</v>
      </c>
      <c r="J21" s="412">
        <v>314.78683000000001</v>
      </c>
      <c r="K21" s="413">
        <v>4.259231102988232E-2</v>
      </c>
      <c r="L21" s="412">
        <v>30835.138429999999</v>
      </c>
      <c r="M21" s="413">
        <v>9.9387337449119706E-2</v>
      </c>
      <c r="N21" s="412">
        <v>0</v>
      </c>
      <c r="O21" s="413">
        <v>0</v>
      </c>
      <c r="P21" s="412">
        <v>136292.77977000002</v>
      </c>
      <c r="Q21" s="413">
        <v>9.0762814805368033E-2</v>
      </c>
      <c r="R21" s="412">
        <v>290109.61204000004</v>
      </c>
      <c r="S21" s="413">
        <v>5.8870938629620062E-2</v>
      </c>
    </row>
    <row r="22" spans="1:19" ht="19.5">
      <c r="A22" s="391" t="s">
        <v>529</v>
      </c>
      <c r="B22" s="412">
        <v>7227.3798499999994</v>
      </c>
      <c r="C22" s="413">
        <v>9.953025267929981E-3</v>
      </c>
      <c r="D22" s="412">
        <v>17666.928520000001</v>
      </c>
      <c r="E22" s="413">
        <v>9.7470495997629518E-3</v>
      </c>
      <c r="F22" s="412">
        <v>20912.910660000001</v>
      </c>
      <c r="G22" s="413">
        <v>7.0928429690173336E-2</v>
      </c>
      <c r="H22" s="412">
        <v>259.16351000000003</v>
      </c>
      <c r="I22" s="413">
        <v>2.1308048749468352E-2</v>
      </c>
      <c r="J22" s="412">
        <v>26.350759999999998</v>
      </c>
      <c r="K22" s="413">
        <v>3.5653961946050337E-3</v>
      </c>
      <c r="L22" s="412">
        <v>6035.9829900000004</v>
      </c>
      <c r="M22" s="413">
        <v>1.9455086268742806E-2</v>
      </c>
      <c r="N22" s="412">
        <v>2550.05348</v>
      </c>
      <c r="O22" s="413">
        <v>9.6991949681254509E-3</v>
      </c>
      <c r="P22" s="412">
        <v>59163.429659999994</v>
      </c>
      <c r="Q22" s="413">
        <v>3.9399294801550272E-2</v>
      </c>
      <c r="R22" s="412">
        <v>113842.19942999999</v>
      </c>
      <c r="S22" s="413">
        <v>2.3101603180181538E-2</v>
      </c>
    </row>
    <row r="23" spans="1:19" ht="19.5">
      <c r="A23" s="391" t="s">
        <v>521</v>
      </c>
      <c r="B23" s="412">
        <v>0</v>
      </c>
      <c r="C23" s="413">
        <v>0</v>
      </c>
      <c r="D23" s="412">
        <v>0</v>
      </c>
      <c r="E23" s="413">
        <v>0</v>
      </c>
      <c r="F23" s="412">
        <v>0</v>
      </c>
      <c r="G23" s="413">
        <v>0</v>
      </c>
      <c r="H23" s="412">
        <v>0</v>
      </c>
      <c r="I23" s="413">
        <v>0</v>
      </c>
      <c r="J23" s="412">
        <v>0</v>
      </c>
      <c r="K23" s="413">
        <v>0</v>
      </c>
      <c r="L23" s="412">
        <v>0</v>
      </c>
      <c r="M23" s="413">
        <v>0</v>
      </c>
      <c r="N23" s="412">
        <v>0</v>
      </c>
      <c r="O23" s="413">
        <v>0</v>
      </c>
      <c r="P23" s="412">
        <v>0</v>
      </c>
      <c r="Q23" s="413">
        <v>0</v>
      </c>
      <c r="R23" s="412">
        <v>0</v>
      </c>
      <c r="S23" s="413">
        <v>0</v>
      </c>
    </row>
    <row r="24" spans="1:19" ht="19.5">
      <c r="A24" s="391" t="s">
        <v>530</v>
      </c>
      <c r="B24" s="412">
        <v>0</v>
      </c>
      <c r="C24" s="413">
        <v>0</v>
      </c>
      <c r="D24" s="412">
        <v>0</v>
      </c>
      <c r="E24" s="413">
        <v>0</v>
      </c>
      <c r="F24" s="412">
        <v>0</v>
      </c>
      <c r="G24" s="413">
        <v>0</v>
      </c>
      <c r="H24" s="412">
        <v>0</v>
      </c>
      <c r="I24" s="413">
        <v>0</v>
      </c>
      <c r="J24" s="412">
        <v>0</v>
      </c>
      <c r="K24" s="413">
        <v>0</v>
      </c>
      <c r="L24" s="412">
        <v>0</v>
      </c>
      <c r="M24" s="413">
        <v>0</v>
      </c>
      <c r="N24" s="412">
        <v>4639.0869599999996</v>
      </c>
      <c r="O24" s="413">
        <v>1.7644888333529535E-2</v>
      </c>
      <c r="P24" s="412">
        <v>0</v>
      </c>
      <c r="Q24" s="413">
        <v>0</v>
      </c>
      <c r="R24" s="412">
        <v>4639.0869599999996</v>
      </c>
      <c r="S24" s="413">
        <v>9.4139384696421188E-4</v>
      </c>
    </row>
    <row r="25" spans="1:19" ht="19.5">
      <c r="A25" s="392" t="s">
        <v>523</v>
      </c>
      <c r="B25" s="412">
        <v>0</v>
      </c>
      <c r="C25" s="413">
        <v>0</v>
      </c>
      <c r="D25" s="412">
        <v>0</v>
      </c>
      <c r="E25" s="413">
        <v>0</v>
      </c>
      <c r="F25" s="412">
        <v>0</v>
      </c>
      <c r="G25" s="413">
        <v>0</v>
      </c>
      <c r="H25" s="412">
        <v>0</v>
      </c>
      <c r="I25" s="413">
        <v>0</v>
      </c>
      <c r="J25" s="412">
        <v>0</v>
      </c>
      <c r="K25" s="413">
        <v>0</v>
      </c>
      <c r="L25" s="412">
        <v>0</v>
      </c>
      <c r="M25" s="413">
        <v>0</v>
      </c>
      <c r="N25" s="412">
        <v>0</v>
      </c>
      <c r="O25" s="413">
        <v>0</v>
      </c>
      <c r="P25" s="412">
        <v>0</v>
      </c>
      <c r="Q25" s="413">
        <v>0</v>
      </c>
      <c r="R25" s="412">
        <v>0</v>
      </c>
      <c r="S25" s="413">
        <v>0</v>
      </c>
    </row>
    <row r="26" spans="1:19" ht="19.5">
      <c r="A26" s="392" t="s">
        <v>531</v>
      </c>
      <c r="B26" s="412">
        <v>13206.069599999999</v>
      </c>
      <c r="C26" s="413">
        <v>1.8186444762390893E-2</v>
      </c>
      <c r="D26" s="412">
        <v>100984.64256000001</v>
      </c>
      <c r="E26" s="413">
        <v>5.5714399859169907E-2</v>
      </c>
      <c r="F26" s="412">
        <v>35964.625959999998</v>
      </c>
      <c r="G26" s="413">
        <v>0.1219779726126962</v>
      </c>
      <c r="H26" s="412">
        <v>2987.2356400000003</v>
      </c>
      <c r="I26" s="413">
        <v>0.24560619140892673</v>
      </c>
      <c r="J26" s="412">
        <v>467.57173999999998</v>
      </c>
      <c r="K26" s="413">
        <v>6.3264911619279829E-2</v>
      </c>
      <c r="L26" s="412">
        <v>28463.659940000001</v>
      </c>
      <c r="M26" s="413">
        <v>9.1743624952935574E-2</v>
      </c>
      <c r="N26" s="412">
        <v>0</v>
      </c>
      <c r="O26" s="413">
        <v>0</v>
      </c>
      <c r="P26" s="412">
        <v>190101.52021000002</v>
      </c>
      <c r="Q26" s="413">
        <v>0.12659620782668227</v>
      </c>
      <c r="R26" s="412">
        <v>372175.32565000001</v>
      </c>
      <c r="S26" s="413">
        <v>7.5524249616310671E-2</v>
      </c>
    </row>
    <row r="27" spans="1:19" ht="19.5">
      <c r="A27" s="393" t="s">
        <v>525</v>
      </c>
      <c r="B27" s="412">
        <v>0</v>
      </c>
      <c r="C27" s="413">
        <v>0</v>
      </c>
      <c r="D27" s="412">
        <v>0</v>
      </c>
      <c r="E27" s="413">
        <v>0</v>
      </c>
      <c r="F27" s="412">
        <v>0</v>
      </c>
      <c r="G27" s="413">
        <v>0</v>
      </c>
      <c r="H27" s="412">
        <v>0</v>
      </c>
      <c r="I27" s="413">
        <v>0</v>
      </c>
      <c r="J27" s="412">
        <v>0</v>
      </c>
      <c r="K27" s="413">
        <v>0</v>
      </c>
      <c r="L27" s="412">
        <v>0</v>
      </c>
      <c r="M27" s="413">
        <v>0</v>
      </c>
      <c r="N27" s="412">
        <v>0</v>
      </c>
      <c r="O27" s="413">
        <v>0</v>
      </c>
      <c r="P27" s="412">
        <v>0</v>
      </c>
      <c r="Q27" s="413">
        <v>0</v>
      </c>
      <c r="R27" s="412">
        <v>0</v>
      </c>
      <c r="S27" s="413">
        <v>0</v>
      </c>
    </row>
    <row r="28" spans="1:19" ht="19.5" customHeight="1">
      <c r="A28" s="391" t="s">
        <v>526</v>
      </c>
      <c r="B28" s="412">
        <v>0</v>
      </c>
      <c r="C28" s="413">
        <v>0</v>
      </c>
      <c r="D28" s="412">
        <v>0</v>
      </c>
      <c r="E28" s="413">
        <v>0</v>
      </c>
      <c r="F28" s="412">
        <v>0</v>
      </c>
      <c r="G28" s="413">
        <v>0</v>
      </c>
      <c r="H28" s="412">
        <v>0</v>
      </c>
      <c r="I28" s="413">
        <v>0</v>
      </c>
      <c r="J28" s="412">
        <v>0</v>
      </c>
      <c r="K28" s="413">
        <v>0</v>
      </c>
      <c r="L28" s="412">
        <v>0</v>
      </c>
      <c r="M28" s="413">
        <v>0</v>
      </c>
      <c r="N28" s="412">
        <v>0</v>
      </c>
      <c r="O28" s="413">
        <v>0</v>
      </c>
      <c r="P28" s="412">
        <v>0</v>
      </c>
      <c r="Q28" s="413">
        <v>0</v>
      </c>
      <c r="R28" s="412">
        <v>0</v>
      </c>
      <c r="S28" s="413">
        <v>0</v>
      </c>
    </row>
    <row r="29" spans="1:19" ht="19.5">
      <c r="A29" s="391" t="s">
        <v>532</v>
      </c>
      <c r="B29" s="412">
        <v>0</v>
      </c>
      <c r="C29" s="413">
        <v>0</v>
      </c>
      <c r="D29" s="412">
        <v>0</v>
      </c>
      <c r="E29" s="413">
        <v>0</v>
      </c>
      <c r="F29" s="412">
        <v>0</v>
      </c>
      <c r="G29" s="413">
        <v>0</v>
      </c>
      <c r="H29" s="412">
        <v>0</v>
      </c>
      <c r="I29" s="413">
        <v>0</v>
      </c>
      <c r="J29" s="412">
        <v>0</v>
      </c>
      <c r="K29" s="413">
        <v>0</v>
      </c>
      <c r="L29" s="412">
        <v>0</v>
      </c>
      <c r="M29" s="413">
        <v>0</v>
      </c>
      <c r="N29" s="412">
        <v>0</v>
      </c>
      <c r="O29" s="413">
        <v>0</v>
      </c>
      <c r="P29" s="412">
        <v>0</v>
      </c>
      <c r="Q29" s="413">
        <v>0</v>
      </c>
      <c r="R29" s="412">
        <v>0</v>
      </c>
      <c r="S29" s="413">
        <v>0</v>
      </c>
    </row>
    <row r="30" spans="1:19" ht="18">
      <c r="A30" s="384" t="s">
        <v>533</v>
      </c>
      <c r="B30" s="410">
        <v>731438.26229999994</v>
      </c>
      <c r="C30" s="411">
        <v>1.0072839199952521</v>
      </c>
      <c r="D30" s="410">
        <v>1817719.2054600001</v>
      </c>
      <c r="E30" s="411">
        <v>1.0028567916603721</v>
      </c>
      <c r="F30" s="410">
        <v>296841.17215</v>
      </c>
      <c r="G30" s="411">
        <v>1.0067693852037867</v>
      </c>
      <c r="H30" s="410">
        <v>12212.308199999999</v>
      </c>
      <c r="I30" s="411">
        <v>1.0040783074327557</v>
      </c>
      <c r="J30" s="410">
        <v>7411.2195599999995</v>
      </c>
      <c r="K30" s="411">
        <v>1.0027769224343583</v>
      </c>
      <c r="L30" s="410">
        <v>311709.66370999999</v>
      </c>
      <c r="M30" s="411">
        <v>1.0046977283279022</v>
      </c>
      <c r="N30" s="410">
        <v>263515.72869000002</v>
      </c>
      <c r="O30" s="411">
        <v>1.0022889518897304</v>
      </c>
      <c r="P30" s="410">
        <v>1514172.2447299999</v>
      </c>
      <c r="Q30" s="411">
        <v>1.0083478762688485</v>
      </c>
      <c r="R30" s="410">
        <v>4955019.8048</v>
      </c>
      <c r="S30" s="411">
        <v>1.0055050047659659</v>
      </c>
    </row>
    <row r="31" spans="1:19" ht="19.5">
      <c r="A31" s="391" t="s">
        <v>534</v>
      </c>
      <c r="B31" s="412">
        <v>5289.2115899999999</v>
      </c>
      <c r="C31" s="413">
        <v>7.2839199952522372E-3</v>
      </c>
      <c r="D31" s="412">
        <v>5178.0524500000001</v>
      </c>
      <c r="E31" s="413">
        <v>2.8567916603719906E-3</v>
      </c>
      <c r="F31" s="412">
        <v>1995.9210800000001</v>
      </c>
      <c r="G31" s="413">
        <v>6.7693852037865893E-3</v>
      </c>
      <c r="H31" s="412">
        <v>49.603250000000003</v>
      </c>
      <c r="I31" s="413">
        <v>4.0783074327557381E-3</v>
      </c>
      <c r="J31" s="412">
        <v>20.523389999999999</v>
      </c>
      <c r="K31" s="413">
        <v>2.7769224343584401E-3</v>
      </c>
      <c r="L31" s="412">
        <v>1457.48047</v>
      </c>
      <c r="M31" s="413">
        <v>4.6977283279020319E-3</v>
      </c>
      <c r="N31" s="412">
        <v>601.79733999999996</v>
      </c>
      <c r="O31" s="413">
        <v>2.2889518897302816E-3</v>
      </c>
      <c r="P31" s="412">
        <v>12535.477929999999</v>
      </c>
      <c r="Q31" s="413">
        <v>8.3478762688484268E-3</v>
      </c>
      <c r="R31" s="412">
        <v>27128.067499999997</v>
      </c>
      <c r="S31" s="413">
        <v>5.5050047659658029E-3</v>
      </c>
    </row>
    <row r="32" spans="1:19" ht="22.5" customHeight="1">
      <c r="A32" s="769" t="s">
        <v>535</v>
      </c>
      <c r="B32" s="770">
        <v>726149.05070999998</v>
      </c>
      <c r="C32" s="771">
        <v>1</v>
      </c>
      <c r="D32" s="770">
        <v>1812541.15301</v>
      </c>
      <c r="E32" s="771">
        <v>1</v>
      </c>
      <c r="F32" s="770">
        <v>294845.25107</v>
      </c>
      <c r="G32" s="771">
        <v>1</v>
      </c>
      <c r="H32" s="770">
        <v>12162.704949999999</v>
      </c>
      <c r="I32" s="771">
        <v>1</v>
      </c>
      <c r="J32" s="770">
        <v>7390.6961700000002</v>
      </c>
      <c r="K32" s="771">
        <v>1</v>
      </c>
      <c r="L32" s="770">
        <v>310252.18323999998</v>
      </c>
      <c r="M32" s="771">
        <v>1</v>
      </c>
      <c r="N32" s="770">
        <v>262913.93134999997</v>
      </c>
      <c r="O32" s="771">
        <v>1</v>
      </c>
      <c r="P32" s="770">
        <v>1501636.7667999999</v>
      </c>
      <c r="Q32" s="771">
        <v>1</v>
      </c>
      <c r="R32" s="770">
        <v>4927891.7372999992</v>
      </c>
      <c r="S32" s="771">
        <v>1</v>
      </c>
    </row>
    <row r="33" spans="1:19" ht="19.5">
      <c r="A33" s="393" t="s">
        <v>536</v>
      </c>
      <c r="B33" s="412">
        <v>3303.0455299999999</v>
      </c>
      <c r="C33" s="413">
        <v>4.5487156208087196E-3</v>
      </c>
      <c r="D33" s="412">
        <v>1636.1285</v>
      </c>
      <c r="E33" s="413">
        <v>9.0267109096141631E-4</v>
      </c>
      <c r="F33" s="412">
        <v>57.593769999999999</v>
      </c>
      <c r="G33" s="413">
        <v>1.9533558634907946E-4</v>
      </c>
      <c r="H33" s="412">
        <v>0</v>
      </c>
      <c r="I33" s="413">
        <v>0</v>
      </c>
      <c r="J33" s="412">
        <v>0</v>
      </c>
      <c r="K33" s="413">
        <v>0</v>
      </c>
      <c r="L33" s="412">
        <v>8.4093300000000006</v>
      </c>
      <c r="M33" s="413">
        <v>2.7104821349459589E-5</v>
      </c>
      <c r="N33" s="412">
        <v>956.03754000000004</v>
      </c>
      <c r="O33" s="413">
        <v>3.6363137361758529E-3</v>
      </c>
      <c r="P33" s="412">
        <v>431.21520000000004</v>
      </c>
      <c r="Q33" s="413">
        <v>2.871634535953213E-4</v>
      </c>
      <c r="R33" s="412">
        <v>6392.4298700000008</v>
      </c>
      <c r="S33" s="413">
        <v>1.2971936500988199E-3</v>
      </c>
    </row>
    <row r="34" spans="1:19" ht="19.5">
      <c r="A34" s="393" t="s">
        <v>537</v>
      </c>
      <c r="B34" s="412">
        <v>0</v>
      </c>
      <c r="C34" s="413">
        <v>0</v>
      </c>
      <c r="D34" s="412">
        <v>0</v>
      </c>
      <c r="E34" s="413">
        <v>0</v>
      </c>
      <c r="F34" s="412">
        <v>0</v>
      </c>
      <c r="G34" s="413">
        <v>0</v>
      </c>
      <c r="H34" s="412">
        <v>0</v>
      </c>
      <c r="I34" s="413">
        <v>0</v>
      </c>
      <c r="J34" s="412">
        <v>0</v>
      </c>
      <c r="K34" s="413">
        <v>0</v>
      </c>
      <c r="L34" s="412">
        <v>0</v>
      </c>
      <c r="M34" s="413">
        <v>0</v>
      </c>
      <c r="N34" s="412">
        <v>0</v>
      </c>
      <c r="O34" s="413">
        <v>0</v>
      </c>
      <c r="P34" s="412">
        <v>0</v>
      </c>
      <c r="Q34" s="413">
        <v>0</v>
      </c>
      <c r="R34" s="412">
        <v>0</v>
      </c>
      <c r="S34" s="413">
        <v>0</v>
      </c>
    </row>
    <row r="35" spans="1:19" ht="12.75" customHeight="1">
      <c r="A35" s="23" t="s">
        <v>668</v>
      </c>
    </row>
    <row r="36" spans="1:19" ht="12.75" customHeight="1"/>
    <row r="37" spans="1:19" ht="12.75" customHeight="1">
      <c r="A37" s="668" t="s">
        <v>97</v>
      </c>
    </row>
    <row r="38" spans="1:19" ht="12.75" customHeight="1"/>
    <row r="39" spans="1:19" ht="12.75" customHeight="1"/>
    <row r="40" spans="1:19" ht="12.75" customHeight="1">
      <c r="S40" s="25" t="s">
        <v>1015</v>
      </c>
    </row>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P95"/>
  <sheetViews>
    <sheetView showGridLines="0" zoomScaleNormal="100" workbookViewId="0"/>
  </sheetViews>
  <sheetFormatPr defaultRowHeight="15"/>
  <cols>
    <col min="1" max="1" width="15.140625" customWidth="1"/>
    <col min="2" max="2" width="15.140625" bestFit="1" customWidth="1"/>
    <col min="3" max="3" width="11.85546875" customWidth="1"/>
    <col min="4" max="4" width="14" bestFit="1" customWidth="1"/>
    <col min="5" max="5" width="12.42578125" customWidth="1"/>
    <col min="6" max="6" width="9.5703125" bestFit="1" customWidth="1"/>
    <col min="7" max="7" width="10.42578125" customWidth="1"/>
    <col min="8" max="8" width="6" customWidth="1"/>
    <col min="9" max="9" width="17.7109375" customWidth="1"/>
    <col min="10" max="10" width="31.85546875" customWidth="1"/>
    <col min="11" max="11" width="15.28515625" bestFit="1" customWidth="1"/>
    <col min="12" max="12" width="8.42578125" customWidth="1"/>
    <col min="13" max="13" width="8" customWidth="1"/>
    <col min="14" max="14" width="8.28515625" bestFit="1" customWidth="1"/>
    <col min="15" max="15" width="9" customWidth="1"/>
    <col min="16" max="16" width="8.85546875" customWidth="1"/>
  </cols>
  <sheetData>
    <row r="1" spans="1:16" ht="12.75" customHeight="1">
      <c r="A1" s="156" t="s">
        <v>823</v>
      </c>
      <c r="G1" s="141" t="str">
        <f>Naslovnica!A20</f>
        <v>Studeni 2019.</v>
      </c>
      <c r="I1" s="157" t="s">
        <v>1453</v>
      </c>
      <c r="P1" s="141" t="str">
        <f>G1</f>
        <v>Studeni 2019.</v>
      </c>
    </row>
    <row r="2" spans="1:16" ht="12.75" customHeight="1">
      <c r="A2" s="605" t="s">
        <v>824</v>
      </c>
      <c r="G2" s="581" t="str">
        <f>Naslovnica!A24</f>
        <v>November 2019</v>
      </c>
      <c r="I2" s="579" t="s">
        <v>1454</v>
      </c>
      <c r="P2" s="581" t="str">
        <f>G2</f>
        <v>November 2019</v>
      </c>
    </row>
    <row r="3" spans="1:16" ht="12.75" customHeight="1"/>
    <row r="4" spans="1:16" s="273" customFormat="1" ht="22.5">
      <c r="A4" s="802"/>
      <c r="B4" s="802"/>
      <c r="C4" s="848"/>
      <c r="D4" s="848"/>
      <c r="E4" s="1024" t="s">
        <v>1067</v>
      </c>
      <c r="F4" s="1024"/>
      <c r="G4" s="1024"/>
      <c r="I4" s="992" t="s">
        <v>646</v>
      </c>
      <c r="J4" s="988" t="s">
        <v>647</v>
      </c>
      <c r="K4" s="947" t="s">
        <v>785</v>
      </c>
      <c r="L4" s="1023" t="s">
        <v>1087</v>
      </c>
      <c r="M4" s="1023"/>
      <c r="N4" s="1023"/>
      <c r="O4" s="1023"/>
      <c r="P4" s="947"/>
    </row>
    <row r="5" spans="1:16" ht="36" customHeight="1">
      <c r="A5" s="1025" t="s">
        <v>657</v>
      </c>
      <c r="B5" s="1025"/>
      <c r="C5" s="1025"/>
      <c r="D5" s="803" t="str">
        <f>$G$1</f>
        <v>Studeni 2019.</v>
      </c>
      <c r="E5" s="804" t="s">
        <v>19</v>
      </c>
      <c r="F5" s="804" t="s">
        <v>69</v>
      </c>
      <c r="G5" s="804" t="s">
        <v>53</v>
      </c>
      <c r="I5" s="992"/>
      <c r="J5" s="988"/>
      <c r="K5" s="803" t="str">
        <f>D5</f>
        <v>Studeni 2019.</v>
      </c>
      <c r="L5" s="921" t="s">
        <v>784</v>
      </c>
      <c r="M5" s="922" t="s">
        <v>69</v>
      </c>
      <c r="N5" s="922" t="s">
        <v>70</v>
      </c>
      <c r="O5" s="923" t="s">
        <v>54</v>
      </c>
      <c r="P5" s="946" t="s">
        <v>71</v>
      </c>
    </row>
    <row r="6" spans="1:16" s="273" customFormat="1" ht="45">
      <c r="A6" s="1026"/>
      <c r="B6" s="1026"/>
      <c r="C6" s="1026"/>
      <c r="D6" s="805" t="str">
        <f>$G$2</f>
        <v>November 2019</v>
      </c>
      <c r="E6" s="806" t="s">
        <v>48</v>
      </c>
      <c r="F6" s="806" t="s">
        <v>325</v>
      </c>
      <c r="G6" s="806" t="s">
        <v>324</v>
      </c>
      <c r="I6" s="992"/>
      <c r="J6" s="988"/>
      <c r="K6" s="805" t="str">
        <f>D6</f>
        <v>November 2019</v>
      </c>
      <c r="L6" s="924" t="s">
        <v>322</v>
      </c>
      <c r="M6" s="924" t="s">
        <v>56</v>
      </c>
      <c r="N6" s="924" t="s">
        <v>1053</v>
      </c>
      <c r="O6" s="925" t="s">
        <v>58</v>
      </c>
      <c r="P6" s="786" t="s">
        <v>1052</v>
      </c>
    </row>
    <row r="7" spans="1:16" ht="24" customHeight="1">
      <c r="A7" s="1022" t="s">
        <v>658</v>
      </c>
      <c r="B7" s="1022"/>
      <c r="C7" s="1022"/>
      <c r="D7" s="670">
        <v>44164</v>
      </c>
      <c r="E7" s="671">
        <v>2.6496838973596226E-2</v>
      </c>
      <c r="F7" s="671">
        <v>9.0954004248801956E-2</v>
      </c>
      <c r="G7" s="671">
        <v>9.9591674136042307E-2</v>
      </c>
      <c r="I7" s="80" t="s">
        <v>301</v>
      </c>
      <c r="J7" s="80" t="s">
        <v>233</v>
      </c>
      <c r="K7" s="414">
        <v>163.99209999999999</v>
      </c>
      <c r="L7" s="415">
        <v>4.947807041625771E-4</v>
      </c>
      <c r="M7" s="415">
        <v>9.6626107378241941E-2</v>
      </c>
      <c r="N7" s="415">
        <v>8.725149471132751E-2</v>
      </c>
      <c r="O7" s="415">
        <v>6.4396604079496766E-2</v>
      </c>
      <c r="P7" s="416" t="s">
        <v>111</v>
      </c>
    </row>
    <row r="8" spans="1:16" ht="48.75" customHeight="1">
      <c r="A8" s="1022" t="s">
        <v>1081</v>
      </c>
      <c r="B8" s="1022"/>
      <c r="C8" s="1022"/>
      <c r="D8" s="670">
        <v>23329.496480000002</v>
      </c>
      <c r="E8" s="671">
        <v>2.3149318268135444</v>
      </c>
      <c r="F8" s="671">
        <v>-0.23528788422473867</v>
      </c>
      <c r="G8" s="671">
        <v>0.17204108915890082</v>
      </c>
      <c r="I8" s="80" t="s">
        <v>301</v>
      </c>
      <c r="J8" s="80" t="s">
        <v>234</v>
      </c>
      <c r="K8" s="414">
        <v>270.61520000000002</v>
      </c>
      <c r="L8" s="415">
        <v>7.3590265671957626E-4</v>
      </c>
      <c r="M8" s="415">
        <v>0.10661194165955482</v>
      </c>
      <c r="N8" s="415">
        <v>9.5712345101659588E-2</v>
      </c>
      <c r="O8" s="415">
        <v>6.8763235071264361E-2</v>
      </c>
      <c r="P8" s="416" t="s">
        <v>66</v>
      </c>
    </row>
    <row r="9" spans="1:16" ht="44.25" customHeight="1">
      <c r="A9" s="1022" t="s">
        <v>1082</v>
      </c>
      <c r="B9" s="1022"/>
      <c r="C9" s="1022"/>
      <c r="D9" s="670">
        <v>107121.71306000001</v>
      </c>
      <c r="E9" s="671">
        <v>0.27842080603902364</v>
      </c>
      <c r="F9" s="671">
        <v>-0.14276007191088269</v>
      </c>
      <c r="G9" s="671">
        <v>0.13411965136091997</v>
      </c>
      <c r="I9" s="80" t="s">
        <v>301</v>
      </c>
      <c r="J9" s="80" t="s">
        <v>235</v>
      </c>
      <c r="K9" s="414">
        <v>263.78429999999997</v>
      </c>
      <c r="L9" s="415">
        <v>3.9289944239366672E-4</v>
      </c>
      <c r="M9" s="415">
        <v>0.10016978990844851</v>
      </c>
      <c r="N9" s="415">
        <v>8.9904724757886537E-2</v>
      </c>
      <c r="O9" s="415">
        <v>6.809790984505093E-2</v>
      </c>
      <c r="P9" s="416" t="s">
        <v>183</v>
      </c>
    </row>
    <row r="10" spans="1:16" ht="24" customHeight="1">
      <c r="A10" s="1022" t="s">
        <v>659</v>
      </c>
      <c r="B10" s="1022"/>
      <c r="C10" s="1022"/>
      <c r="D10" s="670">
        <v>1113973.0778800002</v>
      </c>
      <c r="E10" s="671">
        <v>2.1390577891682527E-2</v>
      </c>
      <c r="F10" s="671">
        <v>0.10639277732831065</v>
      </c>
      <c r="G10" s="671">
        <v>0.14096393709118193</v>
      </c>
      <c r="I10" s="80" t="s">
        <v>301</v>
      </c>
      <c r="J10" s="80" t="s">
        <v>236</v>
      </c>
      <c r="K10" s="414">
        <v>111.2938</v>
      </c>
      <c r="L10" s="415">
        <v>-2.7213871278477754E-3</v>
      </c>
      <c r="M10" s="415">
        <v>5.443479430744036E-2</v>
      </c>
      <c r="N10" s="415">
        <v>5.4239025309777027E-2</v>
      </c>
      <c r="O10" s="415">
        <v>3.735324749080049E-2</v>
      </c>
      <c r="P10" s="416" t="s">
        <v>220</v>
      </c>
    </row>
    <row r="11" spans="1:16" ht="38.25" customHeight="1">
      <c r="A11" s="1022" t="s">
        <v>660</v>
      </c>
      <c r="B11" s="1022"/>
      <c r="C11" s="1022"/>
      <c r="D11" s="670">
        <v>2970.5543799999996</v>
      </c>
      <c r="E11" s="671">
        <v>0.29603913911575153</v>
      </c>
      <c r="F11" s="671">
        <v>-0.20134745770763907</v>
      </c>
      <c r="G11" s="671">
        <v>7.471896135452516E-3</v>
      </c>
      <c r="I11" s="80" t="s">
        <v>301</v>
      </c>
      <c r="J11" s="417" t="s">
        <v>1342</v>
      </c>
      <c r="K11" s="414">
        <v>286.17939999999999</v>
      </c>
      <c r="L11" s="415">
        <v>6.3007169250827789E-4</v>
      </c>
      <c r="M11" s="415">
        <v>0.10037935444378393</v>
      </c>
      <c r="N11" s="415">
        <v>8.9861388747875345E-2</v>
      </c>
      <c r="O11" s="415">
        <v>6.9084017908377593E-2</v>
      </c>
      <c r="P11" s="416" t="s">
        <v>250</v>
      </c>
    </row>
    <row r="12" spans="1:16" s="273" customFormat="1">
      <c r="A12" s="893" t="s">
        <v>1048</v>
      </c>
      <c r="B12" s="894" t="s">
        <v>1049</v>
      </c>
      <c r="C12" s="892"/>
      <c r="D12" s="670">
        <v>1635.61195</v>
      </c>
      <c r="E12" s="671">
        <v>0.16375181080692891</v>
      </c>
      <c r="F12" s="671">
        <v>-0.30545925799462847</v>
      </c>
      <c r="G12" s="671">
        <v>-0.33379702041631654</v>
      </c>
      <c r="I12" s="80" t="s">
        <v>301</v>
      </c>
      <c r="J12" s="417" t="s">
        <v>237</v>
      </c>
      <c r="K12" s="414">
        <v>142.3518</v>
      </c>
      <c r="L12" s="415">
        <v>-9.1314707006262996E-5</v>
      </c>
      <c r="M12" s="415">
        <v>0.10301922026399288</v>
      </c>
      <c r="N12" s="415">
        <v>9.337462527334027E-2</v>
      </c>
      <c r="O12" s="415">
        <v>5.0524783845796728E-2</v>
      </c>
      <c r="P12" s="416" t="s">
        <v>110</v>
      </c>
    </row>
    <row r="13" spans="1:16" s="273" customFormat="1">
      <c r="A13" s="895"/>
      <c r="B13" s="894" t="s">
        <v>1050</v>
      </c>
      <c r="C13" s="892"/>
      <c r="D13" s="670">
        <v>162.72701999999998</v>
      </c>
      <c r="E13" s="671">
        <v>2.1531462715710159E-2</v>
      </c>
      <c r="F13" s="671">
        <v>4.666179880915073</v>
      </c>
      <c r="G13" s="671">
        <v>0.74564762803518714</v>
      </c>
      <c r="I13" s="80" t="s">
        <v>301</v>
      </c>
      <c r="J13" s="417" t="s">
        <v>238</v>
      </c>
      <c r="K13" s="414">
        <v>210.2945</v>
      </c>
      <c r="L13" s="415">
        <v>4.3529350199567258E-4</v>
      </c>
      <c r="M13" s="415">
        <v>0.10379399085763834</v>
      </c>
      <c r="N13" s="415">
        <v>9.362063944417863E-2</v>
      </c>
      <c r="O13" s="415">
        <v>6.8952759731925051E-2</v>
      </c>
      <c r="P13" s="416" t="s">
        <v>251</v>
      </c>
    </row>
    <row r="14" spans="1:16" s="273" customFormat="1" ht="22.5">
      <c r="A14" s="895"/>
      <c r="B14" s="894" t="s">
        <v>1051</v>
      </c>
      <c r="C14" s="892"/>
      <c r="D14" s="670">
        <v>1172.21541</v>
      </c>
      <c r="E14" s="671">
        <v>0.6118166165108434</v>
      </c>
      <c r="F14" s="671">
        <v>-0.12245143599516906</v>
      </c>
      <c r="G14" s="671">
        <v>1.9292271832207515</v>
      </c>
      <c r="I14" s="417" t="s">
        <v>182</v>
      </c>
      <c r="J14" s="417" t="s">
        <v>239</v>
      </c>
      <c r="K14" s="414">
        <v>158.2764</v>
      </c>
      <c r="L14" s="415">
        <v>2.8270888587862437E-3</v>
      </c>
      <c r="M14" s="415">
        <v>0.11698708674842659</v>
      </c>
      <c r="N14" s="415">
        <v>0.1081468993165291</v>
      </c>
      <c r="O14" s="415">
        <v>3.2858154894053193E-2</v>
      </c>
      <c r="P14" s="416" t="s">
        <v>252</v>
      </c>
    </row>
    <row r="15" spans="1:16" ht="39.75" customHeight="1">
      <c r="A15" s="1022" t="s">
        <v>661</v>
      </c>
      <c r="B15" s="1022"/>
      <c r="C15" s="1022"/>
      <c r="D15" s="670">
        <v>33296.218670000002</v>
      </c>
      <c r="E15" s="671">
        <v>9.7955129740704416E-2</v>
      </c>
      <c r="F15" s="671">
        <v>-0.41377903587430831</v>
      </c>
      <c r="G15" s="671">
        <v>-0.37269988821781741</v>
      </c>
      <c r="I15" s="417" t="s">
        <v>182</v>
      </c>
      <c r="J15" s="417" t="s">
        <v>240</v>
      </c>
      <c r="K15" s="414">
        <v>187.09739999999999</v>
      </c>
      <c r="L15" s="415">
        <v>3.1843906414624431E-3</v>
      </c>
      <c r="M15" s="415">
        <v>0.12352726408001585</v>
      </c>
      <c r="N15" s="415">
        <v>0.11419960231275562</v>
      </c>
      <c r="O15" s="415">
        <v>5.5992621973718126E-2</v>
      </c>
      <c r="P15" s="416" t="s">
        <v>253</v>
      </c>
    </row>
    <row r="16" spans="1:16" s="273" customFormat="1" ht="22.5">
      <c r="A16" s="893" t="s">
        <v>1048</v>
      </c>
      <c r="B16" s="894" t="s">
        <v>1049</v>
      </c>
      <c r="C16" s="892"/>
      <c r="D16" s="670">
        <v>16427.32848</v>
      </c>
      <c r="E16" s="671">
        <v>0.11057620977813598</v>
      </c>
      <c r="F16" s="671">
        <v>-0.66294341198120388</v>
      </c>
      <c r="G16" s="671">
        <v>-0.64583026528553611</v>
      </c>
      <c r="I16" s="417" t="s">
        <v>182</v>
      </c>
      <c r="J16" s="417" t="s">
        <v>241</v>
      </c>
      <c r="K16" s="414">
        <v>174.46299999999999</v>
      </c>
      <c r="L16" s="415">
        <v>3.7390737522085644E-3</v>
      </c>
      <c r="M16" s="415">
        <v>0.1274356482223451</v>
      </c>
      <c r="N16" s="415">
        <v>0.11844935298888036</v>
      </c>
      <c r="O16" s="415">
        <v>4.1865780771328742E-2</v>
      </c>
      <c r="P16" s="416" t="s">
        <v>254</v>
      </c>
    </row>
    <row r="17" spans="1:16" s="273" customFormat="1" ht="22.5">
      <c r="A17" s="895"/>
      <c r="B17" s="894" t="s">
        <v>1050</v>
      </c>
      <c r="C17" s="892"/>
      <c r="D17" s="670">
        <v>1432.5957700000001</v>
      </c>
      <c r="E17" s="671">
        <v>0.12814475511740886</v>
      </c>
      <c r="F17" s="671">
        <v>0.13681694188864424</v>
      </c>
      <c r="G17" s="671">
        <v>0.16332870626081064</v>
      </c>
      <c r="I17" s="417" t="s">
        <v>182</v>
      </c>
      <c r="J17" s="417" t="s">
        <v>779</v>
      </c>
      <c r="K17" s="414">
        <v>107.3079</v>
      </c>
      <c r="L17" s="415">
        <v>9.5890960411400207E-4</v>
      </c>
      <c r="M17" s="415">
        <f>K17/100-1</f>
        <v>7.3079000000000116E-2</v>
      </c>
      <c r="N17" s="415" t="s">
        <v>1095</v>
      </c>
      <c r="O17" s="415" t="s">
        <v>1095</v>
      </c>
      <c r="P17" s="416" t="s">
        <v>780</v>
      </c>
    </row>
    <row r="18" spans="1:16" s="273" customFormat="1">
      <c r="A18" s="895"/>
      <c r="B18" s="894" t="s">
        <v>1051</v>
      </c>
      <c r="C18" s="892"/>
      <c r="D18" s="670">
        <v>15436.294420000002</v>
      </c>
      <c r="E18" s="671">
        <v>9.1025122589589946E-2</v>
      </c>
      <c r="F18" s="671">
        <v>1.0661094509128675</v>
      </c>
      <c r="G18" s="671">
        <v>1.5711642567007873</v>
      </c>
      <c r="I18" s="80" t="s">
        <v>172</v>
      </c>
      <c r="J18" s="80" t="s">
        <v>242</v>
      </c>
      <c r="K18" s="414">
        <v>222.33860000000001</v>
      </c>
      <c r="L18" s="415">
        <v>4.1382462380709023E-3</v>
      </c>
      <c r="M18" s="415">
        <v>0.12809035738984018</v>
      </c>
      <c r="N18" s="415">
        <v>0.12381503083004834</v>
      </c>
      <c r="O18" s="415">
        <v>7.5891196081873113E-2</v>
      </c>
      <c r="P18" s="416" t="s">
        <v>67</v>
      </c>
    </row>
    <row r="19" spans="1:16" ht="24" customHeight="1">
      <c r="A19" s="1022" t="s">
        <v>662</v>
      </c>
      <c r="B19" s="1022"/>
      <c r="C19" s="1022"/>
      <c r="D19" s="670">
        <v>340094.88968999992</v>
      </c>
      <c r="E19" s="671">
        <v>8.811450461647663E-3</v>
      </c>
      <c r="F19" s="671">
        <v>0.10852791036969434</v>
      </c>
      <c r="G19" s="671">
        <v>0.12213201957800712</v>
      </c>
      <c r="I19" s="80" t="s">
        <v>172</v>
      </c>
      <c r="J19" s="80" t="s">
        <v>243</v>
      </c>
      <c r="K19" s="414">
        <v>139.41679999999999</v>
      </c>
      <c r="L19" s="415">
        <v>4.0886113053667768E-3</v>
      </c>
      <c r="M19" s="415">
        <v>0.15813537751992851</v>
      </c>
      <c r="N19" s="415">
        <v>0.15282996401354784</v>
      </c>
      <c r="O19" s="415">
        <v>8.8389212188272115E-2</v>
      </c>
      <c r="P19" s="416" t="s">
        <v>184</v>
      </c>
    </row>
    <row r="20" spans="1:16" ht="24" customHeight="1">
      <c r="A20" s="1022" t="s">
        <v>663</v>
      </c>
      <c r="B20" s="1022"/>
      <c r="C20" s="1022"/>
      <c r="D20" s="670">
        <v>1054039.8572199999</v>
      </c>
      <c r="E20" s="671">
        <v>2.1512512606247869E-2</v>
      </c>
      <c r="F20" s="671">
        <v>0.1607678515393598</v>
      </c>
      <c r="G20" s="671">
        <v>0.1851370519531057</v>
      </c>
      <c r="I20" s="80" t="s">
        <v>172</v>
      </c>
      <c r="J20" s="80" t="s">
        <v>248</v>
      </c>
      <c r="K20" s="414">
        <v>115.30500000000001</v>
      </c>
      <c r="L20" s="415">
        <v>7.5409377676029241E-3</v>
      </c>
      <c r="M20" s="415">
        <v>0.1285094338514661</v>
      </c>
      <c r="N20" s="415">
        <v>0.12321297064771414</v>
      </c>
      <c r="O20" s="415">
        <v>6.260575222054654E-2</v>
      </c>
      <c r="P20" s="416" t="s">
        <v>249</v>
      </c>
    </row>
    <row r="21" spans="1:16" ht="12.75" customHeight="1">
      <c r="A21" s="29" t="s">
        <v>664</v>
      </c>
      <c r="D21" s="841"/>
      <c r="I21" s="80" t="s">
        <v>172</v>
      </c>
      <c r="J21" s="80" t="s">
        <v>296</v>
      </c>
      <c r="K21" s="414">
        <v>108.3445</v>
      </c>
      <c r="L21" s="415">
        <v>2.3535920495955662E-3</v>
      </c>
      <c r="M21" s="415">
        <v>8.7091103561344793E-2</v>
      </c>
      <c r="N21" s="415">
        <v>8.6097249483238103E-2</v>
      </c>
      <c r="O21" s="415">
        <v>7.1956043971015848E-2</v>
      </c>
      <c r="P21" s="416" t="s">
        <v>300</v>
      </c>
    </row>
    <row r="22" spans="1:16" ht="12.75" customHeight="1">
      <c r="A22" s="33" t="s">
        <v>665</v>
      </c>
      <c r="I22" s="80" t="s">
        <v>172</v>
      </c>
      <c r="J22" s="80" t="s">
        <v>293</v>
      </c>
      <c r="K22" s="414">
        <v>109.5393</v>
      </c>
      <c r="L22" s="415">
        <v>-1.8425117207255671E-3</v>
      </c>
      <c r="M22" s="415">
        <v>9.9687278823806971E-2</v>
      </c>
      <c r="N22" s="415">
        <v>9.9352869034261451E-2</v>
      </c>
      <c r="O22" s="415">
        <v>7.5484157144519282E-2</v>
      </c>
      <c r="P22" s="416" t="s">
        <v>294</v>
      </c>
    </row>
    <row r="23" spans="1:16" ht="12.75" customHeight="1">
      <c r="I23" s="417" t="s">
        <v>171</v>
      </c>
      <c r="J23" s="80" t="s">
        <v>244</v>
      </c>
      <c r="K23" s="414">
        <v>278.4556</v>
      </c>
      <c r="L23" s="415">
        <v>2.7884484839273741E-3</v>
      </c>
      <c r="M23" s="415">
        <v>8.4969586784716666E-2</v>
      </c>
      <c r="N23" s="415">
        <v>6.6882146089224825E-2</v>
      </c>
      <c r="O23" s="415">
        <v>7.1741553152087745E-2</v>
      </c>
      <c r="P23" s="416" t="s">
        <v>255</v>
      </c>
    </row>
    <row r="24" spans="1:16">
      <c r="I24" s="417" t="s">
        <v>171</v>
      </c>
      <c r="J24" s="80" t="s">
        <v>245</v>
      </c>
      <c r="K24" s="414">
        <v>289.26850000000002</v>
      </c>
      <c r="L24" s="415">
        <v>2.2295365959290334E-3</v>
      </c>
      <c r="M24" s="415">
        <v>7.8487626427576646E-2</v>
      </c>
      <c r="N24" s="415">
        <v>6.0993018617265124E-2</v>
      </c>
      <c r="O24" s="415">
        <v>7.1289220247330531E-2</v>
      </c>
      <c r="P24" s="416" t="s">
        <v>256</v>
      </c>
    </row>
    <row r="25" spans="1:16">
      <c r="I25" s="417" t="s">
        <v>171</v>
      </c>
      <c r="J25" s="417" t="s">
        <v>246</v>
      </c>
      <c r="K25" s="414">
        <v>132.6764</v>
      </c>
      <c r="L25" s="415">
        <v>3.1301412948803835E-3</v>
      </c>
      <c r="M25" s="415">
        <v>9.6175756409059426E-2</v>
      </c>
      <c r="N25" s="415">
        <v>8.0596543267793766E-2</v>
      </c>
      <c r="O25" s="415">
        <v>7.1967482119129844E-2</v>
      </c>
      <c r="P25" s="416">
        <v>42314</v>
      </c>
    </row>
    <row r="26" spans="1:16" ht="12.75" customHeight="1">
      <c r="I26" s="417" t="s">
        <v>171</v>
      </c>
      <c r="J26" s="80" t="s">
        <v>247</v>
      </c>
      <c r="K26" s="414">
        <v>249.5112</v>
      </c>
      <c r="L26" s="415">
        <v>-5.5157463141233657E-4</v>
      </c>
      <c r="M26" s="415">
        <v>8.9700845779531385E-2</v>
      </c>
      <c r="N26" s="415">
        <v>7.892536074271711E-2</v>
      </c>
      <c r="O26" s="415">
        <v>7.313711910401488E-2</v>
      </c>
      <c r="P26" s="416" t="s">
        <v>68</v>
      </c>
    </row>
    <row r="27" spans="1:16" ht="12.75" customHeight="1">
      <c r="I27" s="34" t="s">
        <v>645</v>
      </c>
      <c r="J27" s="273"/>
      <c r="K27" s="273"/>
      <c r="L27" s="273"/>
      <c r="M27" s="273"/>
      <c r="N27" s="273"/>
      <c r="O27" s="273"/>
      <c r="P27" s="273"/>
    </row>
    <row r="28" spans="1:16">
      <c r="A28" s="140" t="s">
        <v>1455</v>
      </c>
      <c r="H28" s="1002"/>
      <c r="I28" s="1002"/>
      <c r="J28" s="1002"/>
    </row>
    <row r="29" spans="1:16">
      <c r="A29" s="579" t="s">
        <v>1456</v>
      </c>
      <c r="H29" s="1005"/>
      <c r="I29" s="1005"/>
      <c r="J29" s="328"/>
    </row>
    <row r="30" spans="1:16" ht="30" customHeight="1">
      <c r="D30" s="849"/>
      <c r="E30" s="849" t="s">
        <v>45</v>
      </c>
      <c r="G30" s="781" t="s">
        <v>1344</v>
      </c>
      <c r="H30" s="329"/>
      <c r="I30" s="329"/>
      <c r="J30" s="329"/>
    </row>
    <row r="31" spans="1:16" ht="12.75" customHeight="1">
      <c r="D31" s="850"/>
      <c r="E31" s="850" t="s">
        <v>46</v>
      </c>
      <c r="F31" s="570"/>
      <c r="G31" s="581" t="s">
        <v>1345</v>
      </c>
      <c r="H31" s="330"/>
      <c r="I31" s="330"/>
      <c r="J31" s="331"/>
      <c r="K31" s="53"/>
    </row>
    <row r="32" spans="1:16" ht="12.75" customHeight="1">
      <c r="A32" s="807"/>
      <c r="B32" s="808"/>
      <c r="C32" s="808" t="s">
        <v>1340</v>
      </c>
      <c r="D32" s="808"/>
      <c r="E32" s="998" t="s">
        <v>648</v>
      </c>
      <c r="F32" s="998"/>
      <c r="G32" s="998"/>
      <c r="H32" s="330"/>
      <c r="I32" s="330"/>
      <c r="J32" s="331"/>
      <c r="K32" s="53"/>
    </row>
    <row r="33" spans="1:10" ht="24">
      <c r="A33" s="807"/>
      <c r="B33" s="809"/>
      <c r="C33" s="810" t="s">
        <v>1341</v>
      </c>
      <c r="D33" s="809"/>
      <c r="E33" s="1004" t="s">
        <v>649</v>
      </c>
      <c r="F33" s="1004"/>
      <c r="G33" s="811" t="s">
        <v>650</v>
      </c>
      <c r="H33" s="330"/>
      <c r="I33" s="330"/>
      <c r="J33" s="331"/>
    </row>
    <row r="34" spans="1:10" ht="21.75">
      <c r="A34" s="799" t="s">
        <v>651</v>
      </c>
      <c r="B34" s="799" t="s">
        <v>652</v>
      </c>
      <c r="C34" s="835" t="s">
        <v>653</v>
      </c>
      <c r="D34" s="835" t="s">
        <v>654</v>
      </c>
      <c r="E34" s="835" t="s">
        <v>652</v>
      </c>
      <c r="F34" s="835" t="s">
        <v>653</v>
      </c>
      <c r="G34" s="835" t="s">
        <v>654</v>
      </c>
      <c r="H34" s="330"/>
      <c r="I34" s="330"/>
      <c r="J34" s="331"/>
    </row>
    <row r="35" spans="1:10" ht="12.75" customHeight="1">
      <c r="A35" s="78" t="s">
        <v>8</v>
      </c>
      <c r="B35" s="395">
        <v>6</v>
      </c>
      <c r="C35" s="395">
        <v>6</v>
      </c>
      <c r="D35" s="395">
        <v>12</v>
      </c>
      <c r="E35" s="395">
        <v>0</v>
      </c>
      <c r="F35" s="395">
        <v>0</v>
      </c>
      <c r="G35" s="396">
        <v>0</v>
      </c>
      <c r="H35" s="330"/>
      <c r="I35" s="330"/>
      <c r="J35" s="331"/>
    </row>
    <row r="36" spans="1:10" ht="12.75" customHeight="1">
      <c r="A36" s="78" t="s">
        <v>9</v>
      </c>
      <c r="B36" s="395">
        <v>345</v>
      </c>
      <c r="C36" s="395">
        <v>100</v>
      </c>
      <c r="D36" s="395">
        <v>445</v>
      </c>
      <c r="E36" s="395">
        <v>-12</v>
      </c>
      <c r="F36" s="395">
        <v>-5</v>
      </c>
      <c r="G36" s="396">
        <v>-3.6796536796536827E-2</v>
      </c>
      <c r="H36" s="330"/>
      <c r="I36" s="330"/>
      <c r="J36" s="331"/>
    </row>
    <row r="37" spans="1:10" ht="12.75" customHeight="1">
      <c r="A37" s="78" t="s">
        <v>10</v>
      </c>
      <c r="B37" s="395">
        <v>823</v>
      </c>
      <c r="C37" s="395">
        <v>767</v>
      </c>
      <c r="D37" s="395">
        <v>1590</v>
      </c>
      <c r="E37" s="395">
        <v>-123</v>
      </c>
      <c r="F37" s="395">
        <v>-37</v>
      </c>
      <c r="G37" s="396">
        <v>-9.1428571428571415E-2</v>
      </c>
      <c r="H37" s="330"/>
      <c r="I37" s="330"/>
      <c r="J37" s="331"/>
    </row>
    <row r="38" spans="1:10" ht="12.75" customHeight="1">
      <c r="A38" s="78" t="s">
        <v>11</v>
      </c>
      <c r="B38" s="395">
        <v>1966</v>
      </c>
      <c r="C38" s="395">
        <v>1961</v>
      </c>
      <c r="D38" s="395">
        <v>3927</v>
      </c>
      <c r="E38" s="395">
        <v>-141</v>
      </c>
      <c r="F38" s="395">
        <v>-51</v>
      </c>
      <c r="G38" s="396">
        <v>-4.661325564457397E-2</v>
      </c>
      <c r="H38" s="330"/>
      <c r="I38" s="330"/>
      <c r="J38" s="331"/>
    </row>
    <row r="39" spans="1:10" ht="12.75" customHeight="1">
      <c r="A39" s="78" t="s">
        <v>12</v>
      </c>
      <c r="B39" s="395">
        <v>2901</v>
      </c>
      <c r="C39" s="395">
        <v>3071</v>
      </c>
      <c r="D39" s="395">
        <v>5972</v>
      </c>
      <c r="E39" s="395">
        <v>-264</v>
      </c>
      <c r="F39" s="395">
        <v>-22</v>
      </c>
      <c r="G39" s="396">
        <v>-4.5701502077341027E-2</v>
      </c>
      <c r="H39" s="330"/>
      <c r="I39" s="330"/>
      <c r="J39" s="331"/>
    </row>
    <row r="40" spans="1:10" ht="12.75" customHeight="1">
      <c r="A40" s="78" t="s">
        <v>13</v>
      </c>
      <c r="B40" s="395">
        <v>3593</v>
      </c>
      <c r="C40" s="395">
        <v>3847</v>
      </c>
      <c r="D40" s="395">
        <v>7440</v>
      </c>
      <c r="E40" s="395">
        <v>-234</v>
      </c>
      <c r="F40" s="395">
        <v>-86</v>
      </c>
      <c r="G40" s="396">
        <v>-4.123711340206182E-2</v>
      </c>
      <c r="H40" s="330"/>
      <c r="I40" s="330"/>
      <c r="J40" s="331"/>
    </row>
    <row r="41" spans="1:10" ht="12.75" customHeight="1">
      <c r="A41" s="78" t="s">
        <v>14</v>
      </c>
      <c r="B41" s="395">
        <v>3757</v>
      </c>
      <c r="C41" s="395">
        <v>3930</v>
      </c>
      <c r="D41" s="395">
        <v>7687</v>
      </c>
      <c r="E41" s="395">
        <v>-163</v>
      </c>
      <c r="F41" s="395">
        <v>13</v>
      </c>
      <c r="G41" s="396">
        <v>-1.9139977032027522E-2</v>
      </c>
      <c r="H41" s="330"/>
      <c r="I41" s="330"/>
      <c r="J41" s="331"/>
    </row>
    <row r="42" spans="1:10" ht="26.25" customHeight="1">
      <c r="A42" s="78" t="s">
        <v>41</v>
      </c>
      <c r="B42" s="395">
        <v>5258</v>
      </c>
      <c r="C42" s="395">
        <v>5241</v>
      </c>
      <c r="D42" s="395">
        <v>10499</v>
      </c>
      <c r="E42" s="395">
        <v>-274</v>
      </c>
      <c r="F42" s="395">
        <v>-82</v>
      </c>
      <c r="G42" s="396">
        <v>-3.2795946568401679E-2</v>
      </c>
      <c r="H42" s="332"/>
      <c r="I42" s="332"/>
      <c r="J42" s="333"/>
    </row>
    <row r="43" spans="1:10" ht="12.75" customHeight="1">
      <c r="A43" s="78" t="s">
        <v>42</v>
      </c>
      <c r="B43" s="395">
        <v>2022</v>
      </c>
      <c r="C43" s="395">
        <v>1172</v>
      </c>
      <c r="D43" s="395">
        <v>3194</v>
      </c>
      <c r="E43" s="395">
        <v>-55</v>
      </c>
      <c r="F43" s="395">
        <v>6</v>
      </c>
      <c r="G43" s="396">
        <v>-1.5109466543324124E-2</v>
      </c>
    </row>
    <row r="44" spans="1:10" ht="12.75" customHeight="1">
      <c r="A44" s="78" t="s">
        <v>43</v>
      </c>
      <c r="B44" s="395">
        <v>146</v>
      </c>
      <c r="C44" s="395">
        <v>47</v>
      </c>
      <c r="D44" s="395">
        <v>193</v>
      </c>
      <c r="E44" s="395">
        <v>3</v>
      </c>
      <c r="F44" s="395">
        <v>-1</v>
      </c>
      <c r="G44" s="396">
        <v>1.0471204188481575E-2</v>
      </c>
    </row>
    <row r="45" spans="1:10" ht="12.75" customHeight="1">
      <c r="A45" s="78" t="s">
        <v>44</v>
      </c>
      <c r="B45" s="395">
        <v>0</v>
      </c>
      <c r="C45" s="395">
        <v>2</v>
      </c>
      <c r="D45" s="395">
        <v>2</v>
      </c>
      <c r="E45" s="395">
        <v>0</v>
      </c>
      <c r="F45" s="395">
        <v>-2</v>
      </c>
      <c r="G45" s="396">
        <v>-0.5</v>
      </c>
    </row>
    <row r="46" spans="1:10" ht="24">
      <c r="A46" s="812" t="s">
        <v>655</v>
      </c>
      <c r="B46" s="813">
        <v>20817</v>
      </c>
      <c r="C46" s="813">
        <v>20144</v>
      </c>
      <c r="D46" s="813">
        <v>40961</v>
      </c>
      <c r="E46" s="813">
        <v>-1263</v>
      </c>
      <c r="F46" s="813">
        <v>-267</v>
      </c>
      <c r="G46" s="814">
        <v>-3.6007625144148125E-2</v>
      </c>
      <c r="H46" s="185"/>
      <c r="I46" s="185"/>
      <c r="J46" s="185"/>
    </row>
    <row r="47" spans="1:10" ht="12.75" customHeight="1">
      <c r="A47" s="22" t="s">
        <v>656</v>
      </c>
      <c r="H47" s="185"/>
      <c r="I47" s="185"/>
      <c r="J47" s="185"/>
    </row>
    <row r="48" spans="1:10" ht="12.75" customHeight="1">
      <c r="B48" s="185"/>
      <c r="C48" s="185"/>
      <c r="D48" s="185"/>
      <c r="E48" s="185"/>
      <c r="F48" s="185"/>
      <c r="G48" s="185"/>
      <c r="H48" s="185"/>
      <c r="I48" s="185"/>
      <c r="J48" s="185"/>
    </row>
    <row r="49" spans="1:16">
      <c r="A49" s="669" t="s">
        <v>97</v>
      </c>
      <c r="P49" s="939" t="s">
        <v>1016</v>
      </c>
    </row>
    <row r="52" spans="1:16" ht="12.75" customHeight="1"/>
    <row r="53" spans="1:16" ht="12.75" customHeight="1"/>
    <row r="54" spans="1:16" ht="12.75" customHeight="1"/>
    <row r="55" spans="1:16" ht="12.75" customHeight="1"/>
    <row r="56" spans="1:16" ht="12.75" customHeight="1"/>
    <row r="57" spans="1:16" ht="12.75" customHeight="1"/>
    <row r="58" spans="1:16" ht="12.75" customHeight="1"/>
    <row r="59" spans="1:16" ht="12.75" customHeight="1">
      <c r="J59" s="205"/>
      <c r="K59" s="205"/>
      <c r="L59" s="205"/>
      <c r="M59" s="205"/>
      <c r="N59" s="205"/>
      <c r="O59" s="205"/>
      <c r="P59" s="205"/>
    </row>
    <row r="60" spans="1:16" ht="12.75" customHeight="1">
      <c r="J60" s="205"/>
      <c r="K60" s="205"/>
      <c r="L60" s="205"/>
      <c r="M60" s="205"/>
      <c r="N60" s="205"/>
      <c r="O60" s="205"/>
      <c r="P60" s="205"/>
    </row>
    <row r="61" spans="1:16" ht="12.75" customHeight="1">
      <c r="J61" s="205"/>
      <c r="K61" s="205"/>
      <c r="L61" s="205"/>
      <c r="M61" s="205"/>
      <c r="N61" s="205"/>
      <c r="O61" s="205"/>
      <c r="P61" s="205"/>
    </row>
    <row r="62" spans="1:16" ht="12.75" customHeight="1">
      <c r="J62" s="205"/>
      <c r="K62" s="1030"/>
      <c r="L62" s="1027"/>
      <c r="M62" s="1027"/>
      <c r="N62" s="1027"/>
      <c r="O62" s="205"/>
      <c r="P62" s="205"/>
    </row>
    <row r="63" spans="1:16" ht="12.75" customHeight="1">
      <c r="J63" s="205"/>
      <c r="K63" s="1031"/>
      <c r="L63" s="321"/>
      <c r="M63" s="348"/>
      <c r="N63" s="1028"/>
      <c r="O63" s="205"/>
      <c r="P63" s="205"/>
    </row>
    <row r="64" spans="1:16" ht="12.75" customHeight="1">
      <c r="J64" s="205"/>
      <c r="K64" s="1031"/>
      <c r="L64" s="349"/>
      <c r="M64" s="350"/>
      <c r="N64" s="1029"/>
      <c r="O64" s="205"/>
      <c r="P64" s="205"/>
    </row>
    <row r="65" spans="1:16" ht="12.75" customHeight="1">
      <c r="J65" s="205"/>
      <c r="K65" s="351"/>
      <c r="L65" s="352"/>
      <c r="M65" s="352"/>
      <c r="N65" s="353"/>
      <c r="O65" s="205"/>
      <c r="P65" s="205"/>
    </row>
    <row r="66" spans="1:16" ht="12.75" customHeight="1">
      <c r="J66" s="205"/>
      <c r="K66" s="205"/>
      <c r="L66" s="352"/>
      <c r="M66" s="352"/>
      <c r="N66" s="353"/>
      <c r="O66" s="205"/>
      <c r="P66" s="205"/>
    </row>
    <row r="67" spans="1:16" ht="12.75" customHeight="1">
      <c r="J67" s="205"/>
      <c r="K67" s="351"/>
      <c r="L67" s="352"/>
      <c r="M67" s="352"/>
      <c r="N67" s="353"/>
      <c r="O67" s="205"/>
      <c r="P67" s="205"/>
    </row>
    <row r="68" spans="1:16" ht="12.75" customHeight="1">
      <c r="J68" s="205"/>
      <c r="K68" s="205"/>
      <c r="L68" s="352"/>
      <c r="M68" s="352"/>
      <c r="N68" s="353"/>
      <c r="O68" s="205"/>
      <c r="P68" s="205"/>
    </row>
    <row r="69" spans="1:16" ht="12.75" customHeight="1">
      <c r="J69" s="205"/>
      <c r="K69" s="351"/>
      <c r="L69" s="352"/>
      <c r="M69" s="352"/>
      <c r="N69" s="353"/>
      <c r="O69" s="205"/>
      <c r="P69" s="205"/>
    </row>
    <row r="70" spans="1:16" ht="12.75" customHeight="1">
      <c r="J70" s="205"/>
      <c r="K70" s="205"/>
      <c r="L70" s="205"/>
      <c r="M70" s="205"/>
      <c r="N70" s="205"/>
      <c r="O70" s="205"/>
      <c r="P70" s="205"/>
    </row>
    <row r="71" spans="1:16" ht="12.75" customHeight="1">
      <c r="J71" s="205"/>
      <c r="K71" s="205"/>
      <c r="L71" s="205"/>
      <c r="M71" s="205"/>
      <c r="N71" s="205"/>
      <c r="O71" s="205"/>
      <c r="P71" s="205"/>
    </row>
    <row r="72" spans="1:16" ht="12.75" customHeight="1">
      <c r="J72" s="205"/>
      <c r="K72" s="205"/>
      <c r="L72" s="205"/>
      <c r="M72" s="205"/>
      <c r="N72" s="205"/>
      <c r="O72" s="205"/>
      <c r="P72" s="205"/>
    </row>
    <row r="73" spans="1:16" ht="12.75" customHeight="1"/>
    <row r="74" spans="1:16" ht="12.75" customHeight="1"/>
    <row r="75" spans="1:16" ht="12.75" customHeight="1"/>
    <row r="76" spans="1:16" ht="12.75" customHeight="1">
      <c r="A76" s="48"/>
    </row>
    <row r="77" spans="1:16" ht="12.75" customHeight="1">
      <c r="A77" s="51"/>
    </row>
    <row r="78" spans="1:16" ht="12.75" customHeight="1"/>
    <row r="79" spans="1:16" ht="12.75" customHeight="1"/>
    <row r="80" spans="1:16" ht="12.75" customHeight="1"/>
    <row r="81" spans="4:4" ht="12.75" customHeight="1"/>
    <row r="82" spans="4:4" ht="12.75" customHeight="1"/>
    <row r="83" spans="4:4" ht="12.75" customHeight="1"/>
    <row r="84" spans="4:4" ht="12.75" customHeight="1"/>
    <row r="85" spans="4:4" ht="12.75" customHeight="1"/>
    <row r="86" spans="4:4" ht="12.75" customHeight="1"/>
    <row r="87" spans="4:4" ht="12.75" customHeight="1"/>
    <row r="88" spans="4:4" ht="12.75" customHeight="1">
      <c r="D88" s="14" t="s">
        <v>666</v>
      </c>
    </row>
    <row r="89" spans="4:4" ht="12.75" customHeight="1"/>
    <row r="90" spans="4:4" ht="12.75" customHeight="1"/>
    <row r="91" spans="4:4" ht="12.75" customHeight="1"/>
    <row r="92" spans="4:4" ht="12.75" customHeight="1"/>
    <row r="93" spans="4:4" ht="12.75" customHeight="1"/>
    <row r="94" spans="4:4" ht="12.75" customHeight="1"/>
    <row r="95" spans="4:4" ht="12.75" customHeight="1"/>
  </sheetData>
  <mergeCells count="21">
    <mergeCell ref="L62:N62"/>
    <mergeCell ref="N63:N64"/>
    <mergeCell ref="H28:J28"/>
    <mergeCell ref="H29:I29"/>
    <mergeCell ref="E32:G32"/>
    <mergeCell ref="E33:F33"/>
    <mergeCell ref="K62:K64"/>
    <mergeCell ref="A19:C19"/>
    <mergeCell ref="A20:C20"/>
    <mergeCell ref="I4:I6"/>
    <mergeCell ref="J4:J6"/>
    <mergeCell ref="L4:O4"/>
    <mergeCell ref="E4:G4"/>
    <mergeCell ref="A15:C15"/>
    <mergeCell ref="A9:C9"/>
    <mergeCell ref="A10:C10"/>
    <mergeCell ref="A11:C11"/>
    <mergeCell ref="A5:C5"/>
    <mergeCell ref="A6:C6"/>
    <mergeCell ref="A7:C7"/>
    <mergeCell ref="A8:C8"/>
  </mergeCells>
  <hyperlinks>
    <hyperlink ref="A49" location="'2 Sadržaj'!A1" display="Sadržaj / Contents"/>
  </hyperlinks>
  <pageMargins left="0.7" right="0.7" top="0.75" bottom="0.75" header="0.3" footer="0.3"/>
  <pageSetup paperSize="9" scale="5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2"/>
  <sheetViews>
    <sheetView showGridLines="0" zoomScaleNormal="100" workbookViewId="0"/>
  </sheetViews>
  <sheetFormatPr defaultRowHeight="15"/>
  <cols>
    <col min="1" max="1" width="17.7109375" customWidth="1"/>
    <col min="2" max="2" width="5.7109375" bestFit="1" customWidth="1"/>
    <col min="3" max="3" width="7" bestFit="1" customWidth="1"/>
    <col min="4" max="4" width="5.7109375" bestFit="1" customWidth="1"/>
    <col min="5" max="5" width="7" bestFit="1" customWidth="1"/>
    <col min="6" max="6" width="5.7109375" bestFit="1" customWidth="1"/>
    <col min="7" max="7" width="7" bestFit="1" customWidth="1"/>
    <col min="8" max="8" width="5.7109375" bestFit="1" customWidth="1"/>
    <col min="9" max="9" width="7" bestFit="1" customWidth="1"/>
    <col min="10" max="10" width="4.85546875" bestFit="1" customWidth="1"/>
    <col min="11" max="11" width="7" bestFit="1" customWidth="1"/>
    <col min="12" max="12" width="6.5703125" bestFit="1" customWidth="1"/>
    <col min="13" max="13" width="7" bestFit="1" customWidth="1"/>
    <col min="14" max="14" width="5.7109375" bestFit="1" customWidth="1"/>
    <col min="15" max="15" width="7" bestFit="1" customWidth="1"/>
    <col min="16" max="16" width="5.7109375" bestFit="1" customWidth="1"/>
    <col min="17" max="17" width="7" bestFit="1" customWidth="1"/>
    <col min="18" max="18" width="5.7109375" bestFit="1" customWidth="1"/>
    <col min="19" max="19" width="7" bestFit="1" customWidth="1"/>
    <col min="20" max="20" width="5.7109375" bestFit="1" customWidth="1"/>
    <col min="21" max="21" width="7" bestFit="1" customWidth="1"/>
    <col min="22" max="22" width="5.7109375" bestFit="1" customWidth="1"/>
    <col min="23" max="23" width="7" bestFit="1" customWidth="1"/>
    <col min="24" max="24" width="5.7109375" bestFit="1" customWidth="1"/>
    <col min="25" max="25" width="7" bestFit="1" customWidth="1"/>
    <col min="26" max="26" width="6.5703125" bestFit="1" customWidth="1"/>
    <col min="27" max="27" width="7" bestFit="1" customWidth="1"/>
    <col min="28" max="28" width="6.5703125" bestFit="1" customWidth="1"/>
    <col min="29" max="29" width="7" bestFit="1" customWidth="1"/>
    <col min="30" max="30" width="5.710937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7109375" bestFit="1" customWidth="1"/>
    <col min="37" max="37" width="7" bestFit="1" customWidth="1"/>
    <col min="38" max="38" width="5.7109375" bestFit="1" customWidth="1"/>
    <col min="39" max="39" width="7" bestFit="1" customWidth="1"/>
    <col min="40" max="40" width="5.7109375" bestFit="1" customWidth="1"/>
    <col min="41" max="41" width="7" bestFit="1" customWidth="1"/>
    <col min="42" max="42" width="7.85546875" customWidth="1"/>
    <col min="43" max="43" width="7.7109375" customWidth="1"/>
  </cols>
  <sheetData>
    <row r="1" spans="1:43" ht="12.75" customHeight="1">
      <c r="A1" s="145" t="s">
        <v>1443</v>
      </c>
      <c r="AQ1" s="141" t="str">
        <f>Naslovnica!A20</f>
        <v>Studeni 2019.</v>
      </c>
    </row>
    <row r="2" spans="1:43" ht="12.75" customHeight="1">
      <c r="A2" s="606" t="s">
        <v>1444</v>
      </c>
      <c r="G2" s="570"/>
      <c r="AQ2" s="581" t="str">
        <f>Naslovnica!A24</f>
        <v>November 2019</v>
      </c>
    </row>
    <row r="3" spans="1:43" ht="12.75" customHeight="1"/>
    <row r="4" spans="1:43" ht="12.75" customHeight="1">
      <c r="A4" s="351"/>
      <c r="B4" s="948"/>
      <c r="C4" s="329"/>
      <c r="D4" s="1002"/>
      <c r="E4" s="1002"/>
      <c r="F4" s="1002"/>
      <c r="G4" s="1002"/>
      <c r="H4" s="329"/>
      <c r="I4" s="273"/>
      <c r="J4" s="273"/>
      <c r="K4" s="273"/>
      <c r="L4" s="273"/>
      <c r="M4" s="273"/>
      <c r="N4" s="273"/>
      <c r="O4" s="273"/>
      <c r="P4" s="273"/>
      <c r="Q4" s="273"/>
      <c r="R4" s="273"/>
      <c r="S4" s="273"/>
      <c r="T4" s="273"/>
      <c r="U4" s="273"/>
      <c r="V4" s="273"/>
      <c r="W4" s="273"/>
      <c r="X4" s="273"/>
      <c r="Y4" s="273"/>
      <c r="Z4" s="273"/>
      <c r="AA4" s="273"/>
      <c r="AB4" s="273"/>
      <c r="AC4" s="273"/>
      <c r="AD4" s="273"/>
      <c r="AE4" s="273"/>
      <c r="AF4" s="273"/>
      <c r="AG4" s="273"/>
      <c r="AH4" s="273"/>
      <c r="AI4" s="273"/>
      <c r="AJ4" s="273"/>
      <c r="AK4" s="273"/>
      <c r="AL4" s="273"/>
      <c r="AM4" s="273"/>
      <c r="AN4" s="273"/>
      <c r="AO4" s="273"/>
      <c r="AP4" s="273"/>
      <c r="AQ4" s="25" t="s">
        <v>514</v>
      </c>
    </row>
    <row r="5" spans="1:43" ht="48.75" customHeight="1">
      <c r="A5" s="1018" t="s">
        <v>667</v>
      </c>
      <c r="B5" s="994" t="s">
        <v>1433</v>
      </c>
      <c r="C5" s="994"/>
      <c r="D5" s="994" t="s">
        <v>1342</v>
      </c>
      <c r="E5" s="994"/>
      <c r="F5" s="994" t="s">
        <v>1434</v>
      </c>
      <c r="G5" s="994"/>
      <c r="H5" s="1020" t="s">
        <v>1435</v>
      </c>
      <c r="I5" s="1020"/>
      <c r="J5" s="994" t="s">
        <v>236</v>
      </c>
      <c r="K5" s="994"/>
      <c r="L5" s="994" t="s">
        <v>237</v>
      </c>
      <c r="M5" s="994"/>
      <c r="N5" s="994" t="s">
        <v>238</v>
      </c>
      <c r="O5" s="994"/>
      <c r="P5" s="994" t="s">
        <v>242</v>
      </c>
      <c r="Q5" s="994"/>
      <c r="R5" s="994" t="s">
        <v>239</v>
      </c>
      <c r="S5" s="994"/>
      <c r="T5" s="994" t="s">
        <v>1436</v>
      </c>
      <c r="U5" s="994"/>
      <c r="V5" s="994" t="s">
        <v>1437</v>
      </c>
      <c r="W5" s="994"/>
      <c r="X5" s="994" t="s">
        <v>779</v>
      </c>
      <c r="Y5" s="994"/>
      <c r="Z5" s="994" t="s">
        <v>241</v>
      </c>
      <c r="AA5" s="994"/>
      <c r="AB5" s="994" t="s">
        <v>1438</v>
      </c>
      <c r="AC5" s="994"/>
      <c r="AD5" s="994" t="s">
        <v>1439</v>
      </c>
      <c r="AE5" s="994"/>
      <c r="AF5" s="994" t="s">
        <v>1440</v>
      </c>
      <c r="AG5" s="994"/>
      <c r="AH5" s="994" t="s">
        <v>296</v>
      </c>
      <c r="AI5" s="994"/>
      <c r="AJ5" s="994" t="s">
        <v>293</v>
      </c>
      <c r="AK5" s="994"/>
      <c r="AL5" s="994" t="s">
        <v>1441</v>
      </c>
      <c r="AM5" s="994"/>
      <c r="AN5" s="994" t="s">
        <v>1442</v>
      </c>
      <c r="AO5" s="994"/>
      <c r="AP5" s="994" t="s">
        <v>513</v>
      </c>
      <c r="AQ5" s="994"/>
    </row>
    <row r="6" spans="1:43">
      <c r="A6" s="1018"/>
      <c r="B6" s="800" t="s">
        <v>33</v>
      </c>
      <c r="C6" s="800" t="s">
        <v>34</v>
      </c>
      <c r="D6" s="800" t="s">
        <v>33</v>
      </c>
      <c r="E6" s="800" t="s">
        <v>34</v>
      </c>
      <c r="F6" s="800" t="s">
        <v>33</v>
      </c>
      <c r="G6" s="800" t="s">
        <v>34</v>
      </c>
      <c r="H6" s="800" t="s">
        <v>33</v>
      </c>
      <c r="I6" s="800" t="s">
        <v>34</v>
      </c>
      <c r="J6" s="800" t="s">
        <v>34</v>
      </c>
      <c r="K6" s="800" t="s">
        <v>34</v>
      </c>
      <c r="L6" s="800" t="s">
        <v>33</v>
      </c>
      <c r="M6" s="800" t="s">
        <v>34</v>
      </c>
      <c r="N6" s="800" t="s">
        <v>33</v>
      </c>
      <c r="O6" s="800" t="s">
        <v>34</v>
      </c>
      <c r="P6" s="800" t="s">
        <v>33</v>
      </c>
      <c r="Q6" s="800" t="s">
        <v>34</v>
      </c>
      <c r="R6" s="800" t="s">
        <v>33</v>
      </c>
      <c r="S6" s="800" t="s">
        <v>34</v>
      </c>
      <c r="T6" s="800" t="s">
        <v>33</v>
      </c>
      <c r="U6" s="800" t="s">
        <v>34</v>
      </c>
      <c r="V6" s="800" t="s">
        <v>33</v>
      </c>
      <c r="W6" s="800" t="s">
        <v>34</v>
      </c>
      <c r="X6" s="800" t="s">
        <v>33</v>
      </c>
      <c r="Y6" s="800" t="s">
        <v>34</v>
      </c>
      <c r="Z6" s="800" t="s">
        <v>33</v>
      </c>
      <c r="AA6" s="800" t="s">
        <v>34</v>
      </c>
      <c r="AB6" s="800" t="s">
        <v>33</v>
      </c>
      <c r="AC6" s="800" t="s">
        <v>34</v>
      </c>
      <c r="AD6" s="800" t="s">
        <v>33</v>
      </c>
      <c r="AE6" s="800" t="s">
        <v>34</v>
      </c>
      <c r="AF6" s="800" t="s">
        <v>33</v>
      </c>
      <c r="AG6" s="800" t="s">
        <v>34</v>
      </c>
      <c r="AH6" s="800" t="s">
        <v>33</v>
      </c>
      <c r="AI6" s="800" t="s">
        <v>34</v>
      </c>
      <c r="AJ6" s="800" t="s">
        <v>33</v>
      </c>
      <c r="AK6" s="800" t="s">
        <v>34</v>
      </c>
      <c r="AL6" s="800" t="s">
        <v>33</v>
      </c>
      <c r="AM6" s="800" t="s">
        <v>34</v>
      </c>
      <c r="AN6" s="800" t="s">
        <v>33</v>
      </c>
      <c r="AO6" s="800" t="s">
        <v>34</v>
      </c>
      <c r="AP6" s="800" t="s">
        <v>33</v>
      </c>
      <c r="AQ6" s="800" t="s">
        <v>34</v>
      </c>
    </row>
    <row r="7" spans="1:43">
      <c r="A7" s="1018"/>
      <c r="B7" s="801" t="s">
        <v>31</v>
      </c>
      <c r="C7" s="801" t="s">
        <v>32</v>
      </c>
      <c r="D7" s="801" t="s">
        <v>31</v>
      </c>
      <c r="E7" s="801" t="s">
        <v>32</v>
      </c>
      <c r="F7" s="801" t="s">
        <v>31</v>
      </c>
      <c r="G7" s="801" t="s">
        <v>32</v>
      </c>
      <c r="H7" s="801" t="s">
        <v>31</v>
      </c>
      <c r="I7" s="801" t="s">
        <v>32</v>
      </c>
      <c r="J7" s="801" t="s">
        <v>32</v>
      </c>
      <c r="K7" s="801" t="s">
        <v>32</v>
      </c>
      <c r="L7" s="801" t="s">
        <v>31</v>
      </c>
      <c r="M7" s="801" t="s">
        <v>32</v>
      </c>
      <c r="N7" s="801" t="s">
        <v>31</v>
      </c>
      <c r="O7" s="801" t="s">
        <v>32</v>
      </c>
      <c r="P7" s="801" t="s">
        <v>31</v>
      </c>
      <c r="Q7" s="801" t="s">
        <v>32</v>
      </c>
      <c r="R7" s="801" t="s">
        <v>31</v>
      </c>
      <c r="S7" s="801" t="s">
        <v>32</v>
      </c>
      <c r="T7" s="801" t="s">
        <v>31</v>
      </c>
      <c r="U7" s="801" t="s">
        <v>32</v>
      </c>
      <c r="V7" s="801" t="s">
        <v>31</v>
      </c>
      <c r="W7" s="801" t="s">
        <v>32</v>
      </c>
      <c r="X7" s="801" t="s">
        <v>31</v>
      </c>
      <c r="Y7" s="801" t="s">
        <v>32</v>
      </c>
      <c r="Z7" s="801" t="s">
        <v>31</v>
      </c>
      <c r="AA7" s="801" t="s">
        <v>32</v>
      </c>
      <c r="AB7" s="801" t="s">
        <v>31</v>
      </c>
      <c r="AC7" s="801" t="s">
        <v>32</v>
      </c>
      <c r="AD7" s="801" t="s">
        <v>31</v>
      </c>
      <c r="AE7" s="801" t="s">
        <v>32</v>
      </c>
      <c r="AF7" s="801" t="s">
        <v>31</v>
      </c>
      <c r="AG7" s="801" t="s">
        <v>32</v>
      </c>
      <c r="AH7" s="801" t="s">
        <v>31</v>
      </c>
      <c r="AI7" s="801" t="s">
        <v>32</v>
      </c>
      <c r="AJ7" s="801" t="s">
        <v>31</v>
      </c>
      <c r="AK7" s="801" t="s">
        <v>32</v>
      </c>
      <c r="AL7" s="801" t="s">
        <v>31</v>
      </c>
      <c r="AM7" s="801" t="s">
        <v>32</v>
      </c>
      <c r="AN7" s="801" t="s">
        <v>31</v>
      </c>
      <c r="AO7" s="801" t="s">
        <v>32</v>
      </c>
      <c r="AP7" s="801" t="s">
        <v>31</v>
      </c>
      <c r="AQ7" s="801" t="s">
        <v>32</v>
      </c>
    </row>
    <row r="8" spans="1:43" ht="18">
      <c r="A8" s="384" t="s">
        <v>515</v>
      </c>
      <c r="B8" s="410">
        <v>1733.22487</v>
      </c>
      <c r="C8" s="411">
        <v>8.5926172973256901E-2</v>
      </c>
      <c r="D8" s="410">
        <v>1442.77646</v>
      </c>
      <c r="E8" s="411">
        <v>6.4963910185033669E-2</v>
      </c>
      <c r="F8" s="410">
        <v>1272.89391</v>
      </c>
      <c r="G8" s="411">
        <v>4.6738150635034427E-2</v>
      </c>
      <c r="H8" s="410">
        <v>7173.4591500000006</v>
      </c>
      <c r="I8" s="411">
        <v>8.2320443675307123E-2</v>
      </c>
      <c r="J8" s="410">
        <v>160.80989000000002</v>
      </c>
      <c r="K8" s="411">
        <v>3.8166536979623564E-2</v>
      </c>
      <c r="L8" s="410">
        <v>11348.35656</v>
      </c>
      <c r="M8" s="411">
        <v>7.8275107641955749E-2</v>
      </c>
      <c r="N8" s="410">
        <v>6068.0180599999994</v>
      </c>
      <c r="O8" s="411">
        <v>6.8003389460842611E-2</v>
      </c>
      <c r="P8" s="410">
        <v>150.38101999999998</v>
      </c>
      <c r="Q8" s="411">
        <v>8.2529360600503733E-3</v>
      </c>
      <c r="R8" s="410">
        <v>544.85676000000001</v>
      </c>
      <c r="S8" s="411">
        <v>7.7870160820735996E-3</v>
      </c>
      <c r="T8" s="410">
        <v>1854.0668500000002</v>
      </c>
      <c r="U8" s="411">
        <v>6.3697217737102144E-2</v>
      </c>
      <c r="V8" s="410">
        <v>129.54268999999999</v>
      </c>
      <c r="W8" s="411">
        <v>4.67401316413198E-3</v>
      </c>
      <c r="X8" s="410">
        <v>119.52</v>
      </c>
      <c r="Y8" s="411">
        <v>6.7426292755138036E-3</v>
      </c>
      <c r="Z8" s="410">
        <v>1316.6676599999998</v>
      </c>
      <c r="AA8" s="411">
        <v>6.5015867067180393E-3</v>
      </c>
      <c r="AB8" s="410">
        <v>5242.0727400000005</v>
      </c>
      <c r="AC8" s="411">
        <v>3.5806455737897237E-2</v>
      </c>
      <c r="AD8" s="410">
        <v>852.82140000000004</v>
      </c>
      <c r="AE8" s="411">
        <v>2.8604065011717493E-2</v>
      </c>
      <c r="AF8" s="410">
        <v>60.294510000000002</v>
      </c>
      <c r="AG8" s="411">
        <v>3.9878814774135261E-2</v>
      </c>
      <c r="AH8" s="410">
        <v>22.026679999999999</v>
      </c>
      <c r="AI8" s="411">
        <v>4.0794665779654855E-2</v>
      </c>
      <c r="AJ8" s="410">
        <v>2229.80269</v>
      </c>
      <c r="AK8" s="411">
        <v>6.2645441187751283E-2</v>
      </c>
      <c r="AL8" s="410">
        <v>658.60158999999999</v>
      </c>
      <c r="AM8" s="411">
        <v>2.3255005435927376E-2</v>
      </c>
      <c r="AN8" s="410">
        <v>1851.55952</v>
      </c>
      <c r="AO8" s="411">
        <v>3.6006593417332221E-2</v>
      </c>
      <c r="AP8" s="410">
        <v>44231.75301</v>
      </c>
      <c r="AQ8" s="411">
        <v>4.1964023188913971E-2</v>
      </c>
    </row>
    <row r="9" spans="1:43" ht="18">
      <c r="A9" s="384" t="s">
        <v>516</v>
      </c>
      <c r="B9" s="410">
        <v>59.093170000000001</v>
      </c>
      <c r="C9" s="411">
        <v>2.929596750454011E-3</v>
      </c>
      <c r="D9" s="410">
        <v>34.726750000000003</v>
      </c>
      <c r="E9" s="411">
        <v>1.5636417217523206E-3</v>
      </c>
      <c r="F9" s="410">
        <v>34.278010000000002</v>
      </c>
      <c r="G9" s="411">
        <v>1.2586208341975778E-3</v>
      </c>
      <c r="H9" s="410">
        <v>235.30748</v>
      </c>
      <c r="I9" s="411">
        <v>2.700317343233E-3</v>
      </c>
      <c r="J9" s="410">
        <v>12.223540000000002</v>
      </c>
      <c r="K9" s="411">
        <v>2.9011287267960185E-3</v>
      </c>
      <c r="L9" s="410">
        <v>454.12721000000005</v>
      </c>
      <c r="M9" s="411">
        <v>3.1323351586594003E-3</v>
      </c>
      <c r="N9" s="410">
        <v>251.92510000000001</v>
      </c>
      <c r="O9" s="411">
        <v>2.8232876897966459E-3</v>
      </c>
      <c r="P9" s="410">
        <v>0.85997000000000001</v>
      </c>
      <c r="Q9" s="411">
        <v>4.7195300467848401E-5</v>
      </c>
      <c r="R9" s="410">
        <v>130.15645000000001</v>
      </c>
      <c r="S9" s="411">
        <v>1.8601776535462427E-3</v>
      </c>
      <c r="T9" s="410">
        <v>0</v>
      </c>
      <c r="U9" s="411">
        <v>0</v>
      </c>
      <c r="V9" s="410">
        <v>8.8469999999999993E-2</v>
      </c>
      <c r="W9" s="411">
        <v>3.1920747101264941E-6</v>
      </c>
      <c r="X9" s="410">
        <v>7.5</v>
      </c>
      <c r="Y9" s="411">
        <v>4.2310675674659917E-4</v>
      </c>
      <c r="Z9" s="410">
        <v>435.34128000000004</v>
      </c>
      <c r="AA9" s="411">
        <v>2.149676159687568E-3</v>
      </c>
      <c r="AB9" s="410">
        <v>46.459199999999996</v>
      </c>
      <c r="AC9" s="411">
        <v>3.1734380099771655E-4</v>
      </c>
      <c r="AD9" s="410">
        <v>0</v>
      </c>
      <c r="AE9" s="411">
        <v>0</v>
      </c>
      <c r="AF9" s="410">
        <v>0</v>
      </c>
      <c r="AG9" s="411">
        <v>0</v>
      </c>
      <c r="AH9" s="410">
        <v>5.4599999999999996E-3</v>
      </c>
      <c r="AI9" s="411">
        <v>1.0112230947056728E-5</v>
      </c>
      <c r="AJ9" s="410">
        <v>0.29798000000000002</v>
      </c>
      <c r="AK9" s="411">
        <v>8.3716324537782881E-6</v>
      </c>
      <c r="AL9" s="410">
        <v>0</v>
      </c>
      <c r="AM9" s="411">
        <v>0</v>
      </c>
      <c r="AN9" s="410">
        <v>0</v>
      </c>
      <c r="AO9" s="411">
        <v>0</v>
      </c>
      <c r="AP9" s="410">
        <v>1702.3900700000002</v>
      </c>
      <c r="AQ9" s="411">
        <v>1.6151097687199009E-3</v>
      </c>
    </row>
    <row r="10" spans="1:43" ht="27">
      <c r="A10" s="384" t="s">
        <v>517</v>
      </c>
      <c r="B10" s="410">
        <v>18413.1335</v>
      </c>
      <c r="C10" s="411">
        <v>0.91284756034032177</v>
      </c>
      <c r="D10" s="410">
        <v>20769.655760000001</v>
      </c>
      <c r="E10" s="411">
        <v>0.93519549893869713</v>
      </c>
      <c r="F10" s="410">
        <v>25980.46672</v>
      </c>
      <c r="G10" s="411">
        <v>0.95395143113526149</v>
      </c>
      <c r="H10" s="410">
        <v>79871.211960000001</v>
      </c>
      <c r="I10" s="411">
        <v>0.91657782778782482</v>
      </c>
      <c r="J10" s="410">
        <v>4045.1147099999998</v>
      </c>
      <c r="K10" s="411">
        <v>0.96006545471820315</v>
      </c>
      <c r="L10" s="410">
        <v>133415.21079000001</v>
      </c>
      <c r="M10" s="411">
        <v>0.92022927993561976</v>
      </c>
      <c r="N10" s="410">
        <v>83068.697050000002</v>
      </c>
      <c r="O10" s="411">
        <v>0.9309387186457877</v>
      </c>
      <c r="P10" s="410">
        <v>18112.968399999998</v>
      </c>
      <c r="Q10" s="411">
        <v>0.99404279917048644</v>
      </c>
      <c r="R10" s="410">
        <v>70040.143569999986</v>
      </c>
      <c r="S10" s="411">
        <v>1.0010038681915843</v>
      </c>
      <c r="T10" s="410">
        <v>27516.26095</v>
      </c>
      <c r="U10" s="411">
        <v>0.94533229211399306</v>
      </c>
      <c r="V10" s="410">
        <v>28231.957719999999</v>
      </c>
      <c r="W10" s="411">
        <v>1.0186336414080754</v>
      </c>
      <c r="X10" s="410">
        <v>17662.667719999998</v>
      </c>
      <c r="Y10" s="411">
        <v>0.99642587393360638</v>
      </c>
      <c r="Z10" s="410">
        <v>203105.58996000001</v>
      </c>
      <c r="AA10" s="411">
        <v>1.0029171702630419</v>
      </c>
      <c r="AB10" s="410">
        <v>141690.47889</v>
      </c>
      <c r="AC10" s="411">
        <v>0.96782973310214826</v>
      </c>
      <c r="AD10" s="410">
        <v>29347.239300000001</v>
      </c>
      <c r="AE10" s="411">
        <v>0.98432138411586589</v>
      </c>
      <c r="AF10" s="410">
        <v>1452.9358</v>
      </c>
      <c r="AG10" s="411">
        <v>0.96097236127982522</v>
      </c>
      <c r="AH10" s="410">
        <v>520.54088000000002</v>
      </c>
      <c r="AI10" s="411">
        <v>0.96407135456852444</v>
      </c>
      <c r="AJ10" s="410">
        <v>33954.346429999998</v>
      </c>
      <c r="AK10" s="411">
        <v>0.95393418524806672</v>
      </c>
      <c r="AL10" s="410">
        <v>27924.271120000001</v>
      </c>
      <c r="AM10" s="411">
        <v>0.98599682501512009</v>
      </c>
      <c r="AN10" s="410">
        <v>49619.034930000002</v>
      </c>
      <c r="AO10" s="411">
        <v>0.96492302687893905</v>
      </c>
      <c r="AP10" s="410">
        <v>1014741.9261600001</v>
      </c>
      <c r="AQ10" s="411">
        <v>0.96271684530600232</v>
      </c>
    </row>
    <row r="11" spans="1:43" ht="18.75">
      <c r="A11" s="384" t="s">
        <v>518</v>
      </c>
      <c r="B11" s="412">
        <v>16193.6859</v>
      </c>
      <c r="C11" s="413">
        <v>0.80281646069271528</v>
      </c>
      <c r="D11" s="412">
        <v>18166.836170000002</v>
      </c>
      <c r="E11" s="413">
        <v>0.81799831506406828</v>
      </c>
      <c r="F11" s="412">
        <v>22540.226879999998</v>
      </c>
      <c r="G11" s="413">
        <v>0.82763261807521094</v>
      </c>
      <c r="H11" s="412">
        <v>70040.416329999993</v>
      </c>
      <c r="I11" s="413">
        <v>0.80376259583060772</v>
      </c>
      <c r="J11" s="412">
        <v>3926.7003100000002</v>
      </c>
      <c r="K11" s="413">
        <v>0.9319610416344063</v>
      </c>
      <c r="L11" s="412">
        <v>117240.27399</v>
      </c>
      <c r="M11" s="413">
        <v>0.80866291238029575</v>
      </c>
      <c r="N11" s="412">
        <v>72696.149769999989</v>
      </c>
      <c r="O11" s="413">
        <v>0.81469510081073393</v>
      </c>
      <c r="P11" s="412">
        <v>15279.9962</v>
      </c>
      <c r="Q11" s="413">
        <v>0.83856880101233977</v>
      </c>
      <c r="R11" s="412">
        <v>48045.638439999995</v>
      </c>
      <c r="S11" s="413">
        <v>0.68666149834641577</v>
      </c>
      <c r="T11" s="412">
        <v>18995.168519999999</v>
      </c>
      <c r="U11" s="413">
        <v>0.65258670968168597</v>
      </c>
      <c r="V11" s="412">
        <v>23674.221239999999</v>
      </c>
      <c r="W11" s="413">
        <v>0.85418653670332867</v>
      </c>
      <c r="X11" s="412">
        <v>16281.9746</v>
      </c>
      <c r="Y11" s="413">
        <v>0.91853512885820077</v>
      </c>
      <c r="Z11" s="412">
        <v>141567.47169000001</v>
      </c>
      <c r="AA11" s="413">
        <v>0.69904746657435679</v>
      </c>
      <c r="AB11" s="412">
        <v>95632.52579</v>
      </c>
      <c r="AC11" s="413">
        <v>0.65322668563407804</v>
      </c>
      <c r="AD11" s="412">
        <v>20335.152480000001</v>
      </c>
      <c r="AE11" s="413">
        <v>0.68205139266100523</v>
      </c>
      <c r="AF11" s="412">
        <v>1207.67984</v>
      </c>
      <c r="AG11" s="413">
        <v>0.79875996414627648</v>
      </c>
      <c r="AH11" s="412">
        <v>479.82953999999995</v>
      </c>
      <c r="AI11" s="413">
        <v>0.88867163437728836</v>
      </c>
      <c r="AJ11" s="412">
        <v>31488.288769999999</v>
      </c>
      <c r="AK11" s="413">
        <v>0.88465125236886499</v>
      </c>
      <c r="AL11" s="412">
        <v>19510.270539999998</v>
      </c>
      <c r="AM11" s="413">
        <v>0.68890123308708329</v>
      </c>
      <c r="AN11" s="412">
        <v>39174.370849999999</v>
      </c>
      <c r="AO11" s="413">
        <v>0.76180950617009657</v>
      </c>
      <c r="AP11" s="412">
        <v>792476.87784999993</v>
      </c>
      <c r="AQ11" s="413">
        <v>0.75184716443992328</v>
      </c>
    </row>
    <row r="12" spans="1:43" ht="19.5">
      <c r="A12" s="391" t="s">
        <v>519</v>
      </c>
      <c r="B12" s="412">
        <v>4526.6132699999998</v>
      </c>
      <c r="C12" s="413">
        <v>0.22441090106274558</v>
      </c>
      <c r="D12" s="412">
        <v>5305.6162899999999</v>
      </c>
      <c r="E12" s="413">
        <v>0.23889603808743284</v>
      </c>
      <c r="F12" s="412">
        <v>6737.8637199999994</v>
      </c>
      <c r="G12" s="413">
        <v>0.24740104971017843</v>
      </c>
      <c r="H12" s="412">
        <v>20142.506280000001</v>
      </c>
      <c r="I12" s="413">
        <v>0.23114929896858197</v>
      </c>
      <c r="J12" s="412">
        <v>203.04857000000001</v>
      </c>
      <c r="K12" s="413">
        <v>4.8191443670315817E-2</v>
      </c>
      <c r="L12" s="412">
        <v>33366.343509999999</v>
      </c>
      <c r="M12" s="413">
        <v>0.23014382003729725</v>
      </c>
      <c r="N12" s="412">
        <v>20957.418229999999</v>
      </c>
      <c r="O12" s="413">
        <v>0.23486671593532682</v>
      </c>
      <c r="P12" s="412">
        <v>5411.3656799999999</v>
      </c>
      <c r="Q12" s="413">
        <v>0.29697667268509692</v>
      </c>
      <c r="R12" s="412">
        <v>8236.5991300000005</v>
      </c>
      <c r="S12" s="413">
        <v>0.11771631481070992</v>
      </c>
      <c r="T12" s="412">
        <v>5136.2956199999999</v>
      </c>
      <c r="U12" s="413">
        <v>0.17645951680181543</v>
      </c>
      <c r="V12" s="412">
        <v>8253.9373300000007</v>
      </c>
      <c r="W12" s="413">
        <v>0.2978092529678083</v>
      </c>
      <c r="X12" s="412">
        <v>1062.3959199999999</v>
      </c>
      <c r="Y12" s="413">
        <v>5.9934252278935916E-2</v>
      </c>
      <c r="Z12" s="412">
        <v>23622.282510000001</v>
      </c>
      <c r="AA12" s="413">
        <v>0.11664471044223419</v>
      </c>
      <c r="AB12" s="412">
        <v>15956.26902</v>
      </c>
      <c r="AC12" s="413">
        <v>0.10899075017539929</v>
      </c>
      <c r="AD12" s="412">
        <v>5584.5318399999996</v>
      </c>
      <c r="AE12" s="413">
        <v>0.18730804809936322</v>
      </c>
      <c r="AF12" s="412">
        <v>457.25295</v>
      </c>
      <c r="AG12" s="413">
        <v>0.30242729724442458</v>
      </c>
      <c r="AH12" s="412">
        <v>105.83467999999999</v>
      </c>
      <c r="AI12" s="413">
        <v>0.19601185464612561</v>
      </c>
      <c r="AJ12" s="412">
        <v>5847.8920599999992</v>
      </c>
      <c r="AK12" s="413">
        <v>0.16429425785518612</v>
      </c>
      <c r="AL12" s="412">
        <v>5313.1269599999996</v>
      </c>
      <c r="AM12" s="413">
        <v>0.18760476472061399</v>
      </c>
      <c r="AN12" s="412">
        <v>6688.6950099999995</v>
      </c>
      <c r="AO12" s="413">
        <v>0.13007257888075283</v>
      </c>
      <c r="AP12" s="412">
        <v>182915.88858</v>
      </c>
      <c r="AQ12" s="413">
        <v>0.17353792394926207</v>
      </c>
    </row>
    <row r="13" spans="1:43" ht="19.5">
      <c r="A13" s="391" t="s">
        <v>520</v>
      </c>
      <c r="B13" s="412">
        <v>10707.608119999999</v>
      </c>
      <c r="C13" s="413">
        <v>0.53083924848653374</v>
      </c>
      <c r="D13" s="412">
        <v>11572.698910000001</v>
      </c>
      <c r="E13" s="413">
        <v>0.52108403029231365</v>
      </c>
      <c r="F13" s="412">
        <v>14020.159220000001</v>
      </c>
      <c r="G13" s="413">
        <v>0.51479255922555778</v>
      </c>
      <c r="H13" s="412">
        <v>45344.960500000001</v>
      </c>
      <c r="I13" s="413">
        <v>0.52036502735214929</v>
      </c>
      <c r="J13" s="412">
        <v>3704.2343999999998</v>
      </c>
      <c r="K13" s="413">
        <v>0.8791610964275498</v>
      </c>
      <c r="L13" s="412">
        <v>76526.122659999994</v>
      </c>
      <c r="M13" s="413">
        <v>0.52783770557108833</v>
      </c>
      <c r="N13" s="412">
        <v>46693.103020000002</v>
      </c>
      <c r="O13" s="413">
        <v>0.52328276521383776</v>
      </c>
      <c r="P13" s="412">
        <v>9279.9448800000009</v>
      </c>
      <c r="Q13" s="413">
        <v>0.50928495986682265</v>
      </c>
      <c r="R13" s="412">
        <v>35459.589540000001</v>
      </c>
      <c r="S13" s="413">
        <v>0.50678345995323393</v>
      </c>
      <c r="T13" s="412">
        <v>13506.93607</v>
      </c>
      <c r="U13" s="413">
        <v>0.46403626051126939</v>
      </c>
      <c r="V13" s="412">
        <v>14611.79291</v>
      </c>
      <c r="W13" s="413">
        <v>0.52720622377773951</v>
      </c>
      <c r="X13" s="412">
        <v>13476.189849999999</v>
      </c>
      <c r="Y13" s="413">
        <v>0.76024893076465838</v>
      </c>
      <c r="Z13" s="412">
        <v>102289.46662000001</v>
      </c>
      <c r="AA13" s="413">
        <v>0.50509620355820906</v>
      </c>
      <c r="AB13" s="412">
        <v>68728.945909999995</v>
      </c>
      <c r="AC13" s="413">
        <v>0.46945933063087325</v>
      </c>
      <c r="AD13" s="412">
        <v>14452.82819</v>
      </c>
      <c r="AE13" s="413">
        <v>0.48475523380386942</v>
      </c>
      <c r="AF13" s="412">
        <v>720.39601000000005</v>
      </c>
      <c r="AG13" s="413">
        <v>0.47647022998969712</v>
      </c>
      <c r="AH13" s="412">
        <v>373.99485999999996</v>
      </c>
      <c r="AI13" s="413">
        <v>0.69265977973116277</v>
      </c>
      <c r="AJ13" s="412">
        <v>25640.396710000001</v>
      </c>
      <c r="AK13" s="413">
        <v>0.72035699451367885</v>
      </c>
      <c r="AL13" s="412">
        <v>13929.195009999999</v>
      </c>
      <c r="AM13" s="413">
        <v>0.49183529252585384</v>
      </c>
      <c r="AN13" s="412">
        <v>29958.604469999998</v>
      </c>
      <c r="AO13" s="413">
        <v>0.5825939046787767</v>
      </c>
      <c r="AP13" s="412">
        <v>550997.16786000016</v>
      </c>
      <c r="AQ13" s="413">
        <v>0.52274794362944399</v>
      </c>
    </row>
    <row r="14" spans="1:43" ht="19.5">
      <c r="A14" s="391" t="s">
        <v>521</v>
      </c>
      <c r="B14" s="412">
        <v>0</v>
      </c>
      <c r="C14" s="413">
        <v>0</v>
      </c>
      <c r="D14" s="412">
        <v>0</v>
      </c>
      <c r="E14" s="413">
        <v>0</v>
      </c>
      <c r="F14" s="412">
        <v>0</v>
      </c>
      <c r="G14" s="413">
        <v>0</v>
      </c>
      <c r="H14" s="412">
        <v>0</v>
      </c>
      <c r="I14" s="413">
        <v>0</v>
      </c>
      <c r="J14" s="412">
        <v>0</v>
      </c>
      <c r="K14" s="413">
        <v>0</v>
      </c>
      <c r="L14" s="412">
        <v>0</v>
      </c>
      <c r="M14" s="413">
        <v>0</v>
      </c>
      <c r="N14" s="412">
        <v>0</v>
      </c>
      <c r="O14" s="413">
        <v>0</v>
      </c>
      <c r="P14" s="412">
        <v>0</v>
      </c>
      <c r="Q14" s="413">
        <v>0</v>
      </c>
      <c r="R14" s="412">
        <v>0</v>
      </c>
      <c r="S14" s="413">
        <v>0</v>
      </c>
      <c r="T14" s="412">
        <v>0</v>
      </c>
      <c r="U14" s="413">
        <v>0</v>
      </c>
      <c r="V14" s="412">
        <v>0</v>
      </c>
      <c r="W14" s="413">
        <v>0</v>
      </c>
      <c r="X14" s="412">
        <v>0</v>
      </c>
      <c r="Y14" s="413">
        <v>0</v>
      </c>
      <c r="Z14" s="412">
        <v>0</v>
      </c>
      <c r="AA14" s="413">
        <v>0</v>
      </c>
      <c r="AB14" s="412">
        <v>0</v>
      </c>
      <c r="AC14" s="413">
        <v>0</v>
      </c>
      <c r="AD14" s="412">
        <v>0</v>
      </c>
      <c r="AE14" s="413">
        <v>0</v>
      </c>
      <c r="AF14" s="412">
        <v>0</v>
      </c>
      <c r="AG14" s="413">
        <v>0</v>
      </c>
      <c r="AH14" s="412">
        <v>0</v>
      </c>
      <c r="AI14" s="413">
        <v>0</v>
      </c>
      <c r="AJ14" s="412">
        <v>0</v>
      </c>
      <c r="AK14" s="413">
        <v>0</v>
      </c>
      <c r="AL14" s="412">
        <v>0</v>
      </c>
      <c r="AM14" s="413">
        <v>0</v>
      </c>
      <c r="AN14" s="412">
        <v>0</v>
      </c>
      <c r="AO14" s="413">
        <v>0</v>
      </c>
      <c r="AP14" s="412">
        <v>0</v>
      </c>
      <c r="AQ14" s="413">
        <v>0</v>
      </c>
    </row>
    <row r="15" spans="1:43" ht="19.5">
      <c r="A15" s="391" t="s">
        <v>522</v>
      </c>
      <c r="B15" s="412">
        <v>855.11502000000007</v>
      </c>
      <c r="C15" s="413">
        <v>4.2393091855732513E-2</v>
      </c>
      <c r="D15" s="412">
        <v>1154.8231799999999</v>
      </c>
      <c r="E15" s="413">
        <v>5.1998234948409786E-2</v>
      </c>
      <c r="F15" s="412">
        <v>1591.98351</v>
      </c>
      <c r="G15" s="413">
        <v>5.8454490601554401E-2</v>
      </c>
      <c r="H15" s="412">
        <v>4063.81131</v>
      </c>
      <c r="I15" s="413">
        <v>4.6635067274612002E-2</v>
      </c>
      <c r="J15" s="412">
        <v>7.4606300000000001</v>
      </c>
      <c r="K15" s="413">
        <v>1.7707021053635999E-3</v>
      </c>
      <c r="L15" s="412">
        <v>6558.6647899999998</v>
      </c>
      <c r="M15" s="413">
        <v>4.5238285359686929E-2</v>
      </c>
      <c r="N15" s="412">
        <v>4510.8373799999999</v>
      </c>
      <c r="O15" s="413">
        <v>5.0552293700105923E-2</v>
      </c>
      <c r="P15" s="412">
        <v>525.81515000000002</v>
      </c>
      <c r="Q15" s="413">
        <v>2.8856825232039231E-2</v>
      </c>
      <c r="R15" s="412">
        <v>3644.6894400000001</v>
      </c>
      <c r="S15" s="413">
        <v>5.2089388197081046E-2</v>
      </c>
      <c r="T15" s="412">
        <v>351.93683000000004</v>
      </c>
      <c r="U15" s="413">
        <v>1.2090932368601219E-2</v>
      </c>
      <c r="V15" s="412">
        <v>808.49099999999999</v>
      </c>
      <c r="W15" s="413">
        <v>2.9171059957780934E-2</v>
      </c>
      <c r="X15" s="412">
        <v>1743.3888300000001</v>
      </c>
      <c r="Y15" s="413">
        <v>9.835194581460642E-2</v>
      </c>
      <c r="Z15" s="412">
        <v>13691.082460000001</v>
      </c>
      <c r="AA15" s="413">
        <v>6.7605336127505813E-2</v>
      </c>
      <c r="AB15" s="412">
        <v>9610.1970799999999</v>
      </c>
      <c r="AC15" s="413">
        <v>6.5643327257127917E-2</v>
      </c>
      <c r="AD15" s="412">
        <v>297.79245000000003</v>
      </c>
      <c r="AE15" s="413">
        <v>9.9881107577725319E-3</v>
      </c>
      <c r="AF15" s="412">
        <v>30.03088</v>
      </c>
      <c r="AG15" s="413">
        <v>1.9862436912154741E-2</v>
      </c>
      <c r="AH15" s="412">
        <v>0</v>
      </c>
      <c r="AI15" s="413">
        <v>0</v>
      </c>
      <c r="AJ15" s="412">
        <v>0</v>
      </c>
      <c r="AK15" s="413">
        <v>0</v>
      </c>
      <c r="AL15" s="412">
        <v>267.94857000000002</v>
      </c>
      <c r="AM15" s="413">
        <v>9.4611758406155187E-3</v>
      </c>
      <c r="AN15" s="412">
        <v>2527.0713700000001</v>
      </c>
      <c r="AO15" s="413">
        <v>4.9143022610567071E-2</v>
      </c>
      <c r="AP15" s="412">
        <v>52241.139879999995</v>
      </c>
      <c r="AQ15" s="413">
        <v>4.956277461677791E-2</v>
      </c>
    </row>
    <row r="16" spans="1:43" ht="19.5">
      <c r="A16" s="392" t="s">
        <v>523</v>
      </c>
      <c r="B16" s="412">
        <v>0</v>
      </c>
      <c r="C16" s="413">
        <v>0</v>
      </c>
      <c r="D16" s="412">
        <v>0</v>
      </c>
      <c r="E16" s="413">
        <v>0</v>
      </c>
      <c r="F16" s="412">
        <v>0</v>
      </c>
      <c r="G16" s="413">
        <v>0</v>
      </c>
      <c r="H16" s="412">
        <v>0</v>
      </c>
      <c r="I16" s="413">
        <v>0</v>
      </c>
      <c r="J16" s="412">
        <v>0</v>
      </c>
      <c r="K16" s="413">
        <v>0</v>
      </c>
      <c r="L16" s="412">
        <v>0</v>
      </c>
      <c r="M16" s="413">
        <v>0</v>
      </c>
      <c r="N16" s="412">
        <v>0</v>
      </c>
      <c r="O16" s="413">
        <v>0</v>
      </c>
      <c r="P16" s="412">
        <v>0</v>
      </c>
      <c r="Q16" s="413">
        <v>0</v>
      </c>
      <c r="R16" s="412">
        <v>0</v>
      </c>
      <c r="S16" s="413">
        <v>0</v>
      </c>
      <c r="T16" s="412">
        <v>0</v>
      </c>
      <c r="U16" s="413">
        <v>0</v>
      </c>
      <c r="V16" s="412">
        <v>0</v>
      </c>
      <c r="W16" s="413">
        <v>0</v>
      </c>
      <c r="X16" s="412">
        <v>0</v>
      </c>
      <c r="Y16" s="413">
        <v>0</v>
      </c>
      <c r="Z16" s="412">
        <v>0</v>
      </c>
      <c r="AA16" s="413">
        <v>0</v>
      </c>
      <c r="AB16" s="412">
        <v>0</v>
      </c>
      <c r="AC16" s="413">
        <v>0</v>
      </c>
      <c r="AD16" s="412">
        <v>0</v>
      </c>
      <c r="AE16" s="413">
        <v>0</v>
      </c>
      <c r="AF16" s="412">
        <v>0</v>
      </c>
      <c r="AG16" s="413">
        <v>0</v>
      </c>
      <c r="AH16" s="412">
        <v>0</v>
      </c>
      <c r="AI16" s="413">
        <v>0</v>
      </c>
      <c r="AJ16" s="412">
        <v>0</v>
      </c>
      <c r="AK16" s="413">
        <v>0</v>
      </c>
      <c r="AL16" s="412">
        <v>0</v>
      </c>
      <c r="AM16" s="413">
        <v>0</v>
      </c>
      <c r="AN16" s="412">
        <v>0</v>
      </c>
      <c r="AO16" s="413">
        <v>0</v>
      </c>
      <c r="AP16" s="412">
        <v>0</v>
      </c>
      <c r="AQ16" s="413">
        <v>0</v>
      </c>
    </row>
    <row r="17" spans="1:43" s="273" customFormat="1" ht="19.5">
      <c r="A17" s="392" t="s">
        <v>524</v>
      </c>
      <c r="B17" s="412">
        <v>104.34949</v>
      </c>
      <c r="C17" s="413">
        <v>5.1732192877033565E-3</v>
      </c>
      <c r="D17" s="412">
        <v>133.69779</v>
      </c>
      <c r="E17" s="413">
        <v>6.0200117359119456E-3</v>
      </c>
      <c r="F17" s="412">
        <v>190.22042999999999</v>
      </c>
      <c r="G17" s="413">
        <v>6.9845185379204316E-3</v>
      </c>
      <c r="H17" s="412">
        <v>489.13824</v>
      </c>
      <c r="I17" s="413">
        <v>5.6132022352645382E-3</v>
      </c>
      <c r="J17" s="412">
        <v>11.956709999999999</v>
      </c>
      <c r="K17" s="413">
        <v>2.8377994311769928E-3</v>
      </c>
      <c r="L17" s="412">
        <v>789.14303000000007</v>
      </c>
      <c r="M17" s="413">
        <v>5.4431014122232621E-3</v>
      </c>
      <c r="N17" s="412">
        <v>534.79114000000004</v>
      </c>
      <c r="O17" s="413">
        <v>5.9933259614636039E-3</v>
      </c>
      <c r="P17" s="412">
        <v>62.870489999999997</v>
      </c>
      <c r="Q17" s="413">
        <v>3.4503432283810578E-3</v>
      </c>
      <c r="R17" s="412">
        <v>704.76032999999995</v>
      </c>
      <c r="S17" s="413">
        <v>1.0072335385391009E-2</v>
      </c>
      <c r="T17" s="412">
        <v>0</v>
      </c>
      <c r="U17" s="413">
        <v>0</v>
      </c>
      <c r="V17" s="412">
        <v>0</v>
      </c>
      <c r="W17" s="413">
        <v>0</v>
      </c>
      <c r="X17" s="412">
        <v>0</v>
      </c>
      <c r="Y17" s="413">
        <v>0</v>
      </c>
      <c r="Z17" s="412">
        <v>1964.6401000000001</v>
      </c>
      <c r="AA17" s="413">
        <v>9.7012164464077462E-3</v>
      </c>
      <c r="AB17" s="412">
        <v>1337.1137800000001</v>
      </c>
      <c r="AC17" s="413">
        <v>9.1332775706775976E-3</v>
      </c>
      <c r="AD17" s="412">
        <v>0</v>
      </c>
      <c r="AE17" s="413">
        <v>0</v>
      </c>
      <c r="AF17" s="412">
        <v>0</v>
      </c>
      <c r="AG17" s="413">
        <v>0</v>
      </c>
      <c r="AH17" s="412">
        <v>0</v>
      </c>
      <c r="AI17" s="413">
        <v>0</v>
      </c>
      <c r="AJ17" s="412">
        <v>0</v>
      </c>
      <c r="AK17" s="413">
        <v>0</v>
      </c>
      <c r="AL17" s="412">
        <v>0</v>
      </c>
      <c r="AM17" s="413">
        <v>0</v>
      </c>
      <c r="AN17" s="412">
        <v>0</v>
      </c>
      <c r="AO17" s="413">
        <v>0</v>
      </c>
      <c r="AP17" s="412">
        <v>6322.6815299999998</v>
      </c>
      <c r="AQ17" s="413">
        <v>5.9985222444394826E-3</v>
      </c>
    </row>
    <row r="18" spans="1:43" ht="19.5">
      <c r="A18" s="393" t="s">
        <v>525</v>
      </c>
      <c r="B18" s="412">
        <v>0</v>
      </c>
      <c r="C18" s="413">
        <v>0</v>
      </c>
      <c r="D18" s="412">
        <v>0</v>
      </c>
      <c r="E18" s="413">
        <v>0</v>
      </c>
      <c r="F18" s="412">
        <v>0</v>
      </c>
      <c r="G18" s="413">
        <v>0</v>
      </c>
      <c r="H18" s="412">
        <v>0</v>
      </c>
      <c r="I18" s="413">
        <v>0</v>
      </c>
      <c r="J18" s="412">
        <v>0</v>
      </c>
      <c r="K18" s="413">
        <v>0</v>
      </c>
      <c r="L18" s="412">
        <v>0</v>
      </c>
      <c r="M18" s="413">
        <v>0</v>
      </c>
      <c r="N18" s="412">
        <v>0</v>
      </c>
      <c r="O18" s="413">
        <v>0</v>
      </c>
      <c r="P18" s="412">
        <v>0</v>
      </c>
      <c r="Q18" s="413">
        <v>0</v>
      </c>
      <c r="R18" s="412">
        <v>0</v>
      </c>
      <c r="S18" s="413">
        <v>0</v>
      </c>
      <c r="T18" s="412">
        <v>0</v>
      </c>
      <c r="U18" s="413">
        <v>0</v>
      </c>
      <c r="V18" s="412">
        <v>0</v>
      </c>
      <c r="W18" s="413">
        <v>0</v>
      </c>
      <c r="X18" s="412">
        <v>0</v>
      </c>
      <c r="Y18" s="413">
        <v>0</v>
      </c>
      <c r="Z18" s="412">
        <v>0</v>
      </c>
      <c r="AA18" s="413">
        <v>0</v>
      </c>
      <c r="AB18" s="412">
        <v>0</v>
      </c>
      <c r="AC18" s="413">
        <v>0</v>
      </c>
      <c r="AD18" s="412">
        <v>0</v>
      </c>
      <c r="AE18" s="413">
        <v>0</v>
      </c>
      <c r="AF18" s="412">
        <v>0</v>
      </c>
      <c r="AG18" s="413">
        <v>0</v>
      </c>
      <c r="AH18" s="412">
        <v>0</v>
      </c>
      <c r="AI18" s="413">
        <v>0</v>
      </c>
      <c r="AJ18" s="412">
        <v>0</v>
      </c>
      <c r="AK18" s="413">
        <v>0</v>
      </c>
      <c r="AL18" s="412">
        <v>0</v>
      </c>
      <c r="AM18" s="413">
        <v>0</v>
      </c>
      <c r="AN18" s="412">
        <v>0</v>
      </c>
      <c r="AO18" s="413">
        <v>0</v>
      </c>
      <c r="AP18" s="412">
        <v>0</v>
      </c>
      <c r="AQ18" s="413">
        <v>0</v>
      </c>
    </row>
    <row r="19" spans="1:43" ht="18.75">
      <c r="A19" s="384" t="s">
        <v>526</v>
      </c>
      <c r="B19" s="412">
        <v>0</v>
      </c>
      <c r="C19" s="413">
        <v>0</v>
      </c>
      <c r="D19" s="412">
        <v>0</v>
      </c>
      <c r="E19" s="413">
        <v>0</v>
      </c>
      <c r="F19" s="412">
        <v>0</v>
      </c>
      <c r="G19" s="413">
        <v>0</v>
      </c>
      <c r="H19" s="412">
        <v>0</v>
      </c>
      <c r="I19" s="413">
        <v>0</v>
      </c>
      <c r="J19" s="412">
        <v>0</v>
      </c>
      <c r="K19" s="413">
        <v>0</v>
      </c>
      <c r="L19" s="412">
        <v>0</v>
      </c>
      <c r="M19" s="413">
        <v>0</v>
      </c>
      <c r="N19" s="412">
        <v>0</v>
      </c>
      <c r="O19" s="413">
        <v>0</v>
      </c>
      <c r="P19" s="412">
        <v>0</v>
      </c>
      <c r="Q19" s="413">
        <v>0</v>
      </c>
      <c r="R19" s="412">
        <v>0</v>
      </c>
      <c r="S19" s="413">
        <v>0</v>
      </c>
      <c r="T19" s="412">
        <v>0</v>
      </c>
      <c r="U19" s="413">
        <v>0</v>
      </c>
      <c r="V19" s="412">
        <v>0</v>
      </c>
      <c r="W19" s="413">
        <v>0</v>
      </c>
      <c r="X19" s="412">
        <v>0</v>
      </c>
      <c r="Y19" s="413">
        <v>0</v>
      </c>
      <c r="Z19" s="412">
        <v>0</v>
      </c>
      <c r="AA19" s="413">
        <v>0</v>
      </c>
      <c r="AB19" s="412">
        <v>0</v>
      </c>
      <c r="AC19" s="413">
        <v>0</v>
      </c>
      <c r="AD19" s="412">
        <v>0</v>
      </c>
      <c r="AE19" s="413">
        <v>0</v>
      </c>
      <c r="AF19" s="412">
        <v>0</v>
      </c>
      <c r="AG19" s="413">
        <v>0</v>
      </c>
      <c r="AH19" s="412">
        <v>0</v>
      </c>
      <c r="AI19" s="413">
        <v>0</v>
      </c>
      <c r="AJ19" s="412">
        <v>0</v>
      </c>
      <c r="AK19" s="413">
        <v>0</v>
      </c>
      <c r="AL19" s="412">
        <v>0</v>
      </c>
      <c r="AM19" s="413">
        <v>0</v>
      </c>
      <c r="AN19" s="412">
        <v>0</v>
      </c>
      <c r="AO19" s="413">
        <v>0</v>
      </c>
      <c r="AP19" s="412">
        <v>0</v>
      </c>
      <c r="AQ19" s="413">
        <v>0</v>
      </c>
    </row>
    <row r="20" spans="1:43" ht="19.5">
      <c r="A20" s="391" t="s">
        <v>527</v>
      </c>
      <c r="B20" s="412">
        <v>2219.4476</v>
      </c>
      <c r="C20" s="413">
        <v>0.11003109964760655</v>
      </c>
      <c r="D20" s="412">
        <v>2602.8195900000001</v>
      </c>
      <c r="E20" s="413">
        <v>0.11719718387462889</v>
      </c>
      <c r="F20" s="412">
        <v>3440.2398399999997</v>
      </c>
      <c r="G20" s="413">
        <v>0.12631881306005047</v>
      </c>
      <c r="H20" s="412">
        <v>9830.7956300000005</v>
      </c>
      <c r="I20" s="413">
        <v>0.11281523195721695</v>
      </c>
      <c r="J20" s="412">
        <v>118.4144</v>
      </c>
      <c r="K20" s="413">
        <v>2.8104413083796874E-2</v>
      </c>
      <c r="L20" s="412">
        <v>16174.936800000001</v>
      </c>
      <c r="M20" s="413">
        <v>0.11156636755532393</v>
      </c>
      <c r="N20" s="412">
        <v>10372.547279999999</v>
      </c>
      <c r="O20" s="413">
        <v>0.11624361783505366</v>
      </c>
      <c r="P20" s="412">
        <v>2832.9722000000002</v>
      </c>
      <c r="Q20" s="413">
        <v>0.15547399815814683</v>
      </c>
      <c r="R20" s="412">
        <v>21994.505129999998</v>
      </c>
      <c r="S20" s="413">
        <v>0.31434236984516861</v>
      </c>
      <c r="T20" s="412">
        <v>8521.0924300000006</v>
      </c>
      <c r="U20" s="413">
        <v>0.29274558243230703</v>
      </c>
      <c r="V20" s="412">
        <v>4557.7364800000005</v>
      </c>
      <c r="W20" s="413">
        <v>0.1644471047047468</v>
      </c>
      <c r="X20" s="412">
        <v>1380.6931200000001</v>
      </c>
      <c r="Y20" s="413">
        <v>7.7890745075405748E-2</v>
      </c>
      <c r="Z20" s="412">
        <v>61538.118270000006</v>
      </c>
      <c r="AA20" s="413">
        <v>0.30386970368868527</v>
      </c>
      <c r="AB20" s="412">
        <v>46057.953099999999</v>
      </c>
      <c r="AC20" s="413">
        <v>0.31460304746807016</v>
      </c>
      <c r="AD20" s="412">
        <v>9012.0868200000004</v>
      </c>
      <c r="AE20" s="413">
        <v>0.30226999145486072</v>
      </c>
      <c r="AF20" s="412">
        <v>245.25595999999999</v>
      </c>
      <c r="AG20" s="413">
        <v>0.16221239713354874</v>
      </c>
      <c r="AH20" s="412">
        <v>40.71134</v>
      </c>
      <c r="AI20" s="413">
        <v>7.5399720191235989E-2</v>
      </c>
      <c r="AJ20" s="412">
        <v>2466.0576599999999</v>
      </c>
      <c r="AK20" s="413">
        <v>6.9282932879201758E-2</v>
      </c>
      <c r="AL20" s="412">
        <v>8414.0005799999999</v>
      </c>
      <c r="AM20" s="413">
        <v>0.29709559192803664</v>
      </c>
      <c r="AN20" s="412">
        <v>10444.66408</v>
      </c>
      <c r="AO20" s="413">
        <v>0.20311352070884239</v>
      </c>
      <c r="AP20" s="412">
        <v>222265.04830999998</v>
      </c>
      <c r="AQ20" s="413">
        <v>0.21086968086607885</v>
      </c>
    </row>
    <row r="21" spans="1:43" s="273" customFormat="1" ht="19.5">
      <c r="A21" s="391" t="s">
        <v>528</v>
      </c>
      <c r="B21" s="412">
        <v>854.13348999999994</v>
      </c>
      <c r="C21" s="413">
        <v>4.2344431628188899E-2</v>
      </c>
      <c r="D21" s="412">
        <v>1101.7624599999999</v>
      </c>
      <c r="E21" s="413">
        <v>4.9609069374947898E-2</v>
      </c>
      <c r="F21" s="412">
        <v>1512.9366699999998</v>
      </c>
      <c r="G21" s="413">
        <v>5.5552046740271824E-2</v>
      </c>
      <c r="H21" s="412">
        <v>4037.1682900000001</v>
      </c>
      <c r="I21" s="413">
        <v>4.6329320049822958E-2</v>
      </c>
      <c r="J21" s="412">
        <v>0</v>
      </c>
      <c r="K21" s="413">
        <v>0</v>
      </c>
      <c r="L21" s="412">
        <v>6395.6234400000003</v>
      </c>
      <c r="M21" s="413">
        <v>4.411371025897827E-2</v>
      </c>
      <c r="N21" s="412">
        <v>4357.0539699999999</v>
      </c>
      <c r="O21" s="413">
        <v>4.8828865552819484E-2</v>
      </c>
      <c r="P21" s="412">
        <v>1112.69445</v>
      </c>
      <c r="Q21" s="413">
        <v>6.1064861444768213E-2</v>
      </c>
      <c r="R21" s="412">
        <v>7949.3528799999995</v>
      </c>
      <c r="S21" s="413">
        <v>0.11361103185842474</v>
      </c>
      <c r="T21" s="412">
        <v>4087.0699100000002</v>
      </c>
      <c r="U21" s="413">
        <v>0.14041294248048738</v>
      </c>
      <c r="V21" s="412">
        <v>1637.15328</v>
      </c>
      <c r="W21" s="413">
        <v>5.90699172791753E-2</v>
      </c>
      <c r="X21" s="412">
        <v>927.16541000000007</v>
      </c>
      <c r="Y21" s="413">
        <v>5.2305326612364117E-2</v>
      </c>
      <c r="Z21" s="412">
        <v>23850.395390000001</v>
      </c>
      <c r="AA21" s="413">
        <v>0.11777111136578933</v>
      </c>
      <c r="AB21" s="412">
        <v>16945.4437</v>
      </c>
      <c r="AC21" s="413">
        <v>0.11574739800407262</v>
      </c>
      <c r="AD21" s="412">
        <v>4152.37608</v>
      </c>
      <c r="AE21" s="413">
        <v>0.13927281297751279</v>
      </c>
      <c r="AF21" s="412">
        <v>73.042020000000008</v>
      </c>
      <c r="AG21" s="413">
        <v>4.8310023355504231E-2</v>
      </c>
      <c r="AH21" s="412">
        <v>17.727349999999998</v>
      </c>
      <c r="AI21" s="413">
        <v>3.2832061772766687E-2</v>
      </c>
      <c r="AJ21" s="412">
        <v>1217.31852</v>
      </c>
      <c r="AK21" s="413">
        <v>3.4200091377331876E-2</v>
      </c>
      <c r="AL21" s="412">
        <v>3864.8459600000001</v>
      </c>
      <c r="AM21" s="413">
        <v>0.13646643915454557</v>
      </c>
      <c r="AN21" s="412">
        <v>3504.9657599999996</v>
      </c>
      <c r="AO21" s="413">
        <v>6.8159773260754161E-2</v>
      </c>
      <c r="AP21" s="412">
        <v>87598.229030000017</v>
      </c>
      <c r="AQ21" s="413">
        <v>8.3107131510063506E-2</v>
      </c>
    </row>
    <row r="22" spans="1:43" s="273" customFormat="1" ht="19.5">
      <c r="A22" s="391" t="s">
        <v>529</v>
      </c>
      <c r="B22" s="412">
        <v>200.76054999999999</v>
      </c>
      <c r="C22" s="413">
        <v>9.952883808727133E-3</v>
      </c>
      <c r="D22" s="412">
        <v>220.83660999999998</v>
      </c>
      <c r="E22" s="413">
        <v>9.9436122610479152E-3</v>
      </c>
      <c r="F22" s="412">
        <v>267.68074000000001</v>
      </c>
      <c r="G22" s="413">
        <v>9.8287081507189272E-3</v>
      </c>
      <c r="H22" s="412">
        <v>869.96239000000003</v>
      </c>
      <c r="I22" s="413">
        <v>9.9834247924351204E-3</v>
      </c>
      <c r="J22" s="412">
        <v>40.15211</v>
      </c>
      <c r="K22" s="413">
        <v>9.5296812349346983E-3</v>
      </c>
      <c r="L22" s="412">
        <v>1338.4036799999999</v>
      </c>
      <c r="M22" s="413">
        <v>9.231617949831997E-3</v>
      </c>
      <c r="N22" s="412">
        <v>876.65440999999998</v>
      </c>
      <c r="O22" s="413">
        <v>9.8245375469095432E-3</v>
      </c>
      <c r="P22" s="412">
        <v>0</v>
      </c>
      <c r="Q22" s="413">
        <v>0</v>
      </c>
      <c r="R22" s="412">
        <v>5446.4892499999996</v>
      </c>
      <c r="S22" s="413">
        <v>7.7840457335228749E-2</v>
      </c>
      <c r="T22" s="412">
        <v>1106.7774399999998</v>
      </c>
      <c r="U22" s="413">
        <v>3.8023787320393805E-2</v>
      </c>
      <c r="V22" s="412">
        <v>0</v>
      </c>
      <c r="W22" s="413">
        <v>0</v>
      </c>
      <c r="X22" s="412">
        <v>0</v>
      </c>
      <c r="Y22" s="413">
        <v>0</v>
      </c>
      <c r="Z22" s="412">
        <v>13309.22242</v>
      </c>
      <c r="AA22" s="413">
        <v>6.5719745529882384E-2</v>
      </c>
      <c r="AB22" s="412">
        <v>11372.55459</v>
      </c>
      <c r="AC22" s="413">
        <v>7.7681270892409435E-2</v>
      </c>
      <c r="AD22" s="412">
        <v>1183.1441100000002</v>
      </c>
      <c r="AE22" s="413">
        <v>3.9683257292406869E-2</v>
      </c>
      <c r="AF22" s="412">
        <v>0</v>
      </c>
      <c r="AG22" s="413">
        <v>0</v>
      </c>
      <c r="AH22" s="412">
        <v>0</v>
      </c>
      <c r="AI22" s="413">
        <v>0</v>
      </c>
      <c r="AJ22" s="412">
        <v>0</v>
      </c>
      <c r="AK22" s="413">
        <v>0</v>
      </c>
      <c r="AL22" s="412">
        <v>1073.86149</v>
      </c>
      <c r="AM22" s="413">
        <v>3.7917695867365077E-2</v>
      </c>
      <c r="AN22" s="412">
        <v>1741.05008</v>
      </c>
      <c r="AO22" s="413">
        <v>3.3857557195770695E-2</v>
      </c>
      <c r="AP22" s="412">
        <v>39047.549870000003</v>
      </c>
      <c r="AQ22" s="413">
        <v>3.7045610375073729E-2</v>
      </c>
    </row>
    <row r="23" spans="1:43" ht="19.5">
      <c r="A23" s="391" t="s">
        <v>521</v>
      </c>
      <c r="B23" s="412">
        <v>0</v>
      </c>
      <c r="C23" s="413">
        <v>0</v>
      </c>
      <c r="D23" s="412">
        <v>0</v>
      </c>
      <c r="E23" s="413">
        <v>0</v>
      </c>
      <c r="F23" s="412">
        <v>0</v>
      </c>
      <c r="G23" s="413">
        <v>0</v>
      </c>
      <c r="H23" s="412">
        <v>0</v>
      </c>
      <c r="I23" s="413">
        <v>0</v>
      </c>
      <c r="J23" s="412">
        <v>0</v>
      </c>
      <c r="K23" s="413">
        <v>0</v>
      </c>
      <c r="L23" s="412">
        <v>0</v>
      </c>
      <c r="M23" s="413">
        <v>0</v>
      </c>
      <c r="N23" s="412">
        <v>0</v>
      </c>
      <c r="O23" s="413">
        <v>0</v>
      </c>
      <c r="P23" s="412">
        <v>0</v>
      </c>
      <c r="Q23" s="413">
        <v>0</v>
      </c>
      <c r="R23" s="412">
        <v>0</v>
      </c>
      <c r="S23" s="413">
        <v>0</v>
      </c>
      <c r="T23" s="412">
        <v>0</v>
      </c>
      <c r="U23" s="413">
        <v>0</v>
      </c>
      <c r="V23" s="412">
        <v>0</v>
      </c>
      <c r="W23" s="413">
        <v>0</v>
      </c>
      <c r="X23" s="412">
        <v>0</v>
      </c>
      <c r="Y23" s="413">
        <v>0</v>
      </c>
      <c r="Z23" s="412">
        <v>0</v>
      </c>
      <c r="AA23" s="413">
        <v>0</v>
      </c>
      <c r="AB23" s="412">
        <v>0</v>
      </c>
      <c r="AC23" s="413">
        <v>0</v>
      </c>
      <c r="AD23" s="412">
        <v>0</v>
      </c>
      <c r="AE23" s="413">
        <v>0</v>
      </c>
      <c r="AF23" s="412">
        <v>0</v>
      </c>
      <c r="AG23" s="413">
        <v>0</v>
      </c>
      <c r="AH23" s="412">
        <v>0</v>
      </c>
      <c r="AI23" s="413">
        <v>0</v>
      </c>
      <c r="AJ23" s="412">
        <v>0</v>
      </c>
      <c r="AK23" s="413">
        <v>0</v>
      </c>
      <c r="AL23" s="412">
        <v>0</v>
      </c>
      <c r="AM23" s="413">
        <v>0</v>
      </c>
      <c r="AN23" s="412">
        <v>0</v>
      </c>
      <c r="AO23" s="413">
        <v>0</v>
      </c>
      <c r="AP23" s="412">
        <v>0</v>
      </c>
      <c r="AQ23" s="413">
        <v>0</v>
      </c>
    </row>
    <row r="24" spans="1:43" ht="19.5">
      <c r="A24" s="391" t="s">
        <v>530</v>
      </c>
      <c r="B24" s="412">
        <v>0</v>
      </c>
      <c r="C24" s="413">
        <v>0</v>
      </c>
      <c r="D24" s="412">
        <v>0</v>
      </c>
      <c r="E24" s="413">
        <v>0</v>
      </c>
      <c r="F24" s="412">
        <v>0</v>
      </c>
      <c r="G24" s="413">
        <v>0</v>
      </c>
      <c r="H24" s="412">
        <v>0</v>
      </c>
      <c r="I24" s="413">
        <v>0</v>
      </c>
      <c r="J24" s="412">
        <v>0</v>
      </c>
      <c r="K24" s="413">
        <v>0</v>
      </c>
      <c r="L24" s="412">
        <v>0</v>
      </c>
      <c r="M24" s="413">
        <v>0</v>
      </c>
      <c r="N24" s="412">
        <v>0</v>
      </c>
      <c r="O24" s="413">
        <v>0</v>
      </c>
      <c r="P24" s="412">
        <v>0</v>
      </c>
      <c r="Q24" s="413">
        <v>0</v>
      </c>
      <c r="R24" s="412">
        <v>0</v>
      </c>
      <c r="S24" s="413">
        <v>0</v>
      </c>
      <c r="T24" s="412">
        <v>0</v>
      </c>
      <c r="U24" s="413">
        <v>0</v>
      </c>
      <c r="V24" s="412">
        <v>0</v>
      </c>
      <c r="W24" s="413">
        <v>0</v>
      </c>
      <c r="X24" s="412">
        <v>0</v>
      </c>
      <c r="Y24" s="413">
        <v>0</v>
      </c>
      <c r="Z24" s="412">
        <v>0</v>
      </c>
      <c r="AA24" s="413">
        <v>0</v>
      </c>
      <c r="AB24" s="412">
        <v>0</v>
      </c>
      <c r="AC24" s="413">
        <v>0</v>
      </c>
      <c r="AD24" s="412">
        <v>0</v>
      </c>
      <c r="AE24" s="413">
        <v>0</v>
      </c>
      <c r="AF24" s="412">
        <v>0</v>
      </c>
      <c r="AG24" s="413">
        <v>0</v>
      </c>
      <c r="AH24" s="412">
        <v>0</v>
      </c>
      <c r="AI24" s="413">
        <v>0</v>
      </c>
      <c r="AJ24" s="412">
        <v>0</v>
      </c>
      <c r="AK24" s="413">
        <v>0</v>
      </c>
      <c r="AL24" s="412">
        <v>0</v>
      </c>
      <c r="AM24" s="413">
        <v>0</v>
      </c>
      <c r="AN24" s="412">
        <v>0</v>
      </c>
      <c r="AO24" s="413">
        <v>0</v>
      </c>
      <c r="AP24" s="412">
        <v>0</v>
      </c>
      <c r="AQ24" s="413">
        <v>0</v>
      </c>
    </row>
    <row r="25" spans="1:43" ht="19.5">
      <c r="A25" s="392" t="s">
        <v>523</v>
      </c>
      <c r="B25" s="412">
        <v>0</v>
      </c>
      <c r="C25" s="413">
        <v>0</v>
      </c>
      <c r="D25" s="412">
        <v>0</v>
      </c>
      <c r="E25" s="413">
        <v>0</v>
      </c>
      <c r="F25" s="412">
        <v>0</v>
      </c>
      <c r="G25" s="413">
        <v>0</v>
      </c>
      <c r="H25" s="412">
        <v>0</v>
      </c>
      <c r="I25" s="413">
        <v>0</v>
      </c>
      <c r="J25" s="412">
        <v>0</v>
      </c>
      <c r="K25" s="413">
        <v>0</v>
      </c>
      <c r="L25" s="412">
        <v>0</v>
      </c>
      <c r="M25" s="413">
        <v>0</v>
      </c>
      <c r="N25" s="412">
        <v>0</v>
      </c>
      <c r="O25" s="413">
        <v>0</v>
      </c>
      <c r="P25" s="412">
        <v>0</v>
      </c>
      <c r="Q25" s="413">
        <v>0</v>
      </c>
      <c r="R25" s="412">
        <v>0</v>
      </c>
      <c r="S25" s="413">
        <v>0</v>
      </c>
      <c r="T25" s="412">
        <v>0</v>
      </c>
      <c r="U25" s="413">
        <v>0</v>
      </c>
      <c r="V25" s="412">
        <v>0</v>
      </c>
      <c r="W25" s="413">
        <v>0</v>
      </c>
      <c r="X25" s="412">
        <v>0</v>
      </c>
      <c r="Y25" s="413">
        <v>0</v>
      </c>
      <c r="Z25" s="412">
        <v>0</v>
      </c>
      <c r="AA25" s="413">
        <v>0</v>
      </c>
      <c r="AB25" s="412">
        <v>0</v>
      </c>
      <c r="AC25" s="413">
        <v>0</v>
      </c>
      <c r="AD25" s="412">
        <v>0</v>
      </c>
      <c r="AE25" s="413">
        <v>0</v>
      </c>
      <c r="AF25" s="412">
        <v>0</v>
      </c>
      <c r="AG25" s="413">
        <v>0</v>
      </c>
      <c r="AH25" s="412">
        <v>0</v>
      </c>
      <c r="AI25" s="413">
        <v>0</v>
      </c>
      <c r="AJ25" s="412">
        <v>0</v>
      </c>
      <c r="AK25" s="413">
        <v>0</v>
      </c>
      <c r="AL25" s="412">
        <v>0</v>
      </c>
      <c r="AM25" s="413">
        <v>0</v>
      </c>
      <c r="AN25" s="412">
        <v>0</v>
      </c>
      <c r="AO25" s="413">
        <v>0</v>
      </c>
      <c r="AP25" s="412">
        <v>0</v>
      </c>
      <c r="AQ25" s="413">
        <v>0</v>
      </c>
    </row>
    <row r="26" spans="1:43" ht="39">
      <c r="A26" s="392" t="s">
        <v>531</v>
      </c>
      <c r="B26" s="412">
        <v>1164.5535600000001</v>
      </c>
      <c r="C26" s="413">
        <v>5.7733784210690517E-2</v>
      </c>
      <c r="D26" s="412">
        <v>1280.2205200000001</v>
      </c>
      <c r="E26" s="413">
        <v>5.7644502238633072E-2</v>
      </c>
      <c r="F26" s="412">
        <v>1659.6224299999999</v>
      </c>
      <c r="G26" s="413">
        <v>6.0938058169059721E-2</v>
      </c>
      <c r="H26" s="412">
        <v>4923.6649500000003</v>
      </c>
      <c r="I26" s="413">
        <v>5.6502487114958873E-2</v>
      </c>
      <c r="J26" s="412">
        <v>78.262289999999993</v>
      </c>
      <c r="K26" s="413">
        <v>1.8574731848862176E-2</v>
      </c>
      <c r="L26" s="412">
        <v>8440.9096799999988</v>
      </c>
      <c r="M26" s="413">
        <v>5.8221039346513639E-2</v>
      </c>
      <c r="N26" s="412">
        <v>5138.8389000000006</v>
      </c>
      <c r="O26" s="413">
        <v>5.7590214735324656E-2</v>
      </c>
      <c r="P26" s="412">
        <v>1720.27775</v>
      </c>
      <c r="Q26" s="413">
        <v>9.4409136713378597E-2</v>
      </c>
      <c r="R26" s="412">
        <v>8598.6630000000005</v>
      </c>
      <c r="S26" s="413">
        <v>0.12289088065151513</v>
      </c>
      <c r="T26" s="412">
        <v>3327.2450800000001</v>
      </c>
      <c r="U26" s="413">
        <v>0.11430885263142579</v>
      </c>
      <c r="V26" s="412">
        <v>2920.5832</v>
      </c>
      <c r="W26" s="413">
        <v>0.10537718742557148</v>
      </c>
      <c r="X26" s="412">
        <v>453.52771000000001</v>
      </c>
      <c r="Y26" s="413">
        <v>2.5585418463041621E-2</v>
      </c>
      <c r="Z26" s="412">
        <v>24378.500459999999</v>
      </c>
      <c r="AA26" s="413">
        <v>0.12037884679301353</v>
      </c>
      <c r="AB26" s="412">
        <v>17739.954809999999</v>
      </c>
      <c r="AC26" s="413">
        <v>0.12117437857158808</v>
      </c>
      <c r="AD26" s="412">
        <v>3676.5666299999998</v>
      </c>
      <c r="AE26" s="413">
        <v>0.12331392118494104</v>
      </c>
      <c r="AF26" s="412">
        <v>172.21394000000001</v>
      </c>
      <c r="AG26" s="413">
        <v>0.11390237377804453</v>
      </c>
      <c r="AH26" s="412">
        <v>22.983990000000002</v>
      </c>
      <c r="AI26" s="413">
        <v>4.2567658418469309E-2</v>
      </c>
      <c r="AJ26" s="412">
        <v>1248.7391399999999</v>
      </c>
      <c r="AK26" s="413">
        <v>3.5082841501869882E-2</v>
      </c>
      <c r="AL26" s="412">
        <v>3475.29313</v>
      </c>
      <c r="AM26" s="413">
        <v>0.122711456906126</v>
      </c>
      <c r="AN26" s="412">
        <v>5198.6482400000004</v>
      </c>
      <c r="AO26" s="413">
        <v>0.10109619025231754</v>
      </c>
      <c r="AP26" s="412">
        <v>95619.269410000008</v>
      </c>
      <c r="AQ26" s="413">
        <v>9.0716938980941658E-2</v>
      </c>
    </row>
    <row r="27" spans="1:43" ht="19.5">
      <c r="A27" s="393" t="s">
        <v>525</v>
      </c>
      <c r="B27" s="412">
        <v>0</v>
      </c>
      <c r="C27" s="413">
        <v>0</v>
      </c>
      <c r="D27" s="412">
        <v>0</v>
      </c>
      <c r="E27" s="413">
        <v>0</v>
      </c>
      <c r="F27" s="412">
        <v>0</v>
      </c>
      <c r="G27" s="413">
        <v>0</v>
      </c>
      <c r="H27" s="412">
        <v>0</v>
      </c>
      <c r="I27" s="413">
        <v>0</v>
      </c>
      <c r="J27" s="412">
        <v>0</v>
      </c>
      <c r="K27" s="413">
        <v>0</v>
      </c>
      <c r="L27" s="412">
        <v>0</v>
      </c>
      <c r="M27" s="413">
        <v>0</v>
      </c>
      <c r="N27" s="412">
        <v>0</v>
      </c>
      <c r="O27" s="413">
        <v>0</v>
      </c>
      <c r="P27" s="412">
        <v>0</v>
      </c>
      <c r="Q27" s="413">
        <v>0</v>
      </c>
      <c r="R27" s="412">
        <v>0</v>
      </c>
      <c r="S27" s="413">
        <v>0</v>
      </c>
      <c r="T27" s="412">
        <v>0</v>
      </c>
      <c r="U27" s="413">
        <v>0</v>
      </c>
      <c r="V27" s="412">
        <v>0</v>
      </c>
      <c r="W27" s="413">
        <v>0</v>
      </c>
      <c r="X27" s="412">
        <v>0</v>
      </c>
      <c r="Y27" s="413">
        <v>0</v>
      </c>
      <c r="Z27" s="412">
        <v>0</v>
      </c>
      <c r="AA27" s="413">
        <v>0</v>
      </c>
      <c r="AB27" s="412">
        <v>0</v>
      </c>
      <c r="AC27" s="413">
        <v>0</v>
      </c>
      <c r="AD27" s="412">
        <v>0</v>
      </c>
      <c r="AE27" s="413">
        <v>0</v>
      </c>
      <c r="AF27" s="412">
        <v>0</v>
      </c>
      <c r="AG27" s="413">
        <v>0</v>
      </c>
      <c r="AH27" s="412">
        <v>0</v>
      </c>
      <c r="AI27" s="413">
        <v>0</v>
      </c>
      <c r="AJ27" s="412">
        <v>0</v>
      </c>
      <c r="AK27" s="413">
        <v>0</v>
      </c>
      <c r="AL27" s="412">
        <v>0</v>
      </c>
      <c r="AM27" s="413">
        <v>0</v>
      </c>
      <c r="AN27" s="412">
        <v>0</v>
      </c>
      <c r="AO27" s="413">
        <v>0</v>
      </c>
      <c r="AP27" s="412">
        <v>0</v>
      </c>
      <c r="AQ27" s="413">
        <v>0</v>
      </c>
    </row>
    <row r="28" spans="1:43" ht="19.5">
      <c r="A28" s="391" t="s">
        <v>526</v>
      </c>
      <c r="B28" s="412">
        <v>0</v>
      </c>
      <c r="C28" s="413">
        <v>0</v>
      </c>
      <c r="D28" s="412">
        <v>0</v>
      </c>
      <c r="E28" s="413">
        <v>0</v>
      </c>
      <c r="F28" s="412">
        <v>0</v>
      </c>
      <c r="G28" s="413">
        <v>0</v>
      </c>
      <c r="H28" s="412">
        <v>0</v>
      </c>
      <c r="I28" s="413">
        <v>0</v>
      </c>
      <c r="J28" s="412">
        <v>0</v>
      </c>
      <c r="K28" s="413">
        <v>0</v>
      </c>
      <c r="L28" s="412">
        <v>0</v>
      </c>
      <c r="M28" s="413">
        <v>0</v>
      </c>
      <c r="N28" s="412">
        <v>0</v>
      </c>
      <c r="O28" s="413">
        <v>0</v>
      </c>
      <c r="P28" s="412">
        <v>0</v>
      </c>
      <c r="Q28" s="413">
        <v>0</v>
      </c>
      <c r="R28" s="412">
        <v>0</v>
      </c>
      <c r="S28" s="413">
        <v>0</v>
      </c>
      <c r="T28" s="412">
        <v>0</v>
      </c>
      <c r="U28" s="413">
        <v>0</v>
      </c>
      <c r="V28" s="412">
        <v>0</v>
      </c>
      <c r="W28" s="413">
        <v>0</v>
      </c>
      <c r="X28" s="412">
        <v>0</v>
      </c>
      <c r="Y28" s="413">
        <v>0</v>
      </c>
      <c r="Z28" s="412">
        <v>0</v>
      </c>
      <c r="AA28" s="413">
        <v>0</v>
      </c>
      <c r="AB28" s="412">
        <v>0</v>
      </c>
      <c r="AC28" s="413">
        <v>0</v>
      </c>
      <c r="AD28" s="412">
        <v>0</v>
      </c>
      <c r="AE28" s="413">
        <v>0</v>
      </c>
      <c r="AF28" s="412">
        <v>0</v>
      </c>
      <c r="AG28" s="413">
        <v>0</v>
      </c>
      <c r="AH28" s="412">
        <v>0</v>
      </c>
      <c r="AI28" s="413">
        <v>0</v>
      </c>
      <c r="AJ28" s="412">
        <v>0</v>
      </c>
      <c r="AK28" s="413">
        <v>0</v>
      </c>
      <c r="AL28" s="412">
        <v>0</v>
      </c>
      <c r="AM28" s="413">
        <v>0</v>
      </c>
      <c r="AN28" s="412">
        <v>0</v>
      </c>
      <c r="AO28" s="413">
        <v>0</v>
      </c>
      <c r="AP28" s="412">
        <v>0</v>
      </c>
      <c r="AQ28" s="413">
        <v>0</v>
      </c>
    </row>
    <row r="29" spans="1:43" ht="19.5">
      <c r="A29" s="391" t="s">
        <v>532</v>
      </c>
      <c r="B29" s="412">
        <v>0</v>
      </c>
      <c r="C29" s="413">
        <v>0</v>
      </c>
      <c r="D29" s="412">
        <v>0</v>
      </c>
      <c r="E29" s="413">
        <v>0</v>
      </c>
      <c r="F29" s="412">
        <v>0</v>
      </c>
      <c r="G29" s="413">
        <v>0</v>
      </c>
      <c r="H29" s="412">
        <v>0</v>
      </c>
      <c r="I29" s="413">
        <v>0</v>
      </c>
      <c r="J29" s="412">
        <v>0</v>
      </c>
      <c r="K29" s="413">
        <v>0</v>
      </c>
      <c r="L29" s="412">
        <v>0</v>
      </c>
      <c r="M29" s="413">
        <v>0</v>
      </c>
      <c r="N29" s="412">
        <v>0</v>
      </c>
      <c r="O29" s="413">
        <v>0</v>
      </c>
      <c r="P29" s="412">
        <v>0</v>
      </c>
      <c r="Q29" s="413">
        <v>0</v>
      </c>
      <c r="R29" s="412">
        <v>0</v>
      </c>
      <c r="S29" s="413">
        <v>0</v>
      </c>
      <c r="T29" s="412">
        <v>0</v>
      </c>
      <c r="U29" s="413">
        <v>0</v>
      </c>
      <c r="V29" s="412">
        <v>0</v>
      </c>
      <c r="W29" s="413">
        <v>0</v>
      </c>
      <c r="X29" s="412">
        <v>0</v>
      </c>
      <c r="Y29" s="413">
        <v>0</v>
      </c>
      <c r="Z29" s="412">
        <v>0</v>
      </c>
      <c r="AA29" s="413">
        <v>0</v>
      </c>
      <c r="AB29" s="412">
        <v>0</v>
      </c>
      <c r="AC29" s="413">
        <v>0</v>
      </c>
      <c r="AD29" s="412">
        <v>0</v>
      </c>
      <c r="AE29" s="413">
        <v>0</v>
      </c>
      <c r="AF29" s="412">
        <v>0</v>
      </c>
      <c r="AG29" s="413">
        <v>0</v>
      </c>
      <c r="AH29" s="412">
        <v>0</v>
      </c>
      <c r="AI29" s="413">
        <v>0</v>
      </c>
      <c r="AJ29" s="412">
        <v>0</v>
      </c>
      <c r="AK29" s="413">
        <v>0</v>
      </c>
      <c r="AL29" s="412">
        <v>0</v>
      </c>
      <c r="AM29" s="413">
        <v>0</v>
      </c>
      <c r="AN29" s="412">
        <v>0</v>
      </c>
      <c r="AO29" s="413">
        <v>0</v>
      </c>
      <c r="AP29" s="412">
        <v>0</v>
      </c>
      <c r="AQ29" s="413">
        <v>0</v>
      </c>
    </row>
    <row r="30" spans="1:43" ht="18">
      <c r="A30" s="384" t="s">
        <v>533</v>
      </c>
      <c r="B30" s="410">
        <v>20205.451539999998</v>
      </c>
      <c r="C30" s="411">
        <v>1.0017033300640326</v>
      </c>
      <c r="D30" s="410">
        <v>22247.15897</v>
      </c>
      <c r="E30" s="411">
        <v>1.0017230508454831</v>
      </c>
      <c r="F30" s="410">
        <v>27287.638640000001</v>
      </c>
      <c r="G30" s="411">
        <v>1.0019482026044935</v>
      </c>
      <c r="H30" s="410">
        <v>87279.978589999999</v>
      </c>
      <c r="I30" s="411">
        <v>1.0015985888063648</v>
      </c>
      <c r="J30" s="410">
        <v>4218.1481399999993</v>
      </c>
      <c r="K30" s="411">
        <v>1.0011331204246225</v>
      </c>
      <c r="L30" s="410">
        <v>145217.69456</v>
      </c>
      <c r="M30" s="411">
        <v>1.0016367227362348</v>
      </c>
      <c r="N30" s="410">
        <v>89388.640209999998</v>
      </c>
      <c r="O30" s="411">
        <v>1.001765395796427</v>
      </c>
      <c r="P30" s="410">
        <v>18264.20939</v>
      </c>
      <c r="Q30" s="411">
        <v>1.0023429305310048</v>
      </c>
      <c r="R30" s="410">
        <v>70715.156780000005</v>
      </c>
      <c r="S30" s="411">
        <v>1.0106510619272044</v>
      </c>
      <c r="T30" s="410">
        <v>29370.327799999999</v>
      </c>
      <c r="U30" s="411">
        <v>1.0090295098510951</v>
      </c>
      <c r="V30" s="410">
        <v>28361.588879999999</v>
      </c>
      <c r="W30" s="411">
        <v>1.0233108466469176</v>
      </c>
      <c r="X30" s="410">
        <v>17789.687719999998</v>
      </c>
      <c r="Y30" s="411">
        <v>1.0035916099658668</v>
      </c>
      <c r="Z30" s="410">
        <v>204857.59890000001</v>
      </c>
      <c r="AA30" s="411">
        <v>1.0115684331294477</v>
      </c>
      <c r="AB30" s="410">
        <v>146979.01083000001</v>
      </c>
      <c r="AC30" s="411">
        <v>1.0039535326410434</v>
      </c>
      <c r="AD30" s="410">
        <v>30200.060699999998</v>
      </c>
      <c r="AE30" s="411">
        <v>1.0129254491275832</v>
      </c>
      <c r="AF30" s="410">
        <v>1513.2303100000001</v>
      </c>
      <c r="AG30" s="411">
        <v>1.0008511760539607</v>
      </c>
      <c r="AH30" s="410">
        <v>542.57302000000004</v>
      </c>
      <c r="AI30" s="411">
        <v>1.0048761325791264</v>
      </c>
      <c r="AJ30" s="410">
        <v>36184.447100000005</v>
      </c>
      <c r="AK30" s="411">
        <v>1.0165879980682719</v>
      </c>
      <c r="AL30" s="410">
        <v>28582.87271</v>
      </c>
      <c r="AM30" s="411">
        <v>1.0092518304510474</v>
      </c>
      <c r="AN30" s="410">
        <v>51470.594450000004</v>
      </c>
      <c r="AO30" s="411">
        <v>1.0009296202962714</v>
      </c>
      <c r="AP30" s="410">
        <v>1060676.0692400003</v>
      </c>
      <c r="AQ30" s="411">
        <v>1.0062959782636363</v>
      </c>
    </row>
    <row r="31" spans="1:43" ht="19.5">
      <c r="A31" s="391" t="s">
        <v>534</v>
      </c>
      <c r="B31" s="412">
        <v>34.358029999999999</v>
      </c>
      <c r="C31" s="413">
        <v>1.703330064032805E-3</v>
      </c>
      <c r="D31" s="412">
        <v>38.267050000000005</v>
      </c>
      <c r="E31" s="413">
        <v>1.7230508454831547E-3</v>
      </c>
      <c r="F31" s="412">
        <v>53.058480000000003</v>
      </c>
      <c r="G31" s="413">
        <v>1.9482026044935366E-3</v>
      </c>
      <c r="H31" s="412">
        <v>139.30211</v>
      </c>
      <c r="I31" s="413">
        <v>1.5985888063649789E-3</v>
      </c>
      <c r="J31" s="412">
        <v>4.7742599999999999</v>
      </c>
      <c r="K31" s="413">
        <v>1.1331204246227491E-3</v>
      </c>
      <c r="L31" s="412">
        <v>237.29272</v>
      </c>
      <c r="M31" s="413">
        <v>1.636722736234899E-3</v>
      </c>
      <c r="N31" s="412">
        <v>157.52823000000001</v>
      </c>
      <c r="O31" s="413">
        <v>1.7653957964270121E-3</v>
      </c>
      <c r="P31" s="412">
        <v>42.691749999999999</v>
      </c>
      <c r="Q31" s="413">
        <v>2.3429305310048803E-3</v>
      </c>
      <c r="R31" s="412">
        <v>745.25377000000003</v>
      </c>
      <c r="S31" s="413">
        <v>1.0651061927204462E-2</v>
      </c>
      <c r="T31" s="412">
        <v>262.82646999999997</v>
      </c>
      <c r="U31" s="413">
        <v>9.0295098510951438E-3</v>
      </c>
      <c r="V31" s="412">
        <v>646.07216000000005</v>
      </c>
      <c r="W31" s="413">
        <v>2.3310846646917578E-2</v>
      </c>
      <c r="X31" s="412">
        <v>63.664960000000001</v>
      </c>
      <c r="Y31" s="413">
        <v>3.5916099658669285E-3</v>
      </c>
      <c r="Z31" s="412">
        <v>2342.7791499999998</v>
      </c>
      <c r="AA31" s="413">
        <v>1.1568433129447555E-2</v>
      </c>
      <c r="AB31" s="412">
        <v>578.79802000000007</v>
      </c>
      <c r="AC31" s="413">
        <v>3.9535326410431604E-3</v>
      </c>
      <c r="AD31" s="412">
        <v>385.36829</v>
      </c>
      <c r="AE31" s="413">
        <v>1.2925449127583337E-2</v>
      </c>
      <c r="AF31" s="412">
        <v>1.2869300000000001</v>
      </c>
      <c r="AG31" s="413">
        <v>8.5117605396043349E-4</v>
      </c>
      <c r="AH31" s="412">
        <v>2.6328200000000002</v>
      </c>
      <c r="AI31" s="413">
        <v>4.8761325791263554E-3</v>
      </c>
      <c r="AJ31" s="412">
        <v>590.43343000000004</v>
      </c>
      <c r="AK31" s="413">
        <v>1.6587998068271801E-2</v>
      </c>
      <c r="AL31" s="412">
        <v>262.01973000000004</v>
      </c>
      <c r="AM31" s="413">
        <v>9.2518304510473843E-3</v>
      </c>
      <c r="AN31" s="412">
        <v>47.803669999999997</v>
      </c>
      <c r="AO31" s="413">
        <v>9.2962029627128673E-4</v>
      </c>
      <c r="AP31" s="412">
        <v>6636.2120300000015</v>
      </c>
      <c r="AQ31" s="413">
        <v>6.2959782636358569E-3</v>
      </c>
    </row>
    <row r="32" spans="1:43" ht="22.5" customHeight="1">
      <c r="A32" s="769" t="s">
        <v>535</v>
      </c>
      <c r="B32" s="770">
        <v>20171.093510000002</v>
      </c>
      <c r="C32" s="771">
        <v>1</v>
      </c>
      <c r="D32" s="770">
        <v>22208.891920000002</v>
      </c>
      <c r="E32" s="771">
        <v>1</v>
      </c>
      <c r="F32" s="770">
        <v>27234.580160000001</v>
      </c>
      <c r="G32" s="771">
        <v>1</v>
      </c>
      <c r="H32" s="770">
        <v>87140.676480000009</v>
      </c>
      <c r="I32" s="771">
        <v>1</v>
      </c>
      <c r="J32" s="770">
        <v>4213.3738800000001</v>
      </c>
      <c r="K32" s="771">
        <v>1</v>
      </c>
      <c r="L32" s="770">
        <v>144980.40184000001</v>
      </c>
      <c r="M32" s="771">
        <v>1</v>
      </c>
      <c r="N32" s="770">
        <v>89231.111980000001</v>
      </c>
      <c r="O32" s="771">
        <v>1</v>
      </c>
      <c r="P32" s="770">
        <v>18221.517640000002</v>
      </c>
      <c r="Q32" s="771">
        <v>1</v>
      </c>
      <c r="R32" s="770">
        <v>69969.903010000009</v>
      </c>
      <c r="S32" s="771">
        <v>1</v>
      </c>
      <c r="T32" s="770">
        <v>29107.501329999999</v>
      </c>
      <c r="U32" s="771">
        <v>1</v>
      </c>
      <c r="V32" s="770">
        <v>27715.51672</v>
      </c>
      <c r="W32" s="771">
        <v>1</v>
      </c>
      <c r="X32" s="770">
        <v>17726.02276</v>
      </c>
      <c r="Y32" s="771">
        <v>1</v>
      </c>
      <c r="Z32" s="770">
        <v>202514.81975</v>
      </c>
      <c r="AA32" s="771">
        <v>1</v>
      </c>
      <c r="AB32" s="770">
        <v>146400.21281</v>
      </c>
      <c r="AC32" s="771">
        <v>1</v>
      </c>
      <c r="AD32" s="770">
        <v>29814.69241</v>
      </c>
      <c r="AE32" s="771">
        <v>1</v>
      </c>
      <c r="AF32" s="770">
        <v>1511.9433799999999</v>
      </c>
      <c r="AG32" s="771">
        <v>1</v>
      </c>
      <c r="AH32" s="770">
        <v>539.9402</v>
      </c>
      <c r="AI32" s="771">
        <v>1</v>
      </c>
      <c r="AJ32" s="770">
        <v>35594.01367</v>
      </c>
      <c r="AK32" s="771">
        <v>1</v>
      </c>
      <c r="AL32" s="770">
        <v>28320.85298</v>
      </c>
      <c r="AM32" s="771">
        <v>1</v>
      </c>
      <c r="AN32" s="770">
        <v>51422.790780000003</v>
      </c>
      <c r="AO32" s="771">
        <v>1</v>
      </c>
      <c r="AP32" s="770">
        <v>1054039.8572099998</v>
      </c>
      <c r="AQ32" s="771">
        <v>1</v>
      </c>
    </row>
    <row r="33" spans="1:43" ht="19.5">
      <c r="A33" s="393" t="s">
        <v>536</v>
      </c>
      <c r="B33" s="412">
        <v>5.4689899999999998</v>
      </c>
      <c r="C33" s="413">
        <v>2.7113007023088254E-4</v>
      </c>
      <c r="D33" s="412">
        <v>8.9603799999999989</v>
      </c>
      <c r="E33" s="413">
        <v>4.0345912044044017E-4</v>
      </c>
      <c r="F33" s="412">
        <v>14.2484</v>
      </c>
      <c r="G33" s="413">
        <v>5.2317310993201666E-4</v>
      </c>
      <c r="H33" s="412">
        <v>26.760330000000003</v>
      </c>
      <c r="I33" s="413">
        <v>3.0709343880457328E-4</v>
      </c>
      <c r="J33" s="412">
        <v>0.53991999999999996</v>
      </c>
      <c r="K33" s="413">
        <v>1.28144336433775E-4</v>
      </c>
      <c r="L33" s="412">
        <v>40.219639999999998</v>
      </c>
      <c r="M33" s="413">
        <v>2.7741432282955245E-4</v>
      </c>
      <c r="N33" s="412">
        <v>41.467239999999997</v>
      </c>
      <c r="O33" s="413">
        <v>4.647172839143184E-4</v>
      </c>
      <c r="P33" s="412">
        <v>0.49719000000000002</v>
      </c>
      <c r="Q33" s="413">
        <v>2.7285872111363825E-5</v>
      </c>
      <c r="R33" s="412">
        <v>0</v>
      </c>
      <c r="S33" s="413">
        <v>0</v>
      </c>
      <c r="T33" s="412">
        <v>0</v>
      </c>
      <c r="U33" s="413">
        <v>0</v>
      </c>
      <c r="V33" s="412">
        <v>3.0186299999999999</v>
      </c>
      <c r="W33" s="413">
        <v>1.0891480142680161E-4</v>
      </c>
      <c r="X33" s="412">
        <v>0</v>
      </c>
      <c r="Y33" s="413">
        <v>0</v>
      </c>
      <c r="Z33" s="412">
        <v>0</v>
      </c>
      <c r="AA33" s="413">
        <v>0</v>
      </c>
      <c r="AB33" s="412">
        <v>0</v>
      </c>
      <c r="AC33" s="413">
        <v>0</v>
      </c>
      <c r="AD33" s="412">
        <v>0</v>
      </c>
      <c r="AE33" s="413">
        <v>0</v>
      </c>
      <c r="AF33" s="412">
        <v>0</v>
      </c>
      <c r="AG33" s="413">
        <v>0</v>
      </c>
      <c r="AH33" s="412">
        <v>0</v>
      </c>
      <c r="AI33" s="413">
        <v>0</v>
      </c>
      <c r="AJ33" s="412">
        <v>0.29798000000000002</v>
      </c>
      <c r="AK33" s="413">
        <v>8.3716324537782881E-6</v>
      </c>
      <c r="AL33" s="412">
        <v>0</v>
      </c>
      <c r="AM33" s="413">
        <v>0</v>
      </c>
      <c r="AN33" s="412">
        <v>0</v>
      </c>
      <c r="AO33" s="413">
        <v>0</v>
      </c>
      <c r="AP33" s="412">
        <v>141.4787</v>
      </c>
      <c r="AQ33" s="413">
        <v>1.342251899036231E-4</v>
      </c>
    </row>
    <row r="34" spans="1:43" ht="28.5">
      <c r="A34" s="393" t="s">
        <v>537</v>
      </c>
      <c r="B34" s="412">
        <v>0</v>
      </c>
      <c r="C34" s="413">
        <v>0</v>
      </c>
      <c r="D34" s="412">
        <v>0</v>
      </c>
      <c r="E34" s="413">
        <v>0</v>
      </c>
      <c r="F34" s="412">
        <v>0</v>
      </c>
      <c r="G34" s="413">
        <v>0</v>
      </c>
      <c r="H34" s="412">
        <v>0</v>
      </c>
      <c r="I34" s="413">
        <v>0</v>
      </c>
      <c r="J34" s="412">
        <v>0</v>
      </c>
      <c r="K34" s="413">
        <v>0</v>
      </c>
      <c r="L34" s="412">
        <v>0</v>
      </c>
      <c r="M34" s="413">
        <v>0</v>
      </c>
      <c r="N34" s="412">
        <v>0</v>
      </c>
      <c r="O34" s="413">
        <v>0</v>
      </c>
      <c r="P34" s="412">
        <v>0</v>
      </c>
      <c r="Q34" s="413">
        <v>0</v>
      </c>
      <c r="R34" s="412">
        <v>300.01</v>
      </c>
      <c r="S34" s="413">
        <v>4.287700669774016E-3</v>
      </c>
      <c r="T34" s="412">
        <v>0</v>
      </c>
      <c r="U34" s="413">
        <v>0</v>
      </c>
      <c r="V34" s="412">
        <v>600.01830000000007</v>
      </c>
      <c r="W34" s="413">
        <v>2.1649183237742647E-2</v>
      </c>
      <c r="X34" s="412">
        <v>0</v>
      </c>
      <c r="Y34" s="413">
        <v>0</v>
      </c>
      <c r="Z34" s="412">
        <v>1200.04</v>
      </c>
      <c r="AA34" s="413">
        <v>5.9256897914010563E-3</v>
      </c>
      <c r="AB34" s="412">
        <v>0</v>
      </c>
      <c r="AC34" s="413">
        <v>0</v>
      </c>
      <c r="AD34" s="412">
        <v>0</v>
      </c>
      <c r="AE34" s="413">
        <v>0</v>
      </c>
      <c r="AF34" s="412">
        <v>0</v>
      </c>
      <c r="AG34" s="413">
        <v>0</v>
      </c>
      <c r="AH34" s="412">
        <v>0</v>
      </c>
      <c r="AI34" s="413">
        <v>0</v>
      </c>
      <c r="AJ34" s="412">
        <v>0</v>
      </c>
      <c r="AK34" s="413">
        <v>0</v>
      </c>
      <c r="AL34" s="412">
        <v>0</v>
      </c>
      <c r="AM34" s="413">
        <v>0</v>
      </c>
      <c r="AN34" s="412">
        <v>0</v>
      </c>
      <c r="AO34" s="413">
        <v>0</v>
      </c>
      <c r="AP34" s="412">
        <v>2100.0682999999999</v>
      </c>
      <c r="AQ34" s="413">
        <v>1.992399324973151E-3</v>
      </c>
    </row>
    <row r="35" spans="1:43" ht="12.75" customHeight="1">
      <c r="A35" s="34" t="s">
        <v>645</v>
      </c>
    </row>
    <row r="36" spans="1:43" ht="12.75" customHeight="1"/>
    <row r="37" spans="1:43">
      <c r="A37" s="669" t="s">
        <v>97</v>
      </c>
      <c r="AQ37" s="25" t="s">
        <v>1017</v>
      </c>
    </row>
    <row r="39" spans="1:43" ht="12.75" customHeight="1"/>
    <row r="51" spans="1:1">
      <c r="A51" s="34"/>
    </row>
    <row r="52" spans="1:1">
      <c r="A52" s="588"/>
    </row>
  </sheetData>
  <mergeCells count="23">
    <mergeCell ref="D4:G4"/>
    <mergeCell ref="A5:A7"/>
    <mergeCell ref="B5:C5"/>
    <mergeCell ref="D5:E5"/>
    <mergeCell ref="F5:G5"/>
    <mergeCell ref="H5:I5"/>
    <mergeCell ref="J5:K5"/>
    <mergeCell ref="L5:M5"/>
    <mergeCell ref="N5:O5"/>
    <mergeCell ref="P5:Q5"/>
    <mergeCell ref="R5:S5"/>
    <mergeCell ref="T5:U5"/>
    <mergeCell ref="V5:W5"/>
    <mergeCell ref="X5:Y5"/>
    <mergeCell ref="Z5:AA5"/>
    <mergeCell ref="AL5:AM5"/>
    <mergeCell ref="AN5:AO5"/>
    <mergeCell ref="AP5:AQ5"/>
    <mergeCell ref="AB5:AC5"/>
    <mergeCell ref="AD5:AE5"/>
    <mergeCell ref="AF5:AG5"/>
    <mergeCell ref="AH5:AI5"/>
    <mergeCell ref="AJ5:AK5"/>
  </mergeCells>
  <hyperlinks>
    <hyperlink ref="A37" location="'2 Sadržaj'!A1" display="Sadržaj / Contents"/>
  </hyperlinks>
  <pageMargins left="0.7" right="0.7" top="0.75" bottom="0.75" header="0.3" footer="0.3"/>
  <pageSetup paperSize="9" scale="4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56"/>
  <sheetViews>
    <sheetView showGridLines="0" zoomScaleNormal="100" workbookViewId="0"/>
  </sheetViews>
  <sheetFormatPr defaultColWidth="9.140625" defaultRowHeight="12.75"/>
  <cols>
    <col min="1" max="1" width="10.7109375" style="58" customWidth="1"/>
    <col min="2" max="2" width="11.140625" style="58" customWidth="1"/>
    <col min="3" max="3" width="10.7109375" style="58" customWidth="1"/>
    <col min="4" max="4" width="9" style="58" customWidth="1"/>
    <col min="5" max="9" width="11.42578125" style="58" customWidth="1"/>
    <col min="10" max="16384" width="9.140625" style="58"/>
  </cols>
  <sheetData>
    <row r="1" spans="1:9" ht="15">
      <c r="A1" s="650" t="s">
        <v>100</v>
      </c>
      <c r="B1" s="649"/>
      <c r="C1" s="649"/>
      <c r="D1" s="649"/>
      <c r="E1" s="649"/>
      <c r="F1" s="603"/>
      <c r="G1" s="603"/>
      <c r="H1" s="603"/>
      <c r="I1" s="603"/>
    </row>
    <row r="2" spans="1:9">
      <c r="A2" s="651" t="s">
        <v>101</v>
      </c>
      <c r="B2" s="649"/>
      <c r="C2" s="649"/>
      <c r="D2" s="649"/>
      <c r="E2" s="649"/>
      <c r="G2" s="603"/>
      <c r="H2" s="603"/>
      <c r="I2" s="603"/>
    </row>
    <row r="4" spans="1:9">
      <c r="A4" s="59" t="s">
        <v>102</v>
      </c>
      <c r="I4" s="60"/>
    </row>
    <row r="5" spans="1:9">
      <c r="A5" s="602" t="s">
        <v>103</v>
      </c>
      <c r="I5" s="61"/>
    </row>
    <row r="7" spans="1:9" ht="26.25" customHeight="1">
      <c r="A7" s="1032" t="s">
        <v>825</v>
      </c>
      <c r="B7" s="1032"/>
      <c r="C7" s="1032"/>
      <c r="D7" s="59"/>
      <c r="E7" s="1032" t="s">
        <v>827</v>
      </c>
      <c r="F7" s="1032"/>
      <c r="G7" s="1032"/>
      <c r="I7" s="59"/>
    </row>
    <row r="8" spans="1:9" ht="27.75" customHeight="1">
      <c r="A8" s="1033" t="s">
        <v>826</v>
      </c>
      <c r="B8" s="1033"/>
      <c r="C8" s="1033"/>
      <c r="E8" s="1033" t="s">
        <v>828</v>
      </c>
      <c r="F8" s="1033"/>
      <c r="G8" s="1033"/>
      <c r="H8" s="604"/>
    </row>
    <row r="9" spans="1:9">
      <c r="B9" s="603"/>
    </row>
    <row r="10" spans="1:9" ht="26.25" customHeight="1">
      <c r="A10" s="142" t="s">
        <v>641</v>
      </c>
      <c r="B10" s="142" t="s">
        <v>642</v>
      </c>
      <c r="C10" s="142" t="s">
        <v>643</v>
      </c>
      <c r="E10" s="142" t="s">
        <v>644</v>
      </c>
      <c r="F10" s="142" t="s">
        <v>642</v>
      </c>
      <c r="G10" s="142" t="s">
        <v>643</v>
      </c>
    </row>
    <row r="11" spans="1:9">
      <c r="A11" s="81" t="s">
        <v>170</v>
      </c>
      <c r="B11" s="82">
        <v>96</v>
      </c>
      <c r="C11" s="82">
        <v>95</v>
      </c>
      <c r="E11" s="83" t="s">
        <v>295</v>
      </c>
      <c r="F11" s="82">
        <v>318</v>
      </c>
      <c r="G11" s="82">
        <v>315</v>
      </c>
    </row>
    <row r="12" spans="1:9">
      <c r="A12" s="81" t="s">
        <v>185</v>
      </c>
      <c r="B12" s="82">
        <v>137</v>
      </c>
      <c r="C12" s="82">
        <v>135</v>
      </c>
      <c r="E12" s="83" t="s">
        <v>306</v>
      </c>
      <c r="F12" s="82">
        <v>347</v>
      </c>
      <c r="G12" s="82">
        <v>343</v>
      </c>
    </row>
    <row r="13" spans="1:9">
      <c r="A13" s="81" t="s">
        <v>221</v>
      </c>
      <c r="B13" s="184">
        <v>191</v>
      </c>
      <c r="C13" s="82">
        <v>189</v>
      </c>
      <c r="E13" s="83" t="s">
        <v>1046</v>
      </c>
      <c r="F13" s="82">
        <v>353</v>
      </c>
      <c r="G13" s="82">
        <v>348</v>
      </c>
    </row>
    <row r="14" spans="1:9">
      <c r="A14" s="81" t="s">
        <v>287</v>
      </c>
      <c r="B14" s="82">
        <v>251</v>
      </c>
      <c r="C14" s="82">
        <v>249</v>
      </c>
      <c r="E14" s="83" t="s">
        <v>1085</v>
      </c>
      <c r="F14" s="82">
        <v>396</v>
      </c>
      <c r="G14" s="82">
        <v>391</v>
      </c>
    </row>
    <row r="15" spans="1:9">
      <c r="A15" s="81" t="s">
        <v>305</v>
      </c>
      <c r="B15" s="82">
        <v>347</v>
      </c>
      <c r="C15" s="82">
        <v>343</v>
      </c>
      <c r="E15" s="83" t="s">
        <v>1343</v>
      </c>
      <c r="F15" s="82">
        <v>946</v>
      </c>
      <c r="G15" s="82">
        <v>938</v>
      </c>
    </row>
    <row r="16" spans="1:9" ht="15">
      <c r="A16" s="34" t="s">
        <v>645</v>
      </c>
      <c r="E16" s="34" t="s">
        <v>640</v>
      </c>
      <c r="F16"/>
      <c r="G16"/>
    </row>
    <row r="17" spans="1:9">
      <c r="A17" s="34"/>
    </row>
    <row r="21" spans="1:9">
      <c r="A21" s="59" t="s">
        <v>104</v>
      </c>
    </row>
    <row r="22" spans="1:9">
      <c r="A22" s="602" t="s">
        <v>105</v>
      </c>
    </row>
    <row r="23" spans="1:9">
      <c r="E23" s="34"/>
    </row>
    <row r="24" spans="1:9" ht="29.25" customHeight="1">
      <c r="A24" s="1032" t="s">
        <v>829</v>
      </c>
      <c r="B24" s="1032"/>
      <c r="C24" s="1032"/>
      <c r="E24" s="1032" t="s">
        <v>831</v>
      </c>
      <c r="F24" s="1032"/>
      <c r="G24" s="1032"/>
    </row>
    <row r="25" spans="1:9" ht="27" customHeight="1">
      <c r="A25" s="1033" t="s">
        <v>830</v>
      </c>
      <c r="B25" s="1033"/>
      <c r="C25" s="1033"/>
      <c r="E25" s="1033" t="s">
        <v>832</v>
      </c>
      <c r="F25" s="1033"/>
      <c r="G25" s="1033"/>
      <c r="H25" s="1034"/>
      <c r="I25" s="1034"/>
    </row>
    <row r="26" spans="1:9">
      <c r="H26" s="75"/>
      <c r="I26" s="76"/>
    </row>
    <row r="27" spans="1:9" ht="25.5" customHeight="1">
      <c r="A27" s="142" t="s">
        <v>641</v>
      </c>
      <c r="B27" s="142" t="s">
        <v>642</v>
      </c>
      <c r="C27" s="142" t="s">
        <v>643</v>
      </c>
      <c r="E27" s="142" t="s">
        <v>644</v>
      </c>
      <c r="F27" s="142" t="s">
        <v>642</v>
      </c>
      <c r="G27" s="142" t="s">
        <v>643</v>
      </c>
    </row>
    <row r="28" spans="1:9">
      <c r="A28" s="81" t="s">
        <v>170</v>
      </c>
      <c r="B28" s="82">
        <v>14706</v>
      </c>
      <c r="C28" s="82">
        <v>15335</v>
      </c>
      <c r="E28" s="83" t="s">
        <v>295</v>
      </c>
      <c r="F28" s="82">
        <v>10338</v>
      </c>
      <c r="G28" s="82">
        <v>10646</v>
      </c>
    </row>
    <row r="29" spans="1:9">
      <c r="A29" s="81" t="s">
        <v>185</v>
      </c>
      <c r="B29" s="82">
        <v>14285</v>
      </c>
      <c r="C29" s="82">
        <v>14904</v>
      </c>
      <c r="E29" s="83" t="s">
        <v>306</v>
      </c>
      <c r="F29" s="82">
        <v>10024</v>
      </c>
      <c r="G29" s="82">
        <v>10317</v>
      </c>
    </row>
    <row r="30" spans="1:9">
      <c r="A30" s="81" t="s">
        <v>221</v>
      </c>
      <c r="B30" s="82">
        <v>13006</v>
      </c>
      <c r="C30" s="82">
        <v>13515</v>
      </c>
      <c r="E30" s="83" t="s">
        <v>1046</v>
      </c>
      <c r="F30" s="82">
        <v>9350</v>
      </c>
      <c r="G30" s="82">
        <v>9615</v>
      </c>
    </row>
    <row r="31" spans="1:9">
      <c r="A31" s="81" t="s">
        <v>287</v>
      </c>
      <c r="B31" s="82">
        <v>11521</v>
      </c>
      <c r="C31" s="82">
        <v>11909</v>
      </c>
      <c r="E31" s="83" t="s">
        <v>1085</v>
      </c>
      <c r="F31" s="82">
        <v>8741</v>
      </c>
      <c r="G31" s="82">
        <v>8979</v>
      </c>
    </row>
    <row r="32" spans="1:9">
      <c r="A32" s="81" t="s">
        <v>305</v>
      </c>
      <c r="B32" s="82">
        <v>10024</v>
      </c>
      <c r="C32" s="82">
        <v>10317</v>
      </c>
      <c r="E32" s="83" t="s">
        <v>1343</v>
      </c>
      <c r="F32" s="82">
        <v>8202</v>
      </c>
      <c r="G32" s="82">
        <v>8432</v>
      </c>
    </row>
    <row r="33" spans="1:9" ht="15">
      <c r="A33" s="34" t="s">
        <v>640</v>
      </c>
      <c r="E33" s="34" t="s">
        <v>640</v>
      </c>
      <c r="F33" s="273"/>
      <c r="G33" s="273"/>
    </row>
    <row r="34" spans="1:9">
      <c r="A34" s="34"/>
    </row>
    <row r="40" spans="1:9">
      <c r="E40" s="34"/>
    </row>
    <row r="41" spans="1:9">
      <c r="E41" s="34"/>
    </row>
    <row r="42" spans="1:9">
      <c r="D42" s="223"/>
      <c r="E42" s="223"/>
      <c r="F42" s="223"/>
      <c r="G42" s="223"/>
      <c r="H42" s="223"/>
      <c r="I42" s="223"/>
    </row>
    <row r="44" spans="1:9">
      <c r="D44" s="224"/>
      <c r="E44" s="224"/>
      <c r="F44" s="224"/>
      <c r="G44" s="224"/>
      <c r="H44" s="224"/>
      <c r="I44" s="224"/>
    </row>
    <row r="46" spans="1:9">
      <c r="I46" s="62"/>
    </row>
    <row r="56" spans="8:8">
      <c r="H56" s="62" t="s">
        <v>1018</v>
      </c>
    </row>
  </sheetData>
  <mergeCells count="9">
    <mergeCell ref="A7:C7"/>
    <mergeCell ref="A8:C8"/>
    <mergeCell ref="E7:G7"/>
    <mergeCell ref="E25:G25"/>
    <mergeCell ref="H25:I25"/>
    <mergeCell ref="A24:C24"/>
    <mergeCell ref="A25:C25"/>
    <mergeCell ref="E24:G24"/>
    <mergeCell ref="E8:G8"/>
  </mergeCells>
  <pageMargins left="0.7" right="0.7" top="0.75" bottom="0.75" header="0.3" footer="0.3"/>
  <pageSetup paperSize="9" scale="9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P119"/>
  <sheetViews>
    <sheetView showGridLines="0" zoomScaleNormal="100" workbookViewId="0"/>
  </sheetViews>
  <sheetFormatPr defaultRowHeight="15"/>
  <cols>
    <col min="1" max="1" width="29.28515625" customWidth="1"/>
    <col min="2" max="3" width="12.140625" customWidth="1"/>
    <col min="4" max="6" width="11.42578125" customWidth="1"/>
    <col min="7" max="7" width="11.5703125" customWidth="1"/>
    <col min="8" max="8" width="11.7109375" customWidth="1"/>
    <col min="9" max="11" width="11.42578125" customWidth="1"/>
    <col min="12" max="13" width="12.140625" customWidth="1"/>
    <col min="14" max="16" width="11.42578125" customWidth="1"/>
  </cols>
  <sheetData>
    <row r="1" spans="1:16" ht="18">
      <c r="A1" s="652" t="s">
        <v>106</v>
      </c>
      <c r="B1" s="598"/>
      <c r="C1" s="598"/>
      <c r="D1" s="205"/>
      <c r="E1" s="205"/>
      <c r="F1" s="205"/>
      <c r="G1" s="205"/>
      <c r="H1" s="205"/>
      <c r="I1" s="205"/>
      <c r="J1" s="205"/>
      <c r="K1" s="205"/>
      <c r="L1" s="205"/>
      <c r="M1" s="205"/>
      <c r="N1" s="205"/>
      <c r="O1" s="205"/>
      <c r="P1" s="205"/>
    </row>
    <row r="2" spans="1:16" ht="18">
      <c r="A2" s="653" t="s">
        <v>107</v>
      </c>
      <c r="B2" s="598"/>
      <c r="C2" s="598"/>
      <c r="D2" s="205"/>
      <c r="E2" s="205"/>
      <c r="F2" s="205"/>
      <c r="G2" s="205"/>
      <c r="H2" s="205"/>
      <c r="I2" s="205"/>
      <c r="J2" s="205"/>
      <c r="K2" s="205"/>
      <c r="L2" s="205"/>
      <c r="M2" s="205"/>
      <c r="N2" s="205"/>
      <c r="O2" s="205"/>
      <c r="P2" s="205"/>
    </row>
    <row r="3" spans="1:16" s="273" customFormat="1" ht="18">
      <c r="A3" s="599"/>
      <c r="B3" s="598"/>
      <c r="C3" s="598"/>
      <c r="D3" s="205"/>
      <c r="E3" s="205"/>
      <c r="F3" s="205"/>
      <c r="G3" s="205"/>
      <c r="H3" s="205"/>
      <c r="I3" s="205"/>
      <c r="J3" s="205"/>
      <c r="K3" s="205"/>
      <c r="L3" s="205"/>
      <c r="M3" s="205"/>
      <c r="N3" s="205"/>
      <c r="O3" s="205"/>
      <c r="P3" s="205"/>
    </row>
    <row r="4" spans="1:16" ht="12.6" customHeight="1">
      <c r="A4" s="152" t="s">
        <v>1366</v>
      </c>
    </row>
    <row r="5" spans="1:16" ht="12.75" customHeight="1">
      <c r="A5" s="576" t="s">
        <v>1367</v>
      </c>
      <c r="H5" s="53"/>
      <c r="J5" s="53"/>
    </row>
    <row r="6" spans="1:16" ht="12.75" customHeight="1">
      <c r="L6" s="1035" t="s">
        <v>632</v>
      </c>
      <c r="M6" s="1036"/>
      <c r="N6" s="1036"/>
      <c r="O6" s="1036"/>
      <c r="P6" s="1036"/>
    </row>
    <row r="7" spans="1:16" ht="24" customHeight="1">
      <c r="A7" s="1037" t="s">
        <v>633</v>
      </c>
      <c r="B7" s="1038" t="s">
        <v>629</v>
      </c>
      <c r="C7" s="1038"/>
      <c r="D7" s="1038"/>
      <c r="E7" s="1038"/>
      <c r="F7" s="1038"/>
      <c r="G7" s="1038" t="s">
        <v>630</v>
      </c>
      <c r="H7" s="1038"/>
      <c r="I7" s="1038"/>
      <c r="J7" s="1038"/>
      <c r="K7" s="1038"/>
      <c r="L7" s="1038" t="s">
        <v>631</v>
      </c>
      <c r="M7" s="1038"/>
      <c r="N7" s="1038"/>
      <c r="O7" s="1038"/>
      <c r="P7" s="1038"/>
    </row>
    <row r="8" spans="1:16" ht="48" customHeight="1">
      <c r="A8" s="1037"/>
      <c r="B8" s="1037" t="s">
        <v>634</v>
      </c>
      <c r="C8" s="1037"/>
      <c r="D8" s="1037"/>
      <c r="E8" s="1037" t="s">
        <v>635</v>
      </c>
      <c r="F8" s="1037"/>
      <c r="G8" s="1037" t="s">
        <v>634</v>
      </c>
      <c r="H8" s="1037"/>
      <c r="I8" s="1037"/>
      <c r="J8" s="1037" t="s">
        <v>636</v>
      </c>
      <c r="K8" s="1037"/>
      <c r="L8" s="1037" t="s">
        <v>637</v>
      </c>
      <c r="M8" s="1037"/>
      <c r="N8" s="1037"/>
      <c r="O8" s="1037" t="s">
        <v>636</v>
      </c>
      <c r="P8" s="1037"/>
    </row>
    <row r="9" spans="1:16" ht="24">
      <c r="A9" s="1037"/>
      <c r="B9" s="937" t="s">
        <v>1364</v>
      </c>
      <c r="C9" s="937" t="s">
        <v>1365</v>
      </c>
      <c r="D9" s="418" t="s">
        <v>638</v>
      </c>
      <c r="E9" s="937" t="s">
        <v>1364</v>
      </c>
      <c r="F9" s="937" t="s">
        <v>1365</v>
      </c>
      <c r="G9" s="937" t="s">
        <v>1364</v>
      </c>
      <c r="H9" s="937" t="s">
        <v>1365</v>
      </c>
      <c r="I9" s="418" t="s">
        <v>638</v>
      </c>
      <c r="J9" s="937" t="s">
        <v>1364</v>
      </c>
      <c r="K9" s="937" t="s">
        <v>1365</v>
      </c>
      <c r="L9" s="937" t="s">
        <v>1364</v>
      </c>
      <c r="M9" s="937" t="s">
        <v>1365</v>
      </c>
      <c r="N9" s="418" t="s">
        <v>638</v>
      </c>
      <c r="O9" s="937" t="s">
        <v>1364</v>
      </c>
      <c r="P9" s="937" t="s">
        <v>1365</v>
      </c>
    </row>
    <row r="10" spans="1:16">
      <c r="A10" s="84" t="s">
        <v>1410</v>
      </c>
      <c r="B10" s="85">
        <v>582194.61647000001</v>
      </c>
      <c r="C10" s="85">
        <v>660371.14338999998</v>
      </c>
      <c r="D10" s="86">
        <v>113.42790275080263</v>
      </c>
      <c r="E10" s="87">
        <v>9.3914791846623449E-2</v>
      </c>
      <c r="F10" s="88">
        <v>9.5730901368552279E-2</v>
      </c>
      <c r="G10" s="85">
        <v>0</v>
      </c>
      <c r="H10" s="85">
        <v>0</v>
      </c>
      <c r="I10" s="86" t="s">
        <v>166</v>
      </c>
      <c r="J10" s="87" t="s">
        <v>166</v>
      </c>
      <c r="K10" s="88" t="s">
        <v>166</v>
      </c>
      <c r="L10" s="85">
        <v>582194.61647000001</v>
      </c>
      <c r="M10" s="85">
        <v>660371.14338999998</v>
      </c>
      <c r="N10" s="89">
        <v>113.42790275080263</v>
      </c>
      <c r="O10" s="90">
        <v>6.4193349682316395E-2</v>
      </c>
      <c r="P10" s="88">
        <v>6.8121607385879301E-2</v>
      </c>
    </row>
    <row r="11" spans="1:16">
      <c r="A11" s="84" t="s">
        <v>1411</v>
      </c>
      <c r="B11" s="85">
        <v>60488.88</v>
      </c>
      <c r="C11" s="85">
        <v>63014.616979999999</v>
      </c>
      <c r="D11" s="86">
        <v>104.17553933880079</v>
      </c>
      <c r="E11" s="87">
        <v>9.7575628724971396E-3</v>
      </c>
      <c r="F11" s="88">
        <v>9.1349328983729629E-3</v>
      </c>
      <c r="G11" s="85">
        <v>248130.984</v>
      </c>
      <c r="H11" s="85">
        <v>285282.62887000002</v>
      </c>
      <c r="I11" s="86">
        <v>114.97259401913307</v>
      </c>
      <c r="J11" s="87">
        <v>8.6450393095566694E-2</v>
      </c>
      <c r="K11" s="88">
        <v>0.10203965331213137</v>
      </c>
      <c r="L11" s="85">
        <v>308619.864</v>
      </c>
      <c r="M11" s="85">
        <v>348297.24585000001</v>
      </c>
      <c r="N11" s="89">
        <v>112.8563927596054</v>
      </c>
      <c r="O11" s="90">
        <v>3.4028729033570154E-2</v>
      </c>
      <c r="P11" s="88">
        <v>3.5929141472743634E-2</v>
      </c>
    </row>
    <row r="12" spans="1:16">
      <c r="A12" s="84" t="s">
        <v>1412</v>
      </c>
      <c r="B12" s="85">
        <v>607906.50737999997</v>
      </c>
      <c r="C12" s="85">
        <v>745494.10687000002</v>
      </c>
      <c r="D12" s="86">
        <v>122.63301968636348</v>
      </c>
      <c r="E12" s="87">
        <v>9.8062420173104486E-2</v>
      </c>
      <c r="F12" s="88">
        <v>0.10807077736505719</v>
      </c>
      <c r="G12" s="85">
        <v>474274.75556999998</v>
      </c>
      <c r="H12" s="85">
        <v>522590.26448000001</v>
      </c>
      <c r="I12" s="86">
        <v>110.18724027424416</v>
      </c>
      <c r="J12" s="87">
        <v>0.16524030330017273</v>
      </c>
      <c r="K12" s="88">
        <v>0.18691965095475124</v>
      </c>
      <c r="L12" s="85">
        <v>1082181.2629500001</v>
      </c>
      <c r="M12" s="85">
        <v>1268084.3713499999</v>
      </c>
      <c r="N12" s="89">
        <v>117.17855545689568</v>
      </c>
      <c r="O12" s="90">
        <v>0.11932236792811328</v>
      </c>
      <c r="P12" s="88">
        <v>0.13081120600428464</v>
      </c>
    </row>
    <row r="13" spans="1:16">
      <c r="A13" s="84" t="s">
        <v>1413</v>
      </c>
      <c r="B13" s="85">
        <v>2080842.01119</v>
      </c>
      <c r="C13" s="85">
        <v>2072716.9908399999</v>
      </c>
      <c r="D13" s="86">
        <v>99.609532088149564</v>
      </c>
      <c r="E13" s="87">
        <v>0.33566412127187384</v>
      </c>
      <c r="F13" s="88">
        <v>0.30047204182246107</v>
      </c>
      <c r="G13" s="85">
        <v>531561.90471000003</v>
      </c>
      <c r="H13" s="85">
        <v>488668.40557</v>
      </c>
      <c r="I13" s="86">
        <v>91.930667197943563</v>
      </c>
      <c r="J13" s="88">
        <v>0.18519950582555086</v>
      </c>
      <c r="K13" s="88">
        <v>0.17478650868601273</v>
      </c>
      <c r="L13" s="85">
        <v>2612403.9158999999</v>
      </c>
      <c r="M13" s="85">
        <v>2561385.39641</v>
      </c>
      <c r="N13" s="89">
        <v>98.047066183774902</v>
      </c>
      <c r="O13" s="90">
        <v>0.28804621915198136</v>
      </c>
      <c r="P13" s="88">
        <v>0.26422367495110188</v>
      </c>
    </row>
    <row r="14" spans="1:16">
      <c r="A14" s="84" t="s">
        <v>1414</v>
      </c>
      <c r="B14" s="85">
        <v>97866.378790000002</v>
      </c>
      <c r="C14" s="85">
        <v>63163.007789999996</v>
      </c>
      <c r="D14" s="86">
        <v>64.540047941831062</v>
      </c>
      <c r="E14" s="87">
        <v>1.5786990007866663E-2</v>
      </c>
      <c r="F14" s="88">
        <v>9.1564444167642495E-3</v>
      </c>
      <c r="G14" s="85">
        <v>0</v>
      </c>
      <c r="H14" s="85">
        <v>0</v>
      </c>
      <c r="I14" s="86" t="s">
        <v>166</v>
      </c>
      <c r="J14" s="87" t="s">
        <v>166</v>
      </c>
      <c r="K14" s="88" t="s">
        <v>166</v>
      </c>
      <c r="L14" s="85">
        <v>97866.378790000002</v>
      </c>
      <c r="M14" s="85">
        <v>63163.007789999996</v>
      </c>
      <c r="N14" s="89">
        <v>64.540047941831062</v>
      </c>
      <c r="O14" s="90">
        <v>1.0790842955402401E-2</v>
      </c>
      <c r="P14" s="88">
        <v>6.515677829127221E-3</v>
      </c>
    </row>
    <row r="15" spans="1:16">
      <c r="A15" s="84" t="s">
        <v>1415</v>
      </c>
      <c r="B15" s="85">
        <v>0</v>
      </c>
      <c r="C15" s="85">
        <v>0</v>
      </c>
      <c r="D15" s="86" t="s">
        <v>166</v>
      </c>
      <c r="E15" s="87" t="s">
        <v>166</v>
      </c>
      <c r="F15" s="88" t="s">
        <v>166</v>
      </c>
      <c r="G15" s="85">
        <v>700.6975799999999</v>
      </c>
      <c r="H15" s="85">
        <v>648.48784000000001</v>
      </c>
      <c r="I15" s="86">
        <v>92.54889106367402</v>
      </c>
      <c r="J15" s="87">
        <v>2.4412743727366301E-4</v>
      </c>
      <c r="K15" s="88">
        <v>2.3195059100807183E-4</v>
      </c>
      <c r="L15" s="85">
        <v>700.6975799999999</v>
      </c>
      <c r="M15" s="85">
        <v>648.48784000000001</v>
      </c>
      <c r="N15" s="89">
        <v>92.54889106367402</v>
      </c>
      <c r="O15" s="90">
        <v>7.725960272051167E-5</v>
      </c>
      <c r="P15" s="88">
        <v>6.6895766832300203E-5</v>
      </c>
    </row>
    <row r="16" spans="1:16">
      <c r="A16" s="84" t="s">
        <v>1416</v>
      </c>
      <c r="B16" s="85">
        <v>984029.84111000004</v>
      </c>
      <c r="C16" s="85">
        <v>1128695.9699300001</v>
      </c>
      <c r="D16" s="86">
        <v>114.70139652033464</v>
      </c>
      <c r="E16" s="87">
        <v>0.15873550713857151</v>
      </c>
      <c r="F16" s="88">
        <v>0.16362175066853099</v>
      </c>
      <c r="G16" s="85">
        <v>0</v>
      </c>
      <c r="H16" s="85">
        <v>0</v>
      </c>
      <c r="I16" s="86" t="s">
        <v>166</v>
      </c>
      <c r="J16" s="87" t="s">
        <v>166</v>
      </c>
      <c r="K16" s="88" t="s">
        <v>166</v>
      </c>
      <c r="L16" s="85">
        <v>984029.84111000004</v>
      </c>
      <c r="M16" s="85">
        <v>1128695.9699300001</v>
      </c>
      <c r="N16" s="89">
        <v>114.70139652033464</v>
      </c>
      <c r="O16" s="90">
        <v>0.10850009584632336</v>
      </c>
      <c r="P16" s="88">
        <v>0.11643237971739641</v>
      </c>
    </row>
    <row r="17" spans="1:16">
      <c r="A17" s="84" t="s">
        <v>1417</v>
      </c>
      <c r="B17" s="85">
        <v>339691.15282999998</v>
      </c>
      <c r="C17" s="85">
        <v>529597.84834000003</v>
      </c>
      <c r="D17" s="86">
        <v>155.90569372439316</v>
      </c>
      <c r="E17" s="87">
        <v>5.4796150647354679E-2</v>
      </c>
      <c r="F17" s="88">
        <v>7.6773311329402627E-2</v>
      </c>
      <c r="G17" s="85">
        <v>318302.73198000004</v>
      </c>
      <c r="H17" s="85">
        <v>212001.8272</v>
      </c>
      <c r="I17" s="86">
        <v>66.603835248677896</v>
      </c>
      <c r="J17" s="87">
        <v>0.11089867077246512</v>
      </c>
      <c r="K17" s="88">
        <v>7.5828637147353634E-2</v>
      </c>
      <c r="L17" s="85">
        <v>657993.88480999996</v>
      </c>
      <c r="M17" s="85">
        <v>741599.67553999997</v>
      </c>
      <c r="N17" s="89">
        <v>112.70616530944535</v>
      </c>
      <c r="O17" s="90">
        <v>7.255105138645794E-2</v>
      </c>
      <c r="P17" s="88">
        <v>7.6500862341278938E-2</v>
      </c>
    </row>
    <row r="18" spans="1:16">
      <c r="A18" s="84" t="s">
        <v>1418</v>
      </c>
      <c r="B18" s="85">
        <v>129361.31668</v>
      </c>
      <c r="C18" s="85">
        <v>138864.16813999999</v>
      </c>
      <c r="D18" s="86">
        <v>107.34597614177592</v>
      </c>
      <c r="E18" s="87">
        <v>2.0867491359967537E-2</v>
      </c>
      <c r="F18" s="88">
        <v>2.0130485889486408E-2</v>
      </c>
      <c r="G18" s="85">
        <v>251156.44677000001</v>
      </c>
      <c r="H18" s="85">
        <v>255317.0955</v>
      </c>
      <c r="I18" s="86">
        <v>101.656596429639</v>
      </c>
      <c r="J18" s="87">
        <v>8.7504483324630969E-2</v>
      </c>
      <c r="K18" s="88">
        <v>9.1321606270503564E-2</v>
      </c>
      <c r="L18" s="85">
        <v>380517.76344999997</v>
      </c>
      <c r="M18" s="85">
        <v>394181.26363999996</v>
      </c>
      <c r="N18" s="89">
        <v>103.59076539978544</v>
      </c>
      <c r="O18" s="90">
        <v>4.1956261975736577E-2</v>
      </c>
      <c r="P18" s="88">
        <v>4.066237834486286E-2</v>
      </c>
    </row>
    <row r="19" spans="1:16">
      <c r="A19" s="84" t="s">
        <v>1419</v>
      </c>
      <c r="B19" s="85">
        <v>195774.67565000002</v>
      </c>
      <c r="C19" s="85">
        <v>226822.79282</v>
      </c>
      <c r="D19" s="86">
        <v>115.85910796016685</v>
      </c>
      <c r="E19" s="87">
        <v>3.158074189004012E-2</v>
      </c>
      <c r="F19" s="88">
        <v>3.2881434364504372E-2</v>
      </c>
      <c r="G19" s="85">
        <v>0</v>
      </c>
      <c r="H19" s="85">
        <v>0</v>
      </c>
      <c r="I19" s="86" t="s">
        <v>166</v>
      </c>
      <c r="J19" s="87" t="s">
        <v>166</v>
      </c>
      <c r="K19" s="88" t="s">
        <v>166</v>
      </c>
      <c r="L19" s="85">
        <v>195774.67565000002</v>
      </c>
      <c r="M19" s="85">
        <v>226822.79282</v>
      </c>
      <c r="N19" s="89">
        <v>115.85910796016685</v>
      </c>
      <c r="O19" s="90">
        <v>2.1586307838334526E-2</v>
      </c>
      <c r="P19" s="88">
        <v>2.339825625834072E-2</v>
      </c>
    </row>
    <row r="20" spans="1:16">
      <c r="A20" s="84" t="s">
        <v>1420</v>
      </c>
      <c r="B20" s="85">
        <v>9538.7943599999999</v>
      </c>
      <c r="C20" s="85">
        <v>10852.691929999999</v>
      </c>
      <c r="D20" s="86">
        <v>113.77425196951198</v>
      </c>
      <c r="E20" s="87">
        <v>1.5387189462843602E-3</v>
      </c>
      <c r="F20" s="88">
        <v>1.5732637489287451E-3</v>
      </c>
      <c r="G20" s="85">
        <v>0</v>
      </c>
      <c r="H20" s="85">
        <v>0</v>
      </c>
      <c r="I20" s="86" t="s">
        <v>166</v>
      </c>
      <c r="J20" s="87" t="s">
        <v>166</v>
      </c>
      <c r="K20" s="88" t="s">
        <v>166</v>
      </c>
      <c r="L20" s="85">
        <v>9538.7943599999999</v>
      </c>
      <c r="M20" s="85">
        <v>10852.691929999999</v>
      </c>
      <c r="N20" s="89">
        <v>113.77425196951198</v>
      </c>
      <c r="O20" s="90">
        <v>1.0517568259423094E-3</v>
      </c>
      <c r="P20" s="88">
        <v>1.1195262332938517E-3</v>
      </c>
    </row>
    <row r="21" spans="1:16">
      <c r="A21" s="84" t="s">
        <v>1421</v>
      </c>
      <c r="B21" s="85">
        <v>58038.684670000002</v>
      </c>
      <c r="C21" s="85">
        <v>63019.056280000004</v>
      </c>
      <c r="D21" s="86">
        <v>108.58112419038734</v>
      </c>
      <c r="E21" s="87">
        <v>9.3623177467422273E-3</v>
      </c>
      <c r="F21" s="88">
        <v>9.1355764428323171E-3</v>
      </c>
      <c r="G21" s="85">
        <v>0</v>
      </c>
      <c r="H21" s="85">
        <v>0</v>
      </c>
      <c r="I21" s="86" t="s">
        <v>166</v>
      </c>
      <c r="J21" s="86" t="s">
        <v>166</v>
      </c>
      <c r="K21" s="88" t="s">
        <v>166</v>
      </c>
      <c r="L21" s="85">
        <v>58038.684670000002</v>
      </c>
      <c r="M21" s="85">
        <v>63019.056280000004</v>
      </c>
      <c r="N21" s="89">
        <v>108.58112419038734</v>
      </c>
      <c r="O21" s="90">
        <v>6.3994023213627361E-3</v>
      </c>
      <c r="P21" s="88">
        <v>6.5008282883122119E-3</v>
      </c>
    </row>
    <row r="22" spans="1:16">
      <c r="A22" s="84" t="s">
        <v>1422</v>
      </c>
      <c r="B22" s="85">
        <v>24185.468530000002</v>
      </c>
      <c r="C22" s="85">
        <v>26263.076149999997</v>
      </c>
      <c r="D22" s="86">
        <v>108.59031371429874</v>
      </c>
      <c r="E22" s="87">
        <v>3.9013985675098633E-3</v>
      </c>
      <c r="F22" s="88">
        <v>3.8072347311299852E-3</v>
      </c>
      <c r="G22" s="85">
        <v>220269.76241999998</v>
      </c>
      <c r="H22" s="85">
        <v>211753.05647000001</v>
      </c>
      <c r="I22" s="86">
        <v>96.133511083668068</v>
      </c>
      <c r="J22" s="86">
        <v>7.6743368527793704E-2</v>
      </c>
      <c r="K22" s="88">
        <v>7.5739657039647981E-2</v>
      </c>
      <c r="L22" s="85">
        <v>244455.23095</v>
      </c>
      <c r="M22" s="85">
        <v>238016.13262000002</v>
      </c>
      <c r="N22" s="89">
        <v>97.365939642618244</v>
      </c>
      <c r="O22" s="90">
        <v>2.6953873632827346E-2</v>
      </c>
      <c r="P22" s="88">
        <v>2.4552922549902188E-2</v>
      </c>
    </row>
    <row r="23" spans="1:16">
      <c r="A23" s="84" t="s">
        <v>1423</v>
      </c>
      <c r="B23" s="85">
        <v>0</v>
      </c>
      <c r="C23" s="85">
        <v>0</v>
      </c>
      <c r="D23" s="86" t="s">
        <v>166</v>
      </c>
      <c r="E23" s="87" t="s">
        <v>166</v>
      </c>
      <c r="F23" s="88" t="s">
        <v>166</v>
      </c>
      <c r="G23" s="85">
        <v>41682.092090000006</v>
      </c>
      <c r="H23" s="85">
        <v>42100.736960000002</v>
      </c>
      <c r="I23" s="86">
        <v>101.00437585785296</v>
      </c>
      <c r="J23" s="86">
        <v>1.4522302648935255E-2</v>
      </c>
      <c r="K23" s="88">
        <v>1.5058556564063521E-2</v>
      </c>
      <c r="L23" s="85">
        <v>41682.092090000006</v>
      </c>
      <c r="M23" s="85">
        <v>42100.736960000002</v>
      </c>
      <c r="N23" s="89">
        <v>101.00437585785296</v>
      </c>
      <c r="O23" s="90">
        <v>4.5959083738139677E-3</v>
      </c>
      <c r="P23" s="88">
        <v>4.3429666825274054E-3</v>
      </c>
    </row>
    <row r="24" spans="1:16" s="273" customFormat="1">
      <c r="A24" s="84" t="s">
        <v>1424</v>
      </c>
      <c r="B24" s="85">
        <v>355856.34088999999</v>
      </c>
      <c r="C24" s="85">
        <v>409143.72480000003</v>
      </c>
      <c r="D24" s="86">
        <v>114.97440899232758</v>
      </c>
      <c r="E24" s="87">
        <v>5.7403784295740799E-2</v>
      </c>
      <c r="F24" s="88">
        <v>5.931164309107214E-2</v>
      </c>
      <c r="G24" s="85">
        <v>52272.497320000002</v>
      </c>
      <c r="H24" s="85">
        <v>54468.515530000004</v>
      </c>
      <c r="I24" s="86">
        <v>104.20109679580926</v>
      </c>
      <c r="J24" s="86">
        <v>1.8212066339127388E-2</v>
      </c>
      <c r="K24" s="88">
        <v>1.9482253311821296E-2</v>
      </c>
      <c r="L24" s="85">
        <v>408128.83820999996</v>
      </c>
      <c r="M24" s="85">
        <v>463612.24033</v>
      </c>
      <c r="N24" s="89">
        <v>113.5945801731</v>
      </c>
      <c r="O24" s="90">
        <v>4.5000686171755559E-2</v>
      </c>
      <c r="P24" s="88">
        <v>4.7824638207118887E-2</v>
      </c>
    </row>
    <row r="25" spans="1:16">
      <c r="A25" s="84" t="s">
        <v>1425</v>
      </c>
      <c r="B25" s="85">
        <v>348331.48525000003</v>
      </c>
      <c r="C25" s="85">
        <v>402283.98550999997</v>
      </c>
      <c r="D25" s="86">
        <v>115.48883823157065</v>
      </c>
      <c r="E25" s="87">
        <v>5.6189937188408604E-2</v>
      </c>
      <c r="F25" s="88">
        <v>5.8317218922242051E-2</v>
      </c>
      <c r="G25" s="85">
        <v>181525.58144000001</v>
      </c>
      <c r="H25" s="85">
        <v>173325.88509</v>
      </c>
      <c r="I25" s="86">
        <v>95.482897625252733</v>
      </c>
      <c r="J25" s="86">
        <v>6.3244652559751688E-2</v>
      </c>
      <c r="K25" s="88">
        <v>6.1995058355485348E-2</v>
      </c>
      <c r="L25" s="85">
        <v>529857.06669000001</v>
      </c>
      <c r="M25" s="85">
        <v>575609.87060000002</v>
      </c>
      <c r="N25" s="89">
        <v>108.63493322752421</v>
      </c>
      <c r="O25" s="90">
        <v>5.8422560088084025E-2</v>
      </c>
      <c r="P25" s="88">
        <v>5.9377927101960909E-2</v>
      </c>
    </row>
    <row r="26" spans="1:16" ht="24">
      <c r="A26" s="84" t="s">
        <v>1426</v>
      </c>
      <c r="B26" s="85">
        <v>325072.96401999996</v>
      </c>
      <c r="C26" s="85">
        <v>357899.32276000001</v>
      </c>
      <c r="D26" s="86">
        <v>110.09815099172025</v>
      </c>
      <c r="E26" s="87">
        <v>5.2438066047414834E-2</v>
      </c>
      <c r="F26" s="88">
        <v>5.1882982940662591E-2</v>
      </c>
      <c r="G26" s="85">
        <v>513683.75036000001</v>
      </c>
      <c r="H26" s="85">
        <v>503883.50494999997</v>
      </c>
      <c r="I26" s="86">
        <v>98.092163631196854</v>
      </c>
      <c r="J26" s="87">
        <v>0.17897064457466927</v>
      </c>
      <c r="K26" s="88">
        <v>0.18022863277185147</v>
      </c>
      <c r="L26" s="85">
        <v>838756.71438000002</v>
      </c>
      <c r="M26" s="85">
        <v>861782.82770999998</v>
      </c>
      <c r="N26" s="89">
        <v>102.74526724319824</v>
      </c>
      <c r="O26" s="90">
        <v>9.2482138345847412E-2</v>
      </c>
      <c r="P26" s="88">
        <v>8.8898541416857546E-2</v>
      </c>
    </row>
    <row r="27" spans="1:16">
      <c r="A27" s="84" t="s">
        <v>1427</v>
      </c>
      <c r="B27" s="85">
        <v>0</v>
      </c>
      <c r="C27" s="85">
        <v>0</v>
      </c>
      <c r="D27" s="86" t="s">
        <v>166</v>
      </c>
      <c r="E27" s="87" t="s">
        <v>166</v>
      </c>
      <c r="F27" s="88" t="s">
        <v>166</v>
      </c>
      <c r="G27" s="85">
        <v>36651.123490000005</v>
      </c>
      <c r="H27" s="85">
        <v>45761.219729999997</v>
      </c>
      <c r="I27" s="86">
        <v>124.85625370388883</v>
      </c>
      <c r="J27" s="87">
        <v>1.276948159406267E-2</v>
      </c>
      <c r="K27" s="88">
        <v>1.6367834995369746E-2</v>
      </c>
      <c r="L27" s="85">
        <v>36651.123490000005</v>
      </c>
      <c r="M27" s="85">
        <v>45761.219729999997</v>
      </c>
      <c r="N27" s="89">
        <v>124.85625370388883</v>
      </c>
      <c r="O27" s="90">
        <v>4.0411888394103115E-3</v>
      </c>
      <c r="P27" s="88">
        <v>4.7205694481792211E-3</v>
      </c>
    </row>
    <row r="28" spans="1:16" ht="18.75" customHeight="1">
      <c r="A28" s="419" t="s">
        <v>639</v>
      </c>
      <c r="B28" s="420">
        <v>6199179.1178199993</v>
      </c>
      <c r="C28" s="420">
        <v>6898202.5025300002</v>
      </c>
      <c r="D28" s="421">
        <v>111.27606367592455</v>
      </c>
      <c r="E28" s="422">
        <v>1</v>
      </c>
      <c r="F28" s="423">
        <v>1</v>
      </c>
      <c r="G28" s="424">
        <v>2870212.32773</v>
      </c>
      <c r="H28" s="420">
        <v>2795801.6281900001</v>
      </c>
      <c r="I28" s="421">
        <v>97.407484497885562</v>
      </c>
      <c r="J28" s="422">
        <v>1</v>
      </c>
      <c r="K28" s="423">
        <v>1</v>
      </c>
      <c r="L28" s="425">
        <v>9069391.4455499984</v>
      </c>
      <c r="M28" s="426">
        <v>9694004.1307199989</v>
      </c>
      <c r="N28" s="427">
        <v>106.88704075593158</v>
      </c>
      <c r="O28" s="428">
        <v>1</v>
      </c>
      <c r="P28" s="423">
        <v>1</v>
      </c>
    </row>
    <row r="29" spans="1:16" ht="12.75" customHeight="1">
      <c r="A29" s="34" t="s">
        <v>640</v>
      </c>
    </row>
    <row r="30" spans="1:16" ht="12.75" customHeight="1"/>
    <row r="31" spans="1:16" ht="12.75" customHeight="1">
      <c r="A31" s="305" t="s">
        <v>303</v>
      </c>
    </row>
    <row r="32" spans="1:16" ht="12.75" customHeight="1">
      <c r="A32" s="306" t="s">
        <v>1428</v>
      </c>
    </row>
    <row r="33" spans="1:16">
      <c r="A33" s="306" t="s">
        <v>1429</v>
      </c>
    </row>
    <row r="34" spans="1:16" ht="12.75" customHeight="1">
      <c r="A34" s="600" t="s">
        <v>308</v>
      </c>
    </row>
    <row r="35" spans="1:16" ht="12.75" customHeight="1">
      <c r="A35" s="601" t="s">
        <v>1430</v>
      </c>
    </row>
    <row r="36" spans="1:16" ht="12.75" customHeight="1">
      <c r="A36" s="601" t="s">
        <v>1431</v>
      </c>
    </row>
    <row r="37" spans="1:16" ht="12.75" customHeight="1"/>
    <row r="38" spans="1:16" ht="12.75" customHeight="1">
      <c r="A38" s="669" t="s">
        <v>97</v>
      </c>
    </row>
    <row r="39" spans="1:16" ht="12.75" customHeight="1"/>
    <row r="40" spans="1:16" ht="12.75" customHeight="1"/>
    <row r="41" spans="1:16" ht="12.75" customHeight="1"/>
    <row r="42" spans="1:16" ht="12.75" customHeight="1"/>
    <row r="43" spans="1:16" ht="12.75" customHeight="1"/>
    <row r="44" spans="1:16" ht="12.75" customHeight="1"/>
    <row r="45" spans="1:16" ht="12.75" customHeight="1"/>
    <row r="46" spans="1:16" ht="12.75" customHeight="1"/>
    <row r="47" spans="1:16" ht="12.75" customHeight="1"/>
    <row r="48" spans="1:16" ht="12.75" customHeight="1">
      <c r="P48" s="25" t="s">
        <v>1019</v>
      </c>
    </row>
    <row r="49" ht="12.75" customHeight="1"/>
    <row r="50" ht="12.75" customHeight="1"/>
    <row r="51" ht="12.75" customHeight="1"/>
    <row r="52" ht="12.75" customHeight="1"/>
    <row r="53" ht="12.75" customHeight="1"/>
    <row r="54" ht="12.75" customHeight="1"/>
    <row r="55" ht="12.75" customHeight="1"/>
    <row r="107" spans="1:1">
      <c r="A107" s="704"/>
    </row>
    <row r="109" spans="1:1">
      <c r="A109" s="705"/>
    </row>
    <row r="111" spans="1:1">
      <c r="A111" s="705"/>
    </row>
    <row r="113" spans="1:1">
      <c r="A113" s="705"/>
    </row>
    <row r="115" spans="1:1">
      <c r="A115" s="705"/>
    </row>
    <row r="117" spans="1:1">
      <c r="A117" s="705"/>
    </row>
    <row r="119" spans="1:1">
      <c r="A119" s="705"/>
    </row>
  </sheetData>
  <mergeCells count="11">
    <mergeCell ref="L6:P6"/>
    <mergeCell ref="A7:A9"/>
    <mergeCell ref="B7:F7"/>
    <mergeCell ref="G7:K7"/>
    <mergeCell ref="L7:P7"/>
    <mergeCell ref="B8:D8"/>
    <mergeCell ref="E8:F8"/>
    <mergeCell ref="G8:I8"/>
    <mergeCell ref="J8:K8"/>
    <mergeCell ref="L8:N8"/>
    <mergeCell ref="O8:P8"/>
  </mergeCells>
  <hyperlinks>
    <hyperlink ref="A38" location="'2 Sadržaj'!A1" display="Sadržaj / Contents"/>
  </hyperlinks>
  <pageMargins left="0.7" right="0.7" top="0.75" bottom="0.75" header="0.3" footer="0.3"/>
  <pageSetup paperSize="9" scale="63"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39"/>
  <sheetViews>
    <sheetView showGridLines="0" zoomScale="90" zoomScaleNormal="90" workbookViewId="0"/>
  </sheetViews>
  <sheetFormatPr defaultRowHeight="15"/>
  <cols>
    <col min="1" max="1" width="5.5703125" customWidth="1"/>
    <col min="2" max="2" width="36.85546875" customWidth="1"/>
    <col min="3" max="3" width="13.28515625" bestFit="1" customWidth="1"/>
    <col min="4" max="4" width="13.140625" customWidth="1"/>
    <col min="5" max="5" width="12" bestFit="1" customWidth="1"/>
    <col min="6" max="6" width="11.85546875" customWidth="1"/>
  </cols>
  <sheetData>
    <row r="1" spans="1:8" ht="12.75" customHeight="1">
      <c r="A1" s="151" t="s">
        <v>1368</v>
      </c>
    </row>
    <row r="2" spans="1:8" ht="12.75" customHeight="1">
      <c r="A2" s="597" t="s">
        <v>1369</v>
      </c>
    </row>
    <row r="3" spans="1:8" ht="12.75" customHeight="1"/>
    <row r="4" spans="1:8" ht="12.75" customHeight="1">
      <c r="B4" s="1035" t="s">
        <v>593</v>
      </c>
      <c r="C4" s="1036"/>
      <c r="D4" s="1036"/>
      <c r="E4" s="1036"/>
      <c r="F4" s="1036"/>
    </row>
    <row r="5" spans="1:8">
      <c r="A5" s="1039" t="s">
        <v>596</v>
      </c>
      <c r="B5" s="1039" t="s">
        <v>597</v>
      </c>
      <c r="C5" s="1040" t="s">
        <v>594</v>
      </c>
      <c r="D5" s="1040"/>
      <c r="E5" s="1041" t="s">
        <v>595</v>
      </c>
      <c r="F5" s="1041"/>
    </row>
    <row r="6" spans="1:8" ht="65.25">
      <c r="A6" s="1039"/>
      <c r="B6" s="1039"/>
      <c r="C6" s="429" t="s">
        <v>598</v>
      </c>
      <c r="D6" s="429" t="s">
        <v>599</v>
      </c>
      <c r="E6" s="429" t="s">
        <v>600</v>
      </c>
      <c r="F6" s="429" t="s">
        <v>601</v>
      </c>
    </row>
    <row r="7" spans="1:8" ht="22.5">
      <c r="A7" s="91">
        <v>1</v>
      </c>
      <c r="B7" s="92" t="s">
        <v>602</v>
      </c>
      <c r="C7" s="93">
        <v>2561693</v>
      </c>
      <c r="D7" s="93">
        <v>430611.38304000004</v>
      </c>
      <c r="E7" s="93">
        <v>14109</v>
      </c>
      <c r="F7" s="93">
        <v>93180.036680000005</v>
      </c>
      <c r="G7" s="53"/>
    </row>
    <row r="8" spans="1:8" ht="22.5">
      <c r="A8" s="91">
        <v>2</v>
      </c>
      <c r="B8" s="92" t="s">
        <v>604</v>
      </c>
      <c r="C8" s="93">
        <v>391331</v>
      </c>
      <c r="D8" s="93">
        <v>565451.28946</v>
      </c>
      <c r="E8" s="93">
        <v>3907487</v>
      </c>
      <c r="F8" s="93">
        <v>293083.81001000002</v>
      </c>
      <c r="G8" s="53"/>
    </row>
    <row r="9" spans="1:8" ht="22.5">
      <c r="A9" s="91">
        <v>3</v>
      </c>
      <c r="B9" s="92" t="s">
        <v>603</v>
      </c>
      <c r="C9" s="93">
        <v>657935</v>
      </c>
      <c r="D9" s="93">
        <v>1166002.59249</v>
      </c>
      <c r="E9" s="93">
        <v>110629</v>
      </c>
      <c r="F9" s="93">
        <v>722657.43816999998</v>
      </c>
      <c r="G9" s="53"/>
    </row>
    <row r="10" spans="1:8" ht="33.75">
      <c r="A10" s="91">
        <v>4</v>
      </c>
      <c r="B10" s="92" t="s">
        <v>605</v>
      </c>
      <c r="C10" s="93">
        <v>65</v>
      </c>
      <c r="D10" s="93">
        <v>1880.0262</v>
      </c>
      <c r="E10" s="93">
        <v>102</v>
      </c>
      <c r="F10" s="93">
        <v>614.72778000000005</v>
      </c>
    </row>
    <row r="11" spans="1:8" ht="22.5">
      <c r="A11" s="91">
        <v>5</v>
      </c>
      <c r="B11" s="92" t="s">
        <v>606</v>
      </c>
      <c r="C11" s="93">
        <v>149</v>
      </c>
      <c r="D11" s="93">
        <v>10398.81314</v>
      </c>
      <c r="E11" s="93">
        <v>18</v>
      </c>
      <c r="F11" s="191">
        <v>2906.3151699999999</v>
      </c>
    </row>
    <row r="12" spans="1:8" ht="22.5">
      <c r="A12" s="91">
        <v>6</v>
      </c>
      <c r="B12" s="92" t="s">
        <v>607</v>
      </c>
      <c r="C12" s="93">
        <v>25039</v>
      </c>
      <c r="D12" s="93">
        <v>153922.29644000001</v>
      </c>
      <c r="E12" s="93">
        <v>1961</v>
      </c>
      <c r="F12" s="93">
        <v>100228.51766</v>
      </c>
    </row>
    <row r="13" spans="1:8" ht="22.5">
      <c r="A13" s="91">
        <v>7</v>
      </c>
      <c r="B13" s="92" t="s">
        <v>608</v>
      </c>
      <c r="C13" s="93">
        <v>15521</v>
      </c>
      <c r="D13" s="93">
        <v>31574.040699999998</v>
      </c>
      <c r="E13" s="93">
        <v>1395</v>
      </c>
      <c r="F13" s="93">
        <v>15260.457359999999</v>
      </c>
    </row>
    <row r="14" spans="1:8" ht="22.5">
      <c r="A14" s="91">
        <v>8</v>
      </c>
      <c r="B14" s="92" t="s">
        <v>609</v>
      </c>
      <c r="C14" s="93">
        <v>593037</v>
      </c>
      <c r="D14" s="93">
        <v>630203.84667999996</v>
      </c>
      <c r="E14" s="93">
        <v>30160</v>
      </c>
      <c r="F14" s="93">
        <v>283051.45814</v>
      </c>
      <c r="H14" s="273"/>
    </row>
    <row r="15" spans="1:8" ht="22.5">
      <c r="A15" s="91">
        <v>9</v>
      </c>
      <c r="B15" s="92" t="s">
        <v>610</v>
      </c>
      <c r="C15" s="93">
        <v>630922</v>
      </c>
      <c r="D15" s="93">
        <v>724023.07439999992</v>
      </c>
      <c r="E15" s="93">
        <v>62484</v>
      </c>
      <c r="F15" s="93">
        <v>372608.19063999999</v>
      </c>
    </row>
    <row r="16" spans="1:8" ht="33.75">
      <c r="A16" s="91">
        <v>10</v>
      </c>
      <c r="B16" s="92" t="s">
        <v>611</v>
      </c>
      <c r="C16" s="93">
        <v>2750551</v>
      </c>
      <c r="D16" s="93">
        <v>2131784.8048199997</v>
      </c>
      <c r="E16" s="93">
        <v>91120</v>
      </c>
      <c r="F16" s="93">
        <v>1177122.88527</v>
      </c>
    </row>
    <row r="17" spans="1:6" ht="33.75">
      <c r="A17" s="91">
        <v>11</v>
      </c>
      <c r="B17" s="92" t="s">
        <v>612</v>
      </c>
      <c r="C17" s="93">
        <v>554</v>
      </c>
      <c r="D17" s="93">
        <v>4125.5275499999998</v>
      </c>
      <c r="E17" s="93">
        <v>6</v>
      </c>
      <c r="F17" s="93">
        <v>1144.2973999999999</v>
      </c>
    </row>
    <row r="18" spans="1:6" ht="22.5">
      <c r="A18" s="91">
        <v>12</v>
      </c>
      <c r="B18" s="92" t="s">
        <v>613</v>
      </c>
      <c r="C18" s="93">
        <v>59622</v>
      </c>
      <c r="D18" s="93">
        <v>37012.222369999996</v>
      </c>
      <c r="E18" s="93">
        <v>468</v>
      </c>
      <c r="F18" s="93">
        <v>16650.236519999999</v>
      </c>
    </row>
    <row r="19" spans="1:6" ht="22.5">
      <c r="A19" s="91">
        <v>13</v>
      </c>
      <c r="B19" s="92" t="s">
        <v>614</v>
      </c>
      <c r="C19" s="93">
        <v>209755</v>
      </c>
      <c r="D19" s="93">
        <v>415086.94838999998</v>
      </c>
      <c r="E19" s="93">
        <v>11475</v>
      </c>
      <c r="F19" s="93">
        <v>155925.44687000001</v>
      </c>
    </row>
    <row r="20" spans="1:6" ht="22.5">
      <c r="A20" s="91">
        <v>14</v>
      </c>
      <c r="B20" s="92" t="s">
        <v>615</v>
      </c>
      <c r="C20" s="93">
        <v>98897</v>
      </c>
      <c r="D20" s="93">
        <v>350379.74614999996</v>
      </c>
      <c r="E20" s="93">
        <v>1145</v>
      </c>
      <c r="F20" s="93">
        <v>-35734.30747</v>
      </c>
    </row>
    <row r="21" spans="1:6" ht="22.5">
      <c r="A21" s="91">
        <v>15</v>
      </c>
      <c r="B21" s="92" t="s">
        <v>616</v>
      </c>
      <c r="C21" s="93">
        <v>3513</v>
      </c>
      <c r="D21" s="93">
        <v>10854.641890000001</v>
      </c>
      <c r="E21" s="93">
        <v>749</v>
      </c>
      <c r="F21" s="93">
        <v>15881.378339999999</v>
      </c>
    </row>
    <row r="22" spans="1:6" ht="22.5">
      <c r="A22" s="91">
        <v>16</v>
      </c>
      <c r="B22" s="92" t="s">
        <v>617</v>
      </c>
      <c r="C22" s="93">
        <v>119118</v>
      </c>
      <c r="D22" s="93">
        <v>130808.56044</v>
      </c>
      <c r="E22" s="93">
        <v>2241</v>
      </c>
      <c r="F22" s="93">
        <v>47281.638679999996</v>
      </c>
    </row>
    <row r="23" spans="1:6" ht="22.5">
      <c r="A23" s="91">
        <v>17</v>
      </c>
      <c r="B23" s="92" t="s">
        <v>618</v>
      </c>
      <c r="C23" s="93">
        <v>25981</v>
      </c>
      <c r="D23" s="93">
        <v>5132.5914299999995</v>
      </c>
      <c r="E23" s="93">
        <v>17</v>
      </c>
      <c r="F23" s="93">
        <v>397.2482</v>
      </c>
    </row>
    <row r="24" spans="1:6" ht="22.5">
      <c r="A24" s="91">
        <v>18</v>
      </c>
      <c r="B24" s="92" t="s">
        <v>619</v>
      </c>
      <c r="C24" s="93">
        <v>673733</v>
      </c>
      <c r="D24" s="93">
        <v>98950.096940000003</v>
      </c>
      <c r="E24" s="93">
        <v>273157</v>
      </c>
      <c r="F24" s="93">
        <v>35128.696630000006</v>
      </c>
    </row>
    <row r="25" spans="1:6" ht="22.5">
      <c r="A25" s="91">
        <v>19</v>
      </c>
      <c r="B25" s="92" t="s">
        <v>620</v>
      </c>
      <c r="C25" s="93">
        <v>768530</v>
      </c>
      <c r="D25" s="93">
        <v>2276563.2932399996</v>
      </c>
      <c r="E25" s="93">
        <v>46550</v>
      </c>
      <c r="F25" s="93">
        <v>1834011.1450199999</v>
      </c>
    </row>
    <row r="26" spans="1:6" ht="22.5">
      <c r="A26" s="91">
        <v>20</v>
      </c>
      <c r="B26" s="92" t="s">
        <v>621</v>
      </c>
      <c r="C26" s="93">
        <v>3563</v>
      </c>
      <c r="D26" s="93">
        <v>10587.23271</v>
      </c>
      <c r="E26" s="93">
        <v>2551</v>
      </c>
      <c r="F26" s="93">
        <v>21695.970670000002</v>
      </c>
    </row>
    <row r="27" spans="1:6" ht="33.75">
      <c r="A27" s="91">
        <v>21</v>
      </c>
      <c r="B27" s="92" t="s">
        <v>622</v>
      </c>
      <c r="C27" s="93">
        <v>620290</v>
      </c>
      <c r="D27" s="93">
        <v>117456.10567</v>
      </c>
      <c r="E27" s="93">
        <v>2694</v>
      </c>
      <c r="F27" s="93">
        <v>14662.998740000001</v>
      </c>
    </row>
    <row r="28" spans="1:6" ht="22.5">
      <c r="A28" s="91">
        <v>22</v>
      </c>
      <c r="B28" s="92" t="s">
        <v>623</v>
      </c>
      <c r="C28" s="93">
        <v>2542</v>
      </c>
      <c r="D28" s="93">
        <v>3793.3748999999998</v>
      </c>
      <c r="E28" s="93">
        <v>176</v>
      </c>
      <c r="F28" s="93">
        <v>5835.5697499999997</v>
      </c>
    </row>
    <row r="29" spans="1:6" ht="45">
      <c r="A29" s="91">
        <v>23</v>
      </c>
      <c r="B29" s="92" t="s">
        <v>624</v>
      </c>
      <c r="C29" s="93">
        <v>60451</v>
      </c>
      <c r="D29" s="93">
        <v>387401.62167000002</v>
      </c>
      <c r="E29" s="93">
        <v>3003</v>
      </c>
      <c r="F29" s="93">
        <v>152415.89153999998</v>
      </c>
    </row>
    <row r="30" spans="1:6" ht="22.5">
      <c r="A30" s="91">
        <v>24</v>
      </c>
      <c r="B30" s="92" t="s">
        <v>625</v>
      </c>
      <c r="C30" s="93">
        <v>0</v>
      </c>
      <c r="D30" s="93">
        <v>0</v>
      </c>
      <c r="E30" s="93">
        <v>0</v>
      </c>
      <c r="F30" s="93">
        <v>0</v>
      </c>
    </row>
    <row r="31" spans="1:6" ht="22.5">
      <c r="A31" s="91">
        <v>25</v>
      </c>
      <c r="B31" s="92" t="s">
        <v>626</v>
      </c>
      <c r="C31" s="93">
        <v>0</v>
      </c>
      <c r="D31" s="93">
        <v>0</v>
      </c>
      <c r="E31" s="93">
        <v>0</v>
      </c>
      <c r="F31" s="93">
        <v>0</v>
      </c>
    </row>
    <row r="32" spans="1:6" ht="22.5">
      <c r="A32" s="433"/>
      <c r="B32" s="434" t="s">
        <v>627</v>
      </c>
      <c r="C32" s="435">
        <v>8817416</v>
      </c>
      <c r="D32" s="435">
        <v>6898202.5025300002</v>
      </c>
      <c r="E32" s="435">
        <v>4508723</v>
      </c>
      <c r="F32" s="435">
        <v>3297388.47205</v>
      </c>
    </row>
    <row r="33" spans="1:6" ht="22.5">
      <c r="A33" s="433"/>
      <c r="B33" s="434" t="s">
        <v>628</v>
      </c>
      <c r="C33" s="435">
        <v>1455376</v>
      </c>
      <c r="D33" s="435">
        <v>2795801.6281900001</v>
      </c>
      <c r="E33" s="435">
        <v>54974</v>
      </c>
      <c r="F33" s="435">
        <v>2028621.5757200001</v>
      </c>
    </row>
    <row r="34" spans="1:6">
      <c r="A34" s="430"/>
      <c r="B34" s="431" t="s">
        <v>364</v>
      </c>
      <c r="C34" s="432">
        <v>10272792</v>
      </c>
      <c r="D34" s="432">
        <v>9694004.1307199989</v>
      </c>
      <c r="E34" s="432">
        <v>4563697</v>
      </c>
      <c r="F34" s="432">
        <v>5326010.0477700001</v>
      </c>
    </row>
    <row r="35" spans="1:6" ht="12.75" customHeight="1">
      <c r="A35" s="34" t="s">
        <v>592</v>
      </c>
    </row>
    <row r="36" spans="1:6" ht="12.75" customHeight="1"/>
    <row r="37" spans="1:6" ht="12.75" customHeight="1">
      <c r="A37" s="669" t="s">
        <v>97</v>
      </c>
    </row>
    <row r="38" spans="1:6" ht="12.75" customHeight="1">
      <c r="F38" s="35" t="s">
        <v>1020</v>
      </c>
    </row>
    <row r="39" spans="1:6" ht="12.75" customHeight="1"/>
  </sheetData>
  <mergeCells count="5">
    <mergeCell ref="B4:F4"/>
    <mergeCell ref="A5:A6"/>
    <mergeCell ref="B5:B6"/>
    <mergeCell ref="C5:D5"/>
    <mergeCell ref="E5:F5"/>
  </mergeCells>
  <hyperlinks>
    <hyperlink ref="A37" location="'2 Sadržaj'!A1" display="Sadržaj / Contents"/>
  </hyperlinks>
  <pageMargins left="0.7" right="0.7" top="0.75" bottom="0.75" header="0.3" footer="0.3"/>
  <pageSetup paperSize="9" scale="87" orientation="portrait" r:id="rId1"/>
  <rowBreaks count="1" manualBreakCount="1">
    <brk id="38" max="5"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I124"/>
  <sheetViews>
    <sheetView showGridLines="0" zoomScaleNormal="100" workbookViewId="0">
      <pane ySplit="6" topLeftCell="A7" activePane="bottomLeft" state="frozen"/>
      <selection activeCell="A113" sqref="A113"/>
      <selection pane="bottomLeft"/>
    </sheetView>
  </sheetViews>
  <sheetFormatPr defaultRowHeight="15"/>
  <cols>
    <col min="1" max="1" width="40.140625" customWidth="1"/>
    <col min="2" max="2" width="14.7109375" bestFit="1" customWidth="1"/>
    <col min="3" max="3" width="18.28515625" bestFit="1" customWidth="1"/>
    <col min="4" max="4" width="17.28515625" bestFit="1" customWidth="1"/>
    <col min="5" max="5" width="14.7109375" bestFit="1" customWidth="1"/>
    <col min="6" max="6" width="16.28515625" bestFit="1" customWidth="1"/>
    <col min="7" max="7" width="17.28515625" bestFit="1" customWidth="1"/>
    <col min="9" max="9" width="13.28515625" bestFit="1" customWidth="1"/>
  </cols>
  <sheetData>
    <row r="1" spans="1:9">
      <c r="A1" s="654" t="s">
        <v>108</v>
      </c>
      <c r="B1" s="205"/>
      <c r="C1" s="205"/>
      <c r="D1" s="205"/>
      <c r="E1" s="205"/>
      <c r="F1" s="205"/>
      <c r="G1" s="205"/>
    </row>
    <row r="2" spans="1:9">
      <c r="A2" s="655" t="s">
        <v>109</v>
      </c>
      <c r="B2" s="205"/>
      <c r="C2" s="205"/>
      <c r="D2" s="205"/>
      <c r="E2" s="205"/>
      <c r="F2" s="205"/>
      <c r="G2" s="205"/>
    </row>
    <row r="3" spans="1:9" s="273" customFormat="1">
      <c r="A3" s="596"/>
      <c r="B3" s="205"/>
      <c r="C3" s="205"/>
      <c r="D3" s="205"/>
      <c r="E3" s="205"/>
      <c r="F3" s="205"/>
      <c r="G3" s="205"/>
    </row>
    <row r="4" spans="1:9" ht="12.75" customHeight="1">
      <c r="A4" s="24" t="s">
        <v>833</v>
      </c>
    </row>
    <row r="5" spans="1:9" ht="12.75" customHeight="1">
      <c r="A5" s="577" t="s">
        <v>834</v>
      </c>
      <c r="B5" s="205"/>
    </row>
    <row r="6" spans="1:9" ht="53.25" customHeight="1">
      <c r="A6" s="443" t="s">
        <v>1086</v>
      </c>
      <c r="B6" s="1047" t="s">
        <v>567</v>
      </c>
      <c r="C6" s="1048"/>
      <c r="D6" s="1049"/>
      <c r="E6" s="1047" t="s">
        <v>1358</v>
      </c>
      <c r="F6" s="1048"/>
      <c r="G6" s="1049"/>
      <c r="I6" s="196"/>
    </row>
    <row r="7" spans="1:9" s="273" customFormat="1">
      <c r="A7" s="1043" t="s">
        <v>1378</v>
      </c>
      <c r="B7" s="444" t="str">
        <f>Naslovnica!A20</f>
        <v>Studeni 2019.</v>
      </c>
      <c r="C7" s="1050" t="s">
        <v>1379</v>
      </c>
      <c r="D7" s="1051" t="s">
        <v>1374</v>
      </c>
      <c r="E7" s="444" t="str">
        <f>$B$7</f>
        <v>Studeni 2019.</v>
      </c>
      <c r="F7" s="1050" t="s">
        <v>1379</v>
      </c>
      <c r="G7" s="1051" t="s">
        <v>1374</v>
      </c>
    </row>
    <row r="8" spans="1:9" s="273" customFormat="1">
      <c r="A8" s="1043"/>
      <c r="B8" s="941" t="str">
        <f>Naslovnica!A24</f>
        <v>November 2019</v>
      </c>
      <c r="C8" s="1042"/>
      <c r="D8" s="1043"/>
      <c r="E8" s="941" t="str">
        <f>$B$8</f>
        <v>November 2019</v>
      </c>
      <c r="F8" s="1042"/>
      <c r="G8" s="1043"/>
    </row>
    <row r="9" spans="1:9" ht="25.5">
      <c r="A9" s="253" t="s">
        <v>574</v>
      </c>
      <c r="B9" s="261">
        <v>213634793.89000002</v>
      </c>
      <c r="C9" s="257">
        <v>2273038022.3099999</v>
      </c>
      <c r="D9" s="264">
        <v>-0.2788046482716498</v>
      </c>
      <c r="E9" s="261">
        <v>290800</v>
      </c>
      <c r="F9" s="256">
        <v>1079241</v>
      </c>
      <c r="G9" s="267">
        <v>1.7959387739404662</v>
      </c>
    </row>
    <row r="10" spans="1:9">
      <c r="A10" s="94" t="s">
        <v>576</v>
      </c>
      <c r="B10" s="262">
        <v>197029217.49000001</v>
      </c>
      <c r="C10" s="197">
        <v>2061570874.8900001</v>
      </c>
      <c r="D10" s="265">
        <v>-0.17750159378870492</v>
      </c>
      <c r="E10" s="262">
        <v>290800</v>
      </c>
      <c r="F10" s="198">
        <v>1079241</v>
      </c>
      <c r="G10" s="265">
        <v>1.7959387739404662</v>
      </c>
    </row>
    <row r="11" spans="1:9">
      <c r="A11" s="94" t="s">
        <v>575</v>
      </c>
      <c r="B11" s="262">
        <v>16605576.4</v>
      </c>
      <c r="C11" s="197">
        <v>211467147.41999999</v>
      </c>
      <c r="D11" s="265">
        <v>-0.70699592408335055</v>
      </c>
      <c r="E11" s="262" t="s">
        <v>166</v>
      </c>
      <c r="F11" s="198" t="s">
        <v>166</v>
      </c>
      <c r="G11" s="265" t="s">
        <v>1095</v>
      </c>
    </row>
    <row r="12" spans="1:9">
      <c r="A12" s="94" t="s">
        <v>577</v>
      </c>
      <c r="B12" s="262" t="s">
        <v>166</v>
      </c>
      <c r="C12" s="198" t="s">
        <v>166</v>
      </c>
      <c r="D12" s="266" t="s">
        <v>1095</v>
      </c>
      <c r="E12" s="262" t="s">
        <v>166</v>
      </c>
      <c r="F12" s="198" t="s">
        <v>166</v>
      </c>
      <c r="G12" s="266" t="s">
        <v>1095</v>
      </c>
    </row>
    <row r="13" spans="1:9">
      <c r="A13" s="94" t="s">
        <v>1359</v>
      </c>
      <c r="B13" s="262" t="s">
        <v>166</v>
      </c>
      <c r="C13" s="198" t="s">
        <v>166</v>
      </c>
      <c r="D13" s="266" t="s">
        <v>1095</v>
      </c>
      <c r="E13" s="262" t="s">
        <v>166</v>
      </c>
      <c r="F13" s="198" t="s">
        <v>166</v>
      </c>
      <c r="G13" s="266" t="s">
        <v>1095</v>
      </c>
    </row>
    <row r="14" spans="1:9">
      <c r="A14" s="94" t="s">
        <v>578</v>
      </c>
      <c r="B14" s="262" t="s">
        <v>166</v>
      </c>
      <c r="C14" s="198" t="s">
        <v>166</v>
      </c>
      <c r="D14" s="266" t="s">
        <v>1095</v>
      </c>
      <c r="E14" s="262" t="s">
        <v>166</v>
      </c>
      <c r="F14" s="198" t="s">
        <v>166</v>
      </c>
      <c r="G14" s="266" t="s">
        <v>1095</v>
      </c>
    </row>
    <row r="15" spans="1:9">
      <c r="A15" s="94" t="s">
        <v>579</v>
      </c>
      <c r="B15" s="262">
        <v>68202069</v>
      </c>
      <c r="C15" s="198">
        <v>493524282.80000001</v>
      </c>
      <c r="D15" s="265">
        <v>-0.23853965066408966</v>
      </c>
      <c r="E15" s="262" t="s">
        <v>166</v>
      </c>
      <c r="F15" s="198" t="s">
        <v>166</v>
      </c>
      <c r="G15" s="265" t="s">
        <v>1095</v>
      </c>
    </row>
    <row r="16" spans="1:9">
      <c r="A16" s="94" t="s">
        <v>580</v>
      </c>
      <c r="B16" s="262" t="s">
        <v>166</v>
      </c>
      <c r="C16" s="198" t="s">
        <v>166</v>
      </c>
      <c r="D16" s="265" t="s">
        <v>1095</v>
      </c>
      <c r="E16" s="262" t="s">
        <v>166</v>
      </c>
      <c r="F16" s="198" t="s">
        <v>166</v>
      </c>
      <c r="G16" s="265" t="s">
        <v>1095</v>
      </c>
    </row>
    <row r="17" spans="1:9" ht="18.75" customHeight="1">
      <c r="A17" s="436" t="s">
        <v>581</v>
      </c>
      <c r="B17" s="437">
        <v>281836862.88999999</v>
      </c>
      <c r="C17" s="438">
        <v>2766562305.1099997</v>
      </c>
      <c r="D17" s="439">
        <v>-0.26945648634250619</v>
      </c>
      <c r="E17" s="437">
        <v>290800</v>
      </c>
      <c r="F17" s="891">
        <v>1079241</v>
      </c>
      <c r="G17" s="439">
        <v>1.7959387739404662</v>
      </c>
      <c r="I17" s="45"/>
    </row>
    <row r="18" spans="1:9" ht="15" customHeight="1">
      <c r="A18" s="1046" t="s">
        <v>1377</v>
      </c>
      <c r="B18" s="440" t="str">
        <f>B7</f>
        <v>Studeni 2019.</v>
      </c>
      <c r="C18" s="1042" t="s">
        <v>1379</v>
      </c>
      <c r="D18" s="1043" t="s">
        <v>1374</v>
      </c>
      <c r="E18" s="942" t="str">
        <f>E7</f>
        <v>Studeni 2019.</v>
      </c>
      <c r="F18" s="1042" t="s">
        <v>1379</v>
      </c>
      <c r="G18" s="1043" t="s">
        <v>1374</v>
      </c>
    </row>
    <row r="19" spans="1:9" s="273" customFormat="1">
      <c r="A19" s="1046"/>
      <c r="B19" s="941" t="str">
        <f>B8</f>
        <v>November 2019</v>
      </c>
      <c r="C19" s="1042"/>
      <c r="D19" s="1043"/>
      <c r="E19" s="944" t="str">
        <f>E8</f>
        <v>November 2019</v>
      </c>
      <c r="F19" s="1042"/>
      <c r="G19" s="1043"/>
    </row>
    <row r="20" spans="1:9" ht="25.5">
      <c r="A20" s="254" t="s">
        <v>582</v>
      </c>
      <c r="B20" s="261">
        <v>17176451</v>
      </c>
      <c r="C20" s="256">
        <v>240652090.82999998</v>
      </c>
      <c r="D20" s="267">
        <v>-0.66372394340122942</v>
      </c>
      <c r="E20" s="261">
        <v>64</v>
      </c>
      <c r="F20" s="256">
        <v>1826</v>
      </c>
      <c r="G20" s="267">
        <v>-0.61676646706586824</v>
      </c>
    </row>
    <row r="21" spans="1:9">
      <c r="A21" s="94" t="s">
        <v>576</v>
      </c>
      <c r="B21" s="262">
        <v>3013731</v>
      </c>
      <c r="C21" s="198">
        <v>50916715</v>
      </c>
      <c r="D21" s="265">
        <v>-0.14474824578281251</v>
      </c>
      <c r="E21" s="262">
        <v>64</v>
      </c>
      <c r="F21" s="198">
        <v>1826</v>
      </c>
      <c r="G21" s="265">
        <v>-0.61676646706586824</v>
      </c>
    </row>
    <row r="22" spans="1:9">
      <c r="A22" s="94" t="s">
        <v>575</v>
      </c>
      <c r="B22" s="262">
        <v>14162720</v>
      </c>
      <c r="C22" s="198">
        <v>189735375.82999998</v>
      </c>
      <c r="D22" s="265">
        <v>-0.70217999803594311</v>
      </c>
      <c r="E22" s="262" t="s">
        <v>166</v>
      </c>
      <c r="F22" s="198" t="s">
        <v>166</v>
      </c>
      <c r="G22" s="265" t="s">
        <v>1095</v>
      </c>
    </row>
    <row r="23" spans="1:9">
      <c r="A23" s="94" t="s">
        <v>577</v>
      </c>
      <c r="B23" s="262" t="s">
        <v>166</v>
      </c>
      <c r="C23" s="198" t="s">
        <v>166</v>
      </c>
      <c r="D23" s="266" t="s">
        <v>1095</v>
      </c>
      <c r="E23" s="262" t="s">
        <v>166</v>
      </c>
      <c r="F23" s="198" t="s">
        <v>166</v>
      </c>
      <c r="G23" s="266" t="s">
        <v>1095</v>
      </c>
    </row>
    <row r="24" spans="1:9">
      <c r="A24" s="94" t="s">
        <v>1359</v>
      </c>
      <c r="B24" s="262" t="s">
        <v>166</v>
      </c>
      <c r="C24" s="198" t="s">
        <v>166</v>
      </c>
      <c r="D24" s="266" t="s">
        <v>1095</v>
      </c>
      <c r="E24" s="262" t="s">
        <v>166</v>
      </c>
      <c r="F24" s="198" t="s">
        <v>166</v>
      </c>
      <c r="G24" s="266" t="s">
        <v>1095</v>
      </c>
    </row>
    <row r="25" spans="1:9">
      <c r="A25" s="94" t="s">
        <v>578</v>
      </c>
      <c r="B25" s="262" t="s">
        <v>166</v>
      </c>
      <c r="C25" s="198" t="s">
        <v>166</v>
      </c>
      <c r="D25" s="266" t="s">
        <v>1095</v>
      </c>
      <c r="E25" s="262" t="s">
        <v>166</v>
      </c>
      <c r="F25" s="198" t="s">
        <v>166</v>
      </c>
      <c r="G25" s="266" t="s">
        <v>1095</v>
      </c>
    </row>
    <row r="26" spans="1:9">
      <c r="A26" s="94" t="s">
        <v>583</v>
      </c>
      <c r="B26" s="262">
        <v>479975</v>
      </c>
      <c r="C26" s="198">
        <v>2696470</v>
      </c>
      <c r="D26" s="265">
        <v>2.5559762033531639</v>
      </c>
      <c r="E26" s="262" t="s">
        <v>166</v>
      </c>
      <c r="F26" s="198" t="s">
        <v>166</v>
      </c>
      <c r="G26" s="265" t="s">
        <v>1095</v>
      </c>
    </row>
    <row r="27" spans="1:9">
      <c r="A27" s="94" t="s">
        <v>584</v>
      </c>
      <c r="B27" s="262" t="s">
        <v>166</v>
      </c>
      <c r="C27" s="198" t="s">
        <v>166</v>
      </c>
      <c r="D27" s="265" t="s">
        <v>1095</v>
      </c>
      <c r="E27" s="262" t="s">
        <v>166</v>
      </c>
      <c r="F27" s="198" t="s">
        <v>166</v>
      </c>
      <c r="G27" s="265" t="s">
        <v>1095</v>
      </c>
    </row>
    <row r="28" spans="1:9" ht="18.75" customHeight="1">
      <c r="A28" s="436" t="s">
        <v>585</v>
      </c>
      <c r="B28" s="437">
        <v>17656426</v>
      </c>
      <c r="C28" s="441">
        <v>243348560.82999998</v>
      </c>
      <c r="D28" s="439">
        <v>-0.65523816705709503</v>
      </c>
      <c r="E28" s="437">
        <v>64</v>
      </c>
      <c r="F28" s="441">
        <v>1826</v>
      </c>
      <c r="G28" s="439">
        <v>-0.61676646706586824</v>
      </c>
    </row>
    <row r="29" spans="1:9" ht="18.75" customHeight="1">
      <c r="A29" s="445" t="s">
        <v>586</v>
      </c>
      <c r="B29" s="261">
        <v>7411</v>
      </c>
      <c r="C29" s="446">
        <v>102426</v>
      </c>
      <c r="D29" s="447">
        <v>-0.4131295533734558</v>
      </c>
      <c r="E29" s="261">
        <v>8</v>
      </c>
      <c r="F29" s="446">
        <v>148</v>
      </c>
      <c r="G29" s="447">
        <v>-0.55555555555555558</v>
      </c>
    </row>
    <row r="30" spans="1:9" ht="15" customHeight="1">
      <c r="A30" s="1046" t="s">
        <v>1376</v>
      </c>
      <c r="B30" s="440" t="str">
        <f>B7</f>
        <v>Studeni 2019.</v>
      </c>
      <c r="C30" s="1042" t="s">
        <v>1379</v>
      </c>
      <c r="D30" s="1043" t="s">
        <v>1374</v>
      </c>
      <c r="E30" s="440" t="str">
        <f>E7</f>
        <v>Studeni 2019.</v>
      </c>
      <c r="F30" s="1042" t="s">
        <v>1379</v>
      </c>
      <c r="G30" s="1043" t="s">
        <v>1374</v>
      </c>
    </row>
    <row r="31" spans="1:9" s="273" customFormat="1">
      <c r="A31" s="1046"/>
      <c r="B31" s="941" t="str">
        <f>B8</f>
        <v>November 2019</v>
      </c>
      <c r="C31" s="1042"/>
      <c r="D31" s="1043"/>
      <c r="E31" s="941" t="str">
        <f>E8</f>
        <v>November 2019</v>
      </c>
      <c r="F31" s="1042"/>
      <c r="G31" s="1043"/>
    </row>
    <row r="32" spans="1:9" ht="17.25" customHeight="1">
      <c r="A32" s="255" t="s">
        <v>587</v>
      </c>
      <c r="B32" s="262">
        <v>482722225.69999999</v>
      </c>
      <c r="C32" s="198">
        <v>11031594519.870003</v>
      </c>
      <c r="D32" s="265">
        <v>-0.17544728305931709</v>
      </c>
      <c r="E32" s="262" t="s">
        <v>166</v>
      </c>
      <c r="F32" s="198" t="s">
        <v>166</v>
      </c>
      <c r="G32" s="265" t="s">
        <v>1095</v>
      </c>
    </row>
    <row r="33" spans="1:7" ht="17.25" customHeight="1">
      <c r="A33" s="255" t="s">
        <v>588</v>
      </c>
      <c r="B33" s="262">
        <v>268126967</v>
      </c>
      <c r="C33" s="271">
        <v>7096320695.8500004</v>
      </c>
      <c r="D33" s="265">
        <v>-0.35172089862069511</v>
      </c>
      <c r="E33" s="262" t="s">
        <v>166</v>
      </c>
      <c r="F33" s="271" t="s">
        <v>166</v>
      </c>
      <c r="G33" s="265" t="s">
        <v>1095</v>
      </c>
    </row>
    <row r="34" spans="1:7">
      <c r="A34" s="1046" t="s">
        <v>1372</v>
      </c>
      <c r="B34" s="943" t="str">
        <f>B7</f>
        <v>Studeni 2019.</v>
      </c>
      <c r="C34" s="1044" t="s">
        <v>1373</v>
      </c>
      <c r="D34" s="1043" t="s">
        <v>1374</v>
      </c>
      <c r="E34" s="442"/>
      <c r="F34" s="1044"/>
      <c r="G34" s="1043"/>
    </row>
    <row r="35" spans="1:7" s="273" customFormat="1" ht="21" customHeight="1">
      <c r="A35" s="1046"/>
      <c r="B35" s="941" t="str">
        <f>B8</f>
        <v>November 2019</v>
      </c>
      <c r="C35" s="1044"/>
      <c r="D35" s="1043"/>
      <c r="E35" s="442"/>
      <c r="F35" s="1044"/>
      <c r="G35" s="1043"/>
    </row>
    <row r="36" spans="1:7">
      <c r="A36" s="199" t="s">
        <v>72</v>
      </c>
      <c r="B36" s="263">
        <v>1995.61</v>
      </c>
      <c r="C36" s="95">
        <v>0.14112453611312836</v>
      </c>
      <c r="D36" s="265">
        <v>1.8223074528860139E-3</v>
      </c>
      <c r="E36" s="263"/>
      <c r="F36" s="95"/>
      <c r="G36" s="265"/>
    </row>
    <row r="37" spans="1:7">
      <c r="A37" s="96" t="s">
        <v>133</v>
      </c>
      <c r="B37" s="263">
        <v>1333.79</v>
      </c>
      <c r="C37" s="95">
        <v>0.18125459424512669</v>
      </c>
      <c r="D37" s="265">
        <v>1.8176765286885485E-3</v>
      </c>
      <c r="E37" s="263"/>
      <c r="F37" s="95"/>
      <c r="G37" s="265"/>
    </row>
    <row r="38" spans="1:7">
      <c r="A38" s="96" t="s">
        <v>73</v>
      </c>
      <c r="B38" s="263">
        <v>1185.18</v>
      </c>
      <c r="C38" s="95">
        <v>0.16528852488029333</v>
      </c>
      <c r="D38" s="265">
        <v>4.3728072405553146E-3</v>
      </c>
      <c r="E38" s="263"/>
      <c r="F38" s="95"/>
      <c r="G38" s="265"/>
    </row>
    <row r="39" spans="1:7">
      <c r="A39" s="96" t="s">
        <v>1038</v>
      </c>
      <c r="B39" s="263">
        <v>1156.22</v>
      </c>
      <c r="C39" s="95">
        <f>B39/1000-1</f>
        <v>0.15622000000000003</v>
      </c>
      <c r="D39" s="265">
        <v>3.374198627826757E-4</v>
      </c>
      <c r="E39" s="263"/>
      <c r="F39" s="95"/>
      <c r="G39" s="265"/>
    </row>
    <row r="40" spans="1:7" s="273" customFormat="1">
      <c r="A40" s="96" t="s">
        <v>112</v>
      </c>
      <c r="B40" s="263">
        <v>1123.08</v>
      </c>
      <c r="C40" s="95">
        <v>0.18514610132646703</v>
      </c>
      <c r="D40" s="265">
        <v>-2.0260183407975873E-3</v>
      </c>
      <c r="E40" s="263"/>
      <c r="F40" s="95"/>
      <c r="G40" s="265"/>
    </row>
    <row r="41" spans="1:7">
      <c r="A41" s="96" t="s">
        <v>113</v>
      </c>
      <c r="B41" s="263">
        <v>860.39</v>
      </c>
      <c r="C41" s="95">
        <v>7.7066326231831628E-3</v>
      </c>
      <c r="D41" s="265">
        <v>4.5749012458219371E-2</v>
      </c>
      <c r="E41" s="263"/>
      <c r="F41" s="95"/>
      <c r="G41" s="265"/>
    </row>
    <row r="42" spans="1:7">
      <c r="A42" s="96" t="s">
        <v>114</v>
      </c>
      <c r="B42" s="263">
        <v>448.56</v>
      </c>
      <c r="C42" s="95">
        <v>-9.6228239845261077E-2</v>
      </c>
      <c r="D42" s="265">
        <v>2.4132971072398895E-2</v>
      </c>
      <c r="E42" s="263"/>
      <c r="F42" s="95"/>
      <c r="G42" s="265"/>
    </row>
    <row r="43" spans="1:7">
      <c r="A43" s="96" t="s">
        <v>115</v>
      </c>
      <c r="B43" s="263">
        <v>724.34</v>
      </c>
      <c r="C43" s="95">
        <v>0.45268942280694713</v>
      </c>
      <c r="D43" s="265">
        <v>-0.10160494133406092</v>
      </c>
      <c r="E43" s="263"/>
      <c r="F43" s="95"/>
      <c r="G43" s="265"/>
    </row>
    <row r="44" spans="1:7">
      <c r="A44" s="96" t="s">
        <v>116</v>
      </c>
      <c r="B44" s="263" t="s">
        <v>166</v>
      </c>
      <c r="C44" s="95" t="s">
        <v>166</v>
      </c>
      <c r="D44" s="265" t="s">
        <v>166</v>
      </c>
      <c r="E44" s="263"/>
      <c r="F44" s="95"/>
      <c r="G44" s="265"/>
    </row>
    <row r="45" spans="1:7">
      <c r="A45" s="96" t="s">
        <v>117</v>
      </c>
      <c r="B45" s="263">
        <v>3575.73</v>
      </c>
      <c r="C45" s="95">
        <v>1.051569582763423E-2</v>
      </c>
      <c r="D45" s="265">
        <v>-3.1641335013436861E-3</v>
      </c>
      <c r="E45" s="263"/>
      <c r="F45" s="95"/>
      <c r="G45" s="265"/>
    </row>
    <row r="46" spans="1:7">
      <c r="A46" s="199" t="s">
        <v>74</v>
      </c>
      <c r="B46" s="263">
        <v>115.9455</v>
      </c>
      <c r="C46" s="95">
        <v>4.4660402365285901E-2</v>
      </c>
      <c r="D46" s="265">
        <v>-5.624294068762521E-3</v>
      </c>
      <c r="E46" s="263"/>
      <c r="F46" s="95"/>
      <c r="G46" s="265"/>
    </row>
    <row r="47" spans="1:7">
      <c r="A47" s="199" t="s">
        <v>98</v>
      </c>
      <c r="B47" s="263">
        <v>187.28909999999999</v>
      </c>
      <c r="C47" s="95">
        <v>7.5081568596836235E-2</v>
      </c>
      <c r="D47" s="265">
        <v>-3.2591543973837784E-3</v>
      </c>
      <c r="E47" s="263"/>
      <c r="F47" s="95"/>
      <c r="G47" s="265"/>
    </row>
    <row r="48" spans="1:7" ht="15" customHeight="1">
      <c r="A48" s="1046" t="s">
        <v>1375</v>
      </c>
      <c r="B48" s="440" t="str">
        <f>B7</f>
        <v>Studeni 2019.</v>
      </c>
      <c r="C48" s="1045"/>
      <c r="D48" s="1043" t="s">
        <v>1374</v>
      </c>
      <c r="E48" s="440" t="str">
        <f>E7</f>
        <v>Studeni 2019.</v>
      </c>
      <c r="F48" s="1045"/>
      <c r="G48" s="1043" t="s">
        <v>1374</v>
      </c>
    </row>
    <row r="49" spans="1:7" s="273" customFormat="1">
      <c r="A49" s="1046"/>
      <c r="B49" s="941" t="str">
        <f>B8</f>
        <v>November 2019</v>
      </c>
      <c r="C49" s="1045"/>
      <c r="D49" s="1043"/>
      <c r="E49" s="941" t="str">
        <f>E8</f>
        <v>November 2019</v>
      </c>
      <c r="F49" s="1045"/>
      <c r="G49" s="1043"/>
    </row>
    <row r="50" spans="1:7">
      <c r="A50" s="94" t="s">
        <v>576</v>
      </c>
      <c r="B50" s="262">
        <v>147203.65161520999</v>
      </c>
      <c r="C50" s="198"/>
      <c r="D50" s="265">
        <v>-6.2360603709135272E-3</v>
      </c>
      <c r="E50" s="262">
        <v>1102.69714</v>
      </c>
      <c r="F50" s="198"/>
      <c r="G50" s="265">
        <v>2.6803256778450739E-2</v>
      </c>
    </row>
    <row r="51" spans="1:7">
      <c r="A51" s="94" t="s">
        <v>575</v>
      </c>
      <c r="B51" s="262">
        <v>108768.01564478</v>
      </c>
      <c r="C51" s="198"/>
      <c r="D51" s="265">
        <v>-4.4398734997550336E-2</v>
      </c>
      <c r="E51" s="262" t="s">
        <v>166</v>
      </c>
      <c r="F51" s="198"/>
      <c r="G51" s="265" t="s">
        <v>1095</v>
      </c>
    </row>
    <row r="52" spans="1:7">
      <c r="A52" s="94" t="s">
        <v>577</v>
      </c>
      <c r="B52" s="262" t="s">
        <v>166</v>
      </c>
      <c r="C52" s="198"/>
      <c r="D52" s="266" t="s">
        <v>1095</v>
      </c>
      <c r="E52" s="262" t="s">
        <v>166</v>
      </c>
      <c r="F52" s="198"/>
      <c r="G52" s="266" t="s">
        <v>1095</v>
      </c>
    </row>
    <row r="53" spans="1:7">
      <c r="A53" s="94" t="s">
        <v>589</v>
      </c>
      <c r="B53" s="262" t="s">
        <v>166</v>
      </c>
      <c r="C53" s="198"/>
      <c r="D53" s="265" t="s">
        <v>1095</v>
      </c>
      <c r="E53" s="262" t="s">
        <v>166</v>
      </c>
      <c r="F53" s="198"/>
      <c r="G53" s="265" t="s">
        <v>1095</v>
      </c>
    </row>
    <row r="54" spans="1:7" ht="18.75" customHeight="1">
      <c r="A54" s="436" t="s">
        <v>590</v>
      </c>
      <c r="B54" s="437">
        <v>255971.66725999</v>
      </c>
      <c r="C54" s="441"/>
      <c r="D54" s="439">
        <v>-2.2818432726650642E-2</v>
      </c>
      <c r="E54" s="437">
        <v>1102.69714</v>
      </c>
      <c r="F54" s="441"/>
      <c r="G54" s="439">
        <v>2.6803256778450739E-2</v>
      </c>
    </row>
    <row r="55" spans="1:7" s="205" customFormat="1">
      <c r="A55" s="20" t="s">
        <v>591</v>
      </c>
      <c r="B55" s="268"/>
      <c r="C55" s="249"/>
      <c r="D55" s="249"/>
    </row>
    <row r="56" spans="1:7" s="205" customFormat="1">
      <c r="A56" s="307"/>
      <c r="B56" s="269"/>
      <c r="C56" s="251"/>
      <c r="D56" s="252"/>
    </row>
    <row r="57" spans="1:7" s="205" customFormat="1">
      <c r="B57" s="250"/>
      <c r="C57" s="251"/>
      <c r="D57" s="252"/>
    </row>
    <row r="58" spans="1:7" s="205" customFormat="1">
      <c r="A58" s="669" t="s">
        <v>97</v>
      </c>
      <c r="B58" s="250"/>
      <c r="C58" s="251"/>
      <c r="D58" s="252"/>
    </row>
    <row r="59" spans="1:7" ht="12.75" customHeight="1">
      <c r="B59" s="36"/>
      <c r="C59" s="36"/>
      <c r="D59" s="36"/>
    </row>
    <row r="60" spans="1:7" ht="12.75" customHeight="1">
      <c r="B60" s="52"/>
      <c r="C60" s="52"/>
      <c r="G60" s="14" t="s">
        <v>1021</v>
      </c>
    </row>
    <row r="61" spans="1:7" ht="12.75" customHeight="1">
      <c r="B61" s="37"/>
      <c r="C61" s="37"/>
      <c r="D61" s="37"/>
    </row>
    <row r="62" spans="1:7" ht="12.75" customHeight="1"/>
    <row r="63" spans="1:7" ht="12.75" customHeight="1"/>
    <row r="64" spans="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spans="1:1" ht="12.75" customHeight="1"/>
    <row r="98" spans="1:1" ht="12.75" customHeight="1"/>
    <row r="99" spans="1:1" ht="12.75" customHeight="1"/>
    <row r="100" spans="1:1" ht="12.75" customHeight="1"/>
    <row r="112" spans="1:1">
      <c r="A112" s="704"/>
    </row>
    <row r="114" spans="1:1">
      <c r="A114" s="705"/>
    </row>
    <row r="116" spans="1:1">
      <c r="A116" s="705"/>
    </row>
    <row r="118" spans="1:1">
      <c r="A118" s="705"/>
    </row>
    <row r="120" spans="1:1">
      <c r="A120" s="705"/>
    </row>
    <row r="122" spans="1:1">
      <c r="A122" s="705"/>
    </row>
    <row r="124" spans="1:1">
      <c r="A124" s="705"/>
    </row>
  </sheetData>
  <mergeCells count="27">
    <mergeCell ref="B6:D6"/>
    <mergeCell ref="E6:G6"/>
    <mergeCell ref="A7:A8"/>
    <mergeCell ref="C7:C8"/>
    <mergeCell ref="D7:D8"/>
    <mergeCell ref="F7:F8"/>
    <mergeCell ref="G7:G8"/>
    <mergeCell ref="A18:A19"/>
    <mergeCell ref="C18:C19"/>
    <mergeCell ref="D18:D19"/>
    <mergeCell ref="F18:F19"/>
    <mergeCell ref="G18:G19"/>
    <mergeCell ref="A30:A31"/>
    <mergeCell ref="A34:A35"/>
    <mergeCell ref="C34:C35"/>
    <mergeCell ref="D34:D35"/>
    <mergeCell ref="A48:A49"/>
    <mergeCell ref="D48:D49"/>
    <mergeCell ref="C30:C31"/>
    <mergeCell ref="D30:D31"/>
    <mergeCell ref="C48:C49"/>
    <mergeCell ref="F30:F31"/>
    <mergeCell ref="G30:G31"/>
    <mergeCell ref="G48:G49"/>
    <mergeCell ref="F34:F35"/>
    <mergeCell ref="F48:F49"/>
    <mergeCell ref="G34:G35"/>
  </mergeCells>
  <hyperlinks>
    <hyperlink ref="A58" location="'2 Sadržaj'!A1" display="Sadržaj / Contents"/>
  </hyperlinks>
  <pageMargins left="0.70866141732283472" right="0.70866141732283472" top="0.74803149606299213" bottom="0.74803149606299213" header="0.31496062992125984" footer="0.31496062992125984"/>
  <pageSetup paperSize="9" scale="55" orientation="portrait" r:id="rId1"/>
  <rowBreaks count="1" manualBreakCount="1">
    <brk id="60" max="6"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R83"/>
  <sheetViews>
    <sheetView showGridLines="0" zoomScaleNormal="100" workbookViewId="0"/>
  </sheetViews>
  <sheetFormatPr defaultRowHeight="15"/>
  <cols>
    <col min="1" max="1" width="20.140625" customWidth="1"/>
    <col min="2" max="2" width="17.42578125" bestFit="1" customWidth="1"/>
    <col min="3" max="3" width="11.7109375" customWidth="1"/>
    <col min="4" max="4" width="12.28515625" bestFit="1" customWidth="1"/>
    <col min="5" max="5" width="13" customWidth="1"/>
    <col min="6" max="6" width="9.5703125" bestFit="1" customWidth="1"/>
    <col min="7" max="7" width="19.140625" customWidth="1"/>
    <col min="8" max="8" width="13" customWidth="1"/>
    <col min="9" max="9" width="14" customWidth="1"/>
    <col min="10" max="10" width="12.28515625" bestFit="1" customWidth="1"/>
    <col min="11" max="11" width="15.140625" bestFit="1" customWidth="1"/>
  </cols>
  <sheetData>
    <row r="1" spans="1:18" ht="12.75" customHeight="1">
      <c r="A1" s="143" t="s">
        <v>835</v>
      </c>
      <c r="E1" s="141" t="str">
        <f>Naslovnica!A20</f>
        <v>Studeni 2019.</v>
      </c>
      <c r="G1" s="143" t="s">
        <v>837</v>
      </c>
      <c r="H1" s="273"/>
      <c r="I1" s="273"/>
      <c r="J1" s="273"/>
      <c r="K1" s="141" t="str">
        <f>E1</f>
        <v>Studeni 2019.</v>
      </c>
    </row>
    <row r="2" spans="1:18" ht="12.75" customHeight="1">
      <c r="A2" s="583" t="s">
        <v>836</v>
      </c>
      <c r="E2" s="593" t="str">
        <f>Naslovnica!A24</f>
        <v>November 2019</v>
      </c>
      <c r="G2" s="583" t="s">
        <v>838</v>
      </c>
      <c r="H2" s="273"/>
      <c r="I2" s="273"/>
      <c r="J2" s="273"/>
      <c r="K2" s="581" t="str">
        <f>E2</f>
        <v>November 2019</v>
      </c>
    </row>
    <row r="3" spans="1:18" ht="12.75" customHeight="1">
      <c r="A3" s="39" t="s">
        <v>551</v>
      </c>
      <c r="G3" s="39" t="s">
        <v>560</v>
      </c>
      <c r="H3" s="273"/>
      <c r="I3" s="273"/>
      <c r="J3" s="273"/>
      <c r="K3" s="273"/>
    </row>
    <row r="4" spans="1:18" ht="45" customHeight="1">
      <c r="A4" s="448" t="s">
        <v>552</v>
      </c>
      <c r="B4" s="448" t="s">
        <v>553</v>
      </c>
      <c r="C4" s="448" t="s">
        <v>554</v>
      </c>
      <c r="D4" s="448" t="s">
        <v>555</v>
      </c>
      <c r="E4" s="448" t="s">
        <v>556</v>
      </c>
      <c r="G4" s="448" t="s">
        <v>552</v>
      </c>
      <c r="H4" s="448" t="s">
        <v>553</v>
      </c>
      <c r="I4" s="448" t="s">
        <v>554</v>
      </c>
      <c r="J4" s="448" t="s">
        <v>555</v>
      </c>
      <c r="K4" s="448" t="s">
        <v>561</v>
      </c>
    </row>
    <row r="5" spans="1:18" ht="12.75" customHeight="1">
      <c r="A5" s="97" t="s">
        <v>1380</v>
      </c>
      <c r="B5" s="98">
        <v>51894575</v>
      </c>
      <c r="C5" s="99">
        <v>0.26338517536179046</v>
      </c>
      <c r="D5" s="100">
        <v>730</v>
      </c>
      <c r="E5" s="258">
        <v>-30.48</v>
      </c>
      <c r="F5" s="53"/>
      <c r="G5" s="97" t="s">
        <v>1405</v>
      </c>
      <c r="H5" s="98">
        <v>260000</v>
      </c>
      <c r="I5" s="99">
        <v>0.89408528198074277</v>
      </c>
      <c r="J5" s="100">
        <v>13000</v>
      </c>
      <c r="K5" s="258">
        <v>18.18</v>
      </c>
      <c r="P5" s="77"/>
      <c r="R5" s="940"/>
    </row>
    <row r="6" spans="1:18" ht="12.75" customHeight="1">
      <c r="A6" s="97" t="s">
        <v>1381</v>
      </c>
      <c r="B6" s="98">
        <v>21071522</v>
      </c>
      <c r="C6" s="99">
        <v>0.10694617919329381</v>
      </c>
      <c r="D6" s="100">
        <v>364</v>
      </c>
      <c r="E6" s="258">
        <v>-0.54999999999999993</v>
      </c>
      <c r="F6" s="53"/>
      <c r="G6" s="97" t="s">
        <v>1406</v>
      </c>
      <c r="H6" s="98">
        <v>15000</v>
      </c>
      <c r="I6" s="99">
        <v>5.15818431911967E-2</v>
      </c>
      <c r="J6" s="100">
        <v>3000</v>
      </c>
      <c r="K6" s="258">
        <v>3.45</v>
      </c>
      <c r="P6" s="77"/>
      <c r="R6" s="940"/>
    </row>
    <row r="7" spans="1:18" ht="12.75" customHeight="1">
      <c r="A7" s="97" t="s">
        <v>1382</v>
      </c>
      <c r="B7" s="98">
        <v>19998142.600000001</v>
      </c>
      <c r="C7" s="99">
        <v>0.101498360774919</v>
      </c>
      <c r="D7" s="100">
        <v>38.299999999999997</v>
      </c>
      <c r="E7" s="258">
        <v>0.79</v>
      </c>
      <c r="F7" s="53"/>
      <c r="G7" s="97" t="s">
        <v>1407</v>
      </c>
      <c r="H7" s="98">
        <v>13550</v>
      </c>
      <c r="I7" s="99">
        <v>4.6595598349381019E-2</v>
      </c>
      <c r="J7" s="100">
        <v>560</v>
      </c>
      <c r="K7" s="258">
        <v>-1.7500000000000002</v>
      </c>
      <c r="P7" s="77"/>
      <c r="R7" s="940"/>
    </row>
    <row r="8" spans="1:18" ht="12.75" customHeight="1">
      <c r="A8" s="97" t="s">
        <v>1383</v>
      </c>
      <c r="B8" s="98">
        <v>18530671</v>
      </c>
      <c r="C8" s="99">
        <v>9.4050370985919909E-2</v>
      </c>
      <c r="D8" s="100">
        <v>499</v>
      </c>
      <c r="E8" s="258">
        <v>0.2</v>
      </c>
      <c r="G8" s="97" t="s">
        <v>1408</v>
      </c>
      <c r="H8" s="98">
        <v>2250</v>
      </c>
      <c r="I8" s="99">
        <v>7.7372764786795044E-3</v>
      </c>
      <c r="J8" s="100">
        <v>150</v>
      </c>
      <c r="K8" s="258">
        <v>0</v>
      </c>
      <c r="P8" s="77"/>
      <c r="R8" s="940"/>
    </row>
    <row r="9" spans="1:18" ht="12.75" customHeight="1">
      <c r="A9" s="97" t="s">
        <v>1384</v>
      </c>
      <c r="B9" s="98">
        <v>9959128.5</v>
      </c>
      <c r="C9" s="99">
        <v>5.0546455124126269E-2</v>
      </c>
      <c r="D9" s="100">
        <v>169.5</v>
      </c>
      <c r="E9" s="258">
        <v>0.89</v>
      </c>
      <c r="G9" s="97" t="s">
        <v>1409</v>
      </c>
      <c r="H9" s="98">
        <v>0</v>
      </c>
      <c r="I9" s="99">
        <v>0</v>
      </c>
      <c r="J9" s="100">
        <v>85</v>
      </c>
      <c r="K9" s="258">
        <v>0</v>
      </c>
      <c r="P9" s="77"/>
      <c r="R9" s="940"/>
    </row>
    <row r="10" spans="1:18" ht="12.75" customHeight="1">
      <c r="A10" s="97" t="s">
        <v>1385</v>
      </c>
      <c r="B10" s="98">
        <v>7596585</v>
      </c>
      <c r="C10" s="99">
        <v>3.8555626910438075E-2</v>
      </c>
      <c r="D10" s="100">
        <v>1320</v>
      </c>
      <c r="E10" s="259">
        <v>4.3499999999999996</v>
      </c>
      <c r="G10" s="97"/>
      <c r="H10" s="98"/>
      <c r="I10" s="99"/>
      <c r="J10" s="100"/>
      <c r="K10" s="259"/>
    </row>
    <row r="11" spans="1:18" ht="12.75" customHeight="1">
      <c r="A11" s="97" t="s">
        <v>1386</v>
      </c>
      <c r="B11" s="98">
        <v>7225343.5</v>
      </c>
      <c r="C11" s="99">
        <v>3.66714317401515E-2</v>
      </c>
      <c r="D11" s="100">
        <v>185</v>
      </c>
      <c r="E11" s="258">
        <v>1.0900000000000001</v>
      </c>
      <c r="G11" s="97"/>
      <c r="H11" s="98"/>
      <c r="I11" s="99"/>
      <c r="J11" s="100"/>
      <c r="K11" s="258"/>
    </row>
    <row r="12" spans="1:18" ht="12.75" customHeight="1">
      <c r="A12" s="97" t="s">
        <v>1387</v>
      </c>
      <c r="B12" s="98">
        <v>6546896</v>
      </c>
      <c r="C12" s="99">
        <v>3.3228046496871867E-2</v>
      </c>
      <c r="D12" s="100">
        <v>487</v>
      </c>
      <c r="E12" s="258">
        <v>1.46</v>
      </c>
      <c r="G12" s="97"/>
      <c r="H12" s="98"/>
      <c r="I12" s="99"/>
      <c r="J12" s="100"/>
      <c r="K12" s="258"/>
    </row>
    <row r="13" spans="1:18" ht="12.75" customHeight="1">
      <c r="A13" s="97" t="s">
        <v>1388</v>
      </c>
      <c r="B13" s="98">
        <v>5303030.8899999997</v>
      </c>
      <c r="C13" s="99">
        <v>2.6914946714789389E-2</v>
      </c>
      <c r="D13" s="100">
        <v>5.3</v>
      </c>
      <c r="E13" s="258">
        <v>6.64</v>
      </c>
      <c r="G13" s="97"/>
      <c r="H13" s="98"/>
      <c r="I13" s="99"/>
      <c r="J13" s="100"/>
      <c r="K13" s="258"/>
    </row>
    <row r="14" spans="1:18" ht="12.75" customHeight="1">
      <c r="A14" s="97" t="s">
        <v>1389</v>
      </c>
      <c r="B14" s="98">
        <v>4824532.4000000004</v>
      </c>
      <c r="C14" s="99">
        <v>2.4486380555436473E-2</v>
      </c>
      <c r="D14" s="100">
        <v>6.9</v>
      </c>
      <c r="E14" s="258">
        <v>6.15</v>
      </c>
      <c r="G14" s="97"/>
      <c r="H14" s="98"/>
      <c r="I14" s="99"/>
      <c r="J14" s="100"/>
      <c r="K14" s="258"/>
    </row>
    <row r="15" spans="1:18" ht="12.75" customHeight="1">
      <c r="A15" s="97" t="s">
        <v>557</v>
      </c>
      <c r="B15" s="98">
        <v>44078790.600000024</v>
      </c>
      <c r="C15" s="99">
        <v>0.22371702614226335</v>
      </c>
      <c r="D15" s="101"/>
      <c r="E15" s="260"/>
      <c r="G15" s="97" t="s">
        <v>562</v>
      </c>
      <c r="H15" s="98"/>
      <c r="I15" s="99"/>
      <c r="J15" s="101"/>
      <c r="K15" s="260"/>
    </row>
    <row r="16" spans="1:18" ht="15.75" customHeight="1">
      <c r="A16" s="451" t="s">
        <v>558</v>
      </c>
      <c r="B16" s="452">
        <f>SUM(B5:B15)</f>
        <v>197029217.49000001</v>
      </c>
      <c r="C16" s="453"/>
      <c r="D16" s="454"/>
      <c r="E16" s="454"/>
      <c r="G16" s="451" t="s">
        <v>558</v>
      </c>
      <c r="H16" s="452">
        <f>SUM(H5:H15)</f>
        <v>290800</v>
      </c>
      <c r="I16" s="453"/>
      <c r="J16" s="454"/>
      <c r="K16" s="454"/>
    </row>
    <row r="17" spans="1:11" ht="12.75" customHeight="1">
      <c r="A17" s="38" t="s">
        <v>559</v>
      </c>
      <c r="G17" s="38" t="s">
        <v>559</v>
      </c>
      <c r="H17" s="273"/>
      <c r="I17" s="273"/>
      <c r="J17" s="273"/>
      <c r="K17" s="273"/>
    </row>
    <row r="18" spans="1:11" ht="12.75" customHeight="1"/>
    <row r="19" spans="1:11" ht="12.75" customHeight="1">
      <c r="A19" s="143" t="s">
        <v>839</v>
      </c>
    </row>
    <row r="20" spans="1:11" ht="12.75" customHeight="1">
      <c r="A20" s="583" t="s">
        <v>840</v>
      </c>
    </row>
    <row r="21" spans="1:11" ht="12.75" customHeight="1">
      <c r="A21" s="39" t="s">
        <v>563</v>
      </c>
    </row>
    <row r="22" spans="1:11" ht="43.5">
      <c r="A22" s="448" t="s">
        <v>564</v>
      </c>
      <c r="B22" s="448" t="s">
        <v>553</v>
      </c>
      <c r="C22" s="448" t="s">
        <v>554</v>
      </c>
      <c r="D22" s="448" t="s">
        <v>565</v>
      </c>
    </row>
    <row r="23" spans="1:11" ht="15" customHeight="1">
      <c r="A23" s="103" t="s">
        <v>1390</v>
      </c>
      <c r="B23" s="98">
        <v>6007500</v>
      </c>
      <c r="C23" s="104">
        <v>0.36177605975785337</v>
      </c>
      <c r="D23" s="138">
        <v>116</v>
      </c>
      <c r="E23" s="53"/>
      <c r="F23" s="53"/>
      <c r="H23" s="45"/>
    </row>
    <row r="24" spans="1:11" ht="12.75" customHeight="1">
      <c r="A24" s="103" t="s">
        <v>1391</v>
      </c>
      <c r="B24" s="98">
        <v>5467450</v>
      </c>
      <c r="C24" s="104">
        <v>0.32925385233842286</v>
      </c>
      <c r="D24" s="138">
        <v>127.15</v>
      </c>
      <c r="E24" s="53"/>
      <c r="F24" s="53"/>
    </row>
    <row r="25" spans="1:11" ht="12.75" customHeight="1">
      <c r="A25" s="103" t="s">
        <v>1392</v>
      </c>
      <c r="B25" s="98">
        <v>4287425</v>
      </c>
      <c r="C25" s="104">
        <v>0.2581918806504061</v>
      </c>
      <c r="D25" s="138">
        <v>108.2</v>
      </c>
      <c r="E25" s="53"/>
      <c r="F25" s="53"/>
    </row>
    <row r="26" spans="1:11" ht="12.75" customHeight="1">
      <c r="A26" s="103" t="s">
        <v>1393</v>
      </c>
      <c r="B26" s="98">
        <v>334662.14</v>
      </c>
      <c r="C26" s="104">
        <v>2.0153599726896562E-2</v>
      </c>
      <c r="D26" s="138">
        <v>106</v>
      </c>
      <c r="E26" s="53"/>
    </row>
    <row r="27" spans="1:11" ht="12.75" customHeight="1">
      <c r="A27" s="103" t="s">
        <v>1394</v>
      </c>
      <c r="B27" s="98">
        <v>225866.8</v>
      </c>
      <c r="C27" s="104">
        <v>1.3601864491737847E-2</v>
      </c>
      <c r="D27" s="138">
        <v>125</v>
      </c>
    </row>
    <row r="28" spans="1:11" ht="12.75" customHeight="1">
      <c r="A28" s="103" t="s">
        <v>1395</v>
      </c>
      <c r="B28" s="98">
        <v>165200</v>
      </c>
      <c r="C28" s="104">
        <v>9.9484652637532051E-3</v>
      </c>
      <c r="D28" s="138">
        <v>118</v>
      </c>
    </row>
    <row r="29" spans="1:11" ht="12.75" customHeight="1">
      <c r="A29" s="103" t="s">
        <v>1396</v>
      </c>
      <c r="B29" s="98">
        <v>99472.46</v>
      </c>
      <c r="C29" s="104">
        <v>5.9903045581723982E-3</v>
      </c>
      <c r="D29" s="139">
        <v>30</v>
      </c>
    </row>
    <row r="30" spans="1:11" ht="12.75" customHeight="1">
      <c r="A30" s="103" t="s">
        <v>1397</v>
      </c>
      <c r="B30" s="98">
        <v>18000</v>
      </c>
      <c r="C30" s="104">
        <v>1.0839732127576132E-3</v>
      </c>
      <c r="D30" s="138">
        <v>100</v>
      </c>
    </row>
    <row r="31" spans="1:11" ht="12.75" customHeight="1">
      <c r="A31" s="103"/>
      <c r="B31" s="98"/>
      <c r="C31" s="104"/>
      <c r="D31" s="138"/>
    </row>
    <row r="32" spans="1:11" ht="12.75" customHeight="1">
      <c r="A32" s="103"/>
      <c r="B32" s="98"/>
      <c r="C32" s="104"/>
      <c r="D32" s="138"/>
    </row>
    <row r="33" spans="1:10" ht="15" customHeight="1">
      <c r="A33" s="97" t="s">
        <v>562</v>
      </c>
      <c r="B33" s="277">
        <v>0</v>
      </c>
      <c r="C33" s="104"/>
      <c r="D33" s="105"/>
    </row>
    <row r="34" spans="1:10" ht="15" customHeight="1">
      <c r="A34" s="459" t="s">
        <v>558</v>
      </c>
      <c r="B34" s="460">
        <f>SUM(B23:B33)</f>
        <v>16605576.400000002</v>
      </c>
      <c r="C34" s="461"/>
      <c r="D34" s="462"/>
    </row>
    <row r="35" spans="1:10" ht="15" customHeight="1">
      <c r="A35" s="102" t="s">
        <v>566</v>
      </c>
      <c r="B35" s="98"/>
      <c r="C35" s="104"/>
      <c r="D35" s="105"/>
    </row>
    <row r="36" spans="1:10" ht="12.75" customHeight="1">
      <c r="A36" s="193" t="s">
        <v>166</v>
      </c>
      <c r="B36" s="277">
        <v>0</v>
      </c>
      <c r="C36" s="104"/>
      <c r="D36" s="105"/>
    </row>
    <row r="37" spans="1:10" ht="12.75" customHeight="1">
      <c r="A37" s="97" t="s">
        <v>562</v>
      </c>
      <c r="B37" s="278"/>
      <c r="C37" s="104"/>
      <c r="D37" s="105"/>
    </row>
    <row r="38" spans="1:10" ht="15" customHeight="1">
      <c r="A38" s="106" t="s">
        <v>558</v>
      </c>
      <c r="B38" s="98">
        <f>SUM(B36:B37)</f>
        <v>0</v>
      </c>
      <c r="C38" s="104"/>
      <c r="D38" s="105"/>
    </row>
    <row r="39" spans="1:10" ht="26.25" customHeight="1">
      <c r="A39" s="455" t="s">
        <v>567</v>
      </c>
      <c r="B39" s="456">
        <f>B34+B38</f>
        <v>16605576.400000002</v>
      </c>
      <c r="C39" s="457"/>
      <c r="D39" s="458"/>
    </row>
    <row r="40" spans="1:10" ht="12.75" customHeight="1"/>
    <row r="41" spans="1:10" ht="12.75" customHeight="1">
      <c r="A41" s="143" t="s">
        <v>841</v>
      </c>
      <c r="G41" s="148"/>
      <c r="H41" s="205"/>
      <c r="I41" s="205"/>
      <c r="J41" s="205"/>
    </row>
    <row r="42" spans="1:10" ht="12.75" customHeight="1">
      <c r="A42" s="583" t="s">
        <v>842</v>
      </c>
      <c r="B42" s="45"/>
      <c r="G42" s="167"/>
      <c r="H42" s="205"/>
      <c r="I42" s="205"/>
      <c r="J42" s="205"/>
    </row>
    <row r="43" spans="1:10" ht="12.75" customHeight="1">
      <c r="A43" s="39" t="s">
        <v>563</v>
      </c>
      <c r="G43" s="218"/>
      <c r="H43" s="205"/>
      <c r="I43" s="205"/>
      <c r="J43" s="205"/>
    </row>
    <row r="44" spans="1:10" ht="43.5">
      <c r="A44" s="448" t="s">
        <v>568</v>
      </c>
      <c r="B44" s="448" t="s">
        <v>553</v>
      </c>
      <c r="C44" s="448" t="s">
        <v>554</v>
      </c>
      <c r="D44" s="208"/>
      <c r="G44" s="208"/>
      <c r="H44" s="219"/>
      <c r="I44" s="208"/>
      <c r="J44" s="208"/>
    </row>
    <row r="45" spans="1:10" ht="12.75" customHeight="1">
      <c r="A45" s="103" t="s">
        <v>1390</v>
      </c>
      <c r="B45" s="98">
        <v>109506200</v>
      </c>
      <c r="C45" s="104">
        <v>0.22685137366775279</v>
      </c>
      <c r="D45" s="210"/>
      <c r="E45" s="53"/>
      <c r="F45" s="53"/>
      <c r="G45" s="207"/>
      <c r="H45" s="204"/>
      <c r="I45" s="209"/>
      <c r="J45" s="210"/>
    </row>
    <row r="46" spans="1:10" ht="12.75" customHeight="1">
      <c r="A46" s="103" t="s">
        <v>1398</v>
      </c>
      <c r="B46" s="98">
        <v>96223776.780000001</v>
      </c>
      <c r="C46" s="104">
        <v>0.19933570831644432</v>
      </c>
      <c r="D46" s="210"/>
      <c r="E46" s="53"/>
      <c r="F46" s="53"/>
      <c r="G46" s="215"/>
      <c r="H46" s="216"/>
      <c r="I46" s="209"/>
      <c r="J46" s="210"/>
    </row>
    <row r="47" spans="1:10" ht="12.75" customHeight="1">
      <c r="A47" s="103" t="s">
        <v>1391</v>
      </c>
      <c r="B47" s="98">
        <v>59925900</v>
      </c>
      <c r="C47" s="104">
        <v>0.12414158041532249</v>
      </c>
      <c r="D47" s="210"/>
      <c r="E47" s="53"/>
      <c r="G47" s="215"/>
      <c r="H47" s="216"/>
      <c r="I47" s="209"/>
      <c r="J47" s="210"/>
    </row>
    <row r="48" spans="1:10" ht="12.75" customHeight="1">
      <c r="A48" s="103" t="s">
        <v>1394</v>
      </c>
      <c r="B48" s="98">
        <v>53390075.68</v>
      </c>
      <c r="C48" s="104">
        <v>0.11060206644220401</v>
      </c>
      <c r="D48" s="210"/>
      <c r="G48" s="215"/>
      <c r="H48" s="216"/>
      <c r="I48" s="209"/>
      <c r="J48" s="210"/>
    </row>
    <row r="49" spans="1:10" ht="12.75" customHeight="1">
      <c r="A49" s="103" t="s">
        <v>1399</v>
      </c>
      <c r="B49" s="98">
        <v>52128257.950000003</v>
      </c>
      <c r="C49" s="104">
        <v>0.10798810407871387</v>
      </c>
      <c r="D49" s="210"/>
      <c r="G49" s="215"/>
      <c r="H49" s="216"/>
      <c r="I49" s="209"/>
      <c r="J49" s="210"/>
    </row>
    <row r="50" spans="1:10" ht="12.75" customHeight="1">
      <c r="A50" s="103" t="s">
        <v>1400</v>
      </c>
      <c r="B50" s="98">
        <v>30240000</v>
      </c>
      <c r="C50" s="104">
        <v>6.2644722761933516E-2</v>
      </c>
      <c r="D50" s="211"/>
      <c r="G50" s="215"/>
      <c r="H50" s="216"/>
      <c r="I50" s="209"/>
      <c r="J50" s="211"/>
    </row>
    <row r="51" spans="1:10" ht="12.75" customHeight="1">
      <c r="A51" s="103" t="s">
        <v>1401</v>
      </c>
      <c r="B51" s="98">
        <v>20563985</v>
      </c>
      <c r="C51" s="104">
        <v>4.2600037672141516E-2</v>
      </c>
      <c r="D51" s="210"/>
      <c r="G51" s="215"/>
      <c r="H51" s="216"/>
      <c r="I51" s="209"/>
      <c r="J51" s="210"/>
    </row>
    <row r="52" spans="1:10" ht="12.75" customHeight="1">
      <c r="A52" s="103" t="s">
        <v>1402</v>
      </c>
      <c r="B52" s="98">
        <v>15673182.550000001</v>
      </c>
      <c r="C52" s="104">
        <v>3.24683259140848E-2</v>
      </c>
      <c r="D52" s="210"/>
      <c r="G52" s="215"/>
      <c r="H52" s="216"/>
      <c r="I52" s="209"/>
      <c r="J52" s="210"/>
    </row>
    <row r="53" spans="1:10" ht="12.75" customHeight="1">
      <c r="A53" s="103" t="s">
        <v>1403</v>
      </c>
      <c r="B53" s="98">
        <v>14838395.34</v>
      </c>
      <c r="C53" s="104">
        <v>3.0738993462508805E-2</v>
      </c>
      <c r="D53" s="210"/>
      <c r="G53" s="215"/>
      <c r="H53" s="216"/>
      <c r="I53" s="209"/>
      <c r="J53" s="210"/>
    </row>
    <row r="54" spans="1:10" ht="12.75" customHeight="1">
      <c r="A54" s="107" t="s">
        <v>1404</v>
      </c>
      <c r="B54" s="98">
        <v>14069899.4</v>
      </c>
      <c r="C54" s="104">
        <v>2.9146988994751814E-2</v>
      </c>
      <c r="D54" s="210"/>
      <c r="G54" s="215"/>
      <c r="H54" s="216"/>
      <c r="I54" s="209"/>
      <c r="J54" s="210"/>
    </row>
    <row r="55" spans="1:10" ht="24">
      <c r="A55" s="108" t="s">
        <v>569</v>
      </c>
      <c r="B55" s="98">
        <v>16162553.00000006</v>
      </c>
      <c r="C55" s="104">
        <v>3.3482098274142218E-2</v>
      </c>
      <c r="D55" s="212"/>
      <c r="G55" s="217"/>
      <c r="H55" s="216"/>
      <c r="I55" s="209"/>
      <c r="J55" s="212"/>
    </row>
    <row r="56" spans="1:10" ht="26.25" customHeight="1">
      <c r="A56" s="455" t="s">
        <v>570</v>
      </c>
      <c r="B56" s="456">
        <f>SUM(B45:B55)</f>
        <v>482722225.69999999</v>
      </c>
      <c r="C56" s="457"/>
      <c r="D56" s="214"/>
      <c r="G56" s="207"/>
      <c r="H56" s="204"/>
      <c r="I56" s="213"/>
      <c r="J56" s="214"/>
    </row>
    <row r="57" spans="1:10" ht="12.75" customHeight="1">
      <c r="G57" s="205"/>
      <c r="H57" s="205"/>
      <c r="I57" s="205"/>
      <c r="J57" s="205"/>
    </row>
    <row r="58" spans="1:10" ht="12.75" customHeight="1">
      <c r="A58" s="144" t="s">
        <v>843</v>
      </c>
      <c r="G58" s="220"/>
      <c r="H58" s="205"/>
      <c r="I58" s="205"/>
      <c r="J58" s="205"/>
    </row>
    <row r="59" spans="1:10" ht="12.75" customHeight="1">
      <c r="A59" s="594" t="s">
        <v>844</v>
      </c>
      <c r="G59" s="221"/>
      <c r="H59" s="205"/>
      <c r="I59" s="205"/>
      <c r="J59" s="205"/>
    </row>
    <row r="60" spans="1:10" ht="12.75" customHeight="1">
      <c r="A60" s="39" t="s">
        <v>571</v>
      </c>
      <c r="G60" s="218"/>
      <c r="H60" s="205"/>
      <c r="I60" s="205"/>
      <c r="J60" s="205"/>
    </row>
    <row r="61" spans="1:10" ht="12.75" customHeight="1">
      <c r="A61" s="449"/>
      <c r="B61" s="450" t="s">
        <v>75</v>
      </c>
      <c r="C61" s="450" t="s">
        <v>76</v>
      </c>
      <c r="D61" s="450" t="s">
        <v>77</v>
      </c>
      <c r="E61" s="450" t="s">
        <v>78</v>
      </c>
      <c r="F61" s="450" t="s">
        <v>79</v>
      </c>
      <c r="G61" s="222"/>
      <c r="H61" s="202"/>
      <c r="I61" s="202"/>
      <c r="J61" s="202"/>
    </row>
    <row r="62" spans="1:10" ht="12.75" customHeight="1">
      <c r="A62" s="449"/>
      <c r="B62" s="595" t="s">
        <v>80</v>
      </c>
      <c r="C62" s="595" t="s">
        <v>81</v>
      </c>
      <c r="D62" s="595" t="s">
        <v>259</v>
      </c>
      <c r="E62" s="595" t="s">
        <v>82</v>
      </c>
      <c r="F62" s="595" t="s">
        <v>83</v>
      </c>
      <c r="G62" s="222"/>
      <c r="H62" s="203"/>
      <c r="I62" s="203"/>
      <c r="J62" s="203"/>
    </row>
    <row r="63" spans="1:10" ht="12.75" customHeight="1">
      <c r="A63" s="109" t="s">
        <v>166</v>
      </c>
      <c r="B63" s="110" t="s">
        <v>166</v>
      </c>
      <c r="C63" s="110" t="s">
        <v>166</v>
      </c>
      <c r="D63" s="110" t="s">
        <v>166</v>
      </c>
      <c r="E63" s="111" t="s">
        <v>166</v>
      </c>
      <c r="F63" s="111" t="s">
        <v>166</v>
      </c>
      <c r="G63" s="207"/>
      <c r="H63" s="204"/>
      <c r="I63" s="204"/>
      <c r="J63" s="206"/>
    </row>
    <row r="64" spans="1:10" ht="15" customHeight="1">
      <c r="A64" s="451" t="s">
        <v>558</v>
      </c>
      <c r="B64" s="463"/>
      <c r="C64" s="463"/>
      <c r="D64" s="463"/>
      <c r="E64" s="464" t="str">
        <f>IF(SUM(E63:E63)=0,"",SUM(E63:E63))</f>
        <v/>
      </c>
      <c r="F64" s="464" t="str">
        <f>IF(SUM(F63:F63)=0,"",SUM(F63:F63))</f>
        <v/>
      </c>
      <c r="G64" s="207"/>
      <c r="H64" s="204"/>
      <c r="I64" s="204"/>
      <c r="J64" s="206"/>
    </row>
    <row r="65" spans="1:11" ht="12.75" customHeight="1"/>
    <row r="66" spans="1:11" ht="12.75" customHeight="1">
      <c r="A66" s="144" t="s">
        <v>845</v>
      </c>
    </row>
    <row r="67" spans="1:11" ht="12.75" customHeight="1">
      <c r="A67" s="594" t="s">
        <v>846</v>
      </c>
    </row>
    <row r="68" spans="1:11" ht="12.75" customHeight="1">
      <c r="A68" s="39" t="s">
        <v>572</v>
      </c>
    </row>
    <row r="69" spans="1:11" ht="12.75" customHeight="1">
      <c r="A69" s="449"/>
      <c r="B69" s="450" t="s">
        <v>75</v>
      </c>
      <c r="C69" s="450" t="s">
        <v>76</v>
      </c>
      <c r="D69" s="450" t="s">
        <v>77</v>
      </c>
      <c r="E69" s="450" t="s">
        <v>78</v>
      </c>
      <c r="F69" s="450" t="s">
        <v>79</v>
      </c>
    </row>
    <row r="70" spans="1:11" ht="12.75" customHeight="1">
      <c r="A70" s="449"/>
      <c r="B70" s="595" t="s">
        <v>80</v>
      </c>
      <c r="C70" s="595" t="s">
        <v>81</v>
      </c>
      <c r="D70" s="595" t="s">
        <v>259</v>
      </c>
      <c r="E70" s="595" t="s">
        <v>82</v>
      </c>
      <c r="F70" s="595" t="s">
        <v>83</v>
      </c>
    </row>
    <row r="71" spans="1:11" ht="12.75" customHeight="1">
      <c r="A71" s="109" t="s">
        <v>166</v>
      </c>
      <c r="B71" s="112" t="s">
        <v>166</v>
      </c>
      <c r="C71" s="112" t="s">
        <v>166</v>
      </c>
      <c r="D71" s="112" t="s">
        <v>166</v>
      </c>
      <c r="E71" s="113" t="s">
        <v>166</v>
      </c>
      <c r="F71" s="113" t="s">
        <v>166</v>
      </c>
      <c r="G71" s="53"/>
    </row>
    <row r="72" spans="1:11" ht="15" customHeight="1">
      <c r="A72" s="451" t="s">
        <v>558</v>
      </c>
      <c r="B72" s="465"/>
      <c r="C72" s="465"/>
      <c r="D72" s="465"/>
      <c r="E72" s="464" t="str">
        <f>IF(SUM(E71)=0,"",SUM(E71))</f>
        <v/>
      </c>
      <c r="F72" s="464" t="str">
        <f>IF(SUM(F71)=0,"",SUM(F71))</f>
        <v/>
      </c>
    </row>
    <row r="73" spans="1:11" ht="12.75" customHeight="1">
      <c r="A73" s="17" t="s">
        <v>573</v>
      </c>
    </row>
    <row r="74" spans="1:11" ht="12.75" customHeight="1"/>
    <row r="75" spans="1:11" ht="12.75" customHeight="1">
      <c r="A75" s="669" t="s">
        <v>97</v>
      </c>
    </row>
    <row r="76" spans="1:11" ht="12.75" customHeight="1">
      <c r="K76" s="35" t="s">
        <v>1022</v>
      </c>
    </row>
    <row r="77" spans="1:11" ht="12.75" customHeight="1"/>
    <row r="78" spans="1:11" ht="12.75" customHeight="1"/>
    <row r="79" spans="1:11" ht="12.75" customHeight="1"/>
    <row r="80" spans="1:11" ht="12.75" customHeight="1"/>
    <row r="81" ht="12.75" customHeight="1"/>
    <row r="82" ht="12.75" customHeight="1"/>
    <row r="83" ht="12.75" customHeight="1"/>
  </sheetData>
  <sortState ref="N5:R9">
    <sortCondition descending="1" ref="O5"/>
  </sortState>
  <hyperlinks>
    <hyperlink ref="A75" location="'2 Sadržaj'!A1" display="Sadržaj / Contents"/>
  </hyperlinks>
  <pageMargins left="0.7" right="0.7" top="0.75" bottom="0.75" header="0.3" footer="0.3"/>
  <pageSetup paperSize="9" scale="48" orientation="portrait" r:id="rId1"/>
  <rowBreaks count="1" manualBreakCount="1">
    <brk id="89" max="1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Q117"/>
  <sheetViews>
    <sheetView showGridLines="0" zoomScaleNormal="100" zoomScaleSheetLayoutView="50" workbookViewId="0"/>
  </sheetViews>
  <sheetFormatPr defaultColWidth="9.140625" defaultRowHeight="12.75"/>
  <cols>
    <col min="1" max="1" width="9.85546875" style="334" bestFit="1" customWidth="1"/>
    <col min="2" max="2" width="12" style="334" bestFit="1" customWidth="1"/>
    <col min="3" max="3" width="14.85546875" style="334" bestFit="1" customWidth="1"/>
    <col min="4" max="4" width="18.140625" style="334" bestFit="1" customWidth="1"/>
    <col min="5" max="16384" width="9.140625" style="334"/>
  </cols>
  <sheetData>
    <row r="1" spans="1:14" ht="15">
      <c r="A1" s="821" t="s">
        <v>847</v>
      </c>
      <c r="B1" s="820"/>
      <c r="C1" s="820"/>
    </row>
    <row r="2" spans="1:14">
      <c r="A2" s="822" t="s">
        <v>848</v>
      </c>
      <c r="B2" s="820"/>
      <c r="C2" s="820"/>
      <c r="N2" s="827"/>
    </row>
    <row r="3" spans="1:14">
      <c r="A3" s="42" t="s">
        <v>1361</v>
      </c>
    </row>
    <row r="4" spans="1:14">
      <c r="A4" s="1052"/>
      <c r="B4" s="1052"/>
      <c r="C4" s="1052"/>
      <c r="D4" s="1052"/>
      <c r="E4" s="1052"/>
      <c r="F4" s="1052"/>
      <c r="G4" s="1052"/>
    </row>
    <row r="5" spans="1:14">
      <c r="A5" s="152" t="s">
        <v>850</v>
      </c>
    </row>
    <row r="6" spans="1:14" s="824" customFormat="1">
      <c r="A6" s="823" t="s">
        <v>851</v>
      </c>
      <c r="N6" s="825"/>
    </row>
    <row r="8" spans="1:14" ht="51">
      <c r="A8" s="852" t="s">
        <v>849</v>
      </c>
      <c r="B8" s="828" t="s">
        <v>772</v>
      </c>
      <c r="C8" s="828" t="s">
        <v>773</v>
      </c>
      <c r="D8" s="828" t="s">
        <v>774</v>
      </c>
      <c r="E8" s="819"/>
    </row>
    <row r="9" spans="1:14">
      <c r="A9" s="829" t="s">
        <v>765</v>
      </c>
      <c r="B9" s="830">
        <v>7</v>
      </c>
      <c r="C9" s="830">
        <v>15</v>
      </c>
      <c r="D9" s="830">
        <v>9</v>
      </c>
    </row>
    <row r="10" spans="1:14">
      <c r="A10" s="829" t="s">
        <v>766</v>
      </c>
      <c r="B10" s="830">
        <v>7</v>
      </c>
      <c r="C10" s="830">
        <v>15</v>
      </c>
      <c r="D10" s="830">
        <v>9</v>
      </c>
    </row>
    <row r="11" spans="1:14">
      <c r="A11" s="829" t="s">
        <v>767</v>
      </c>
      <c r="B11" s="830">
        <v>7</v>
      </c>
      <c r="C11" s="830">
        <v>15</v>
      </c>
      <c r="D11" s="830">
        <v>9</v>
      </c>
    </row>
    <row r="12" spans="1:14">
      <c r="A12" s="829" t="s">
        <v>768</v>
      </c>
      <c r="B12" s="830">
        <v>7</v>
      </c>
      <c r="C12" s="830">
        <v>14</v>
      </c>
      <c r="D12" s="830">
        <v>7</v>
      </c>
    </row>
    <row r="13" spans="1:14">
      <c r="A13" s="829" t="s">
        <v>769</v>
      </c>
      <c r="B13" s="830">
        <v>7</v>
      </c>
      <c r="C13" s="830">
        <v>14</v>
      </c>
      <c r="D13" s="830">
        <v>7</v>
      </c>
    </row>
    <row r="14" spans="1:14">
      <c r="A14" s="829" t="s">
        <v>770</v>
      </c>
      <c r="B14" s="830">
        <v>7</v>
      </c>
      <c r="C14" s="830">
        <v>13</v>
      </c>
      <c r="D14" s="830">
        <v>7</v>
      </c>
    </row>
    <row r="15" spans="1:14">
      <c r="A15" s="829" t="s">
        <v>1057</v>
      </c>
      <c r="B15" s="830">
        <v>7</v>
      </c>
      <c r="C15" s="830">
        <v>13</v>
      </c>
      <c r="D15" s="830">
        <v>7</v>
      </c>
    </row>
    <row r="16" spans="1:14">
      <c r="A16" s="829" t="s">
        <v>1092</v>
      </c>
      <c r="B16" s="830">
        <v>7</v>
      </c>
      <c r="C16" s="830">
        <v>13</v>
      </c>
      <c r="D16" s="830">
        <v>7</v>
      </c>
    </row>
    <row r="17" spans="1:8">
      <c r="A17" s="334" t="s">
        <v>1357</v>
      </c>
      <c r="B17" s="334">
        <v>8</v>
      </c>
      <c r="C17" s="334">
        <v>13</v>
      </c>
      <c r="D17" s="334">
        <v>7</v>
      </c>
    </row>
    <row r="19" spans="1:8">
      <c r="A19" s="152" t="s">
        <v>852</v>
      </c>
    </row>
    <row r="20" spans="1:8" s="824" customFormat="1">
      <c r="A20" s="823" t="s">
        <v>853</v>
      </c>
    </row>
    <row r="22" spans="1:8" s="826" customFormat="1">
      <c r="D22" s="141" t="s">
        <v>771</v>
      </c>
    </row>
    <row r="23" spans="1:8" s="826" customFormat="1" ht="51">
      <c r="A23" s="852" t="s">
        <v>849</v>
      </c>
      <c r="B23" s="828" t="s">
        <v>772</v>
      </c>
      <c r="C23" s="828" t="s">
        <v>773</v>
      </c>
      <c r="D23" s="828" t="s">
        <v>774</v>
      </c>
      <c r="H23" s="672"/>
    </row>
    <row r="24" spans="1:8">
      <c r="A24" s="829" t="s">
        <v>765</v>
      </c>
      <c r="B24" s="831">
        <v>30235494.620000001</v>
      </c>
      <c r="C24" s="831">
        <v>6099035.0099999998</v>
      </c>
      <c r="D24" s="831">
        <v>5969129815.2299995</v>
      </c>
      <c r="H24" s="675"/>
    </row>
    <row r="25" spans="1:8">
      <c r="A25" s="829" t="s">
        <v>766</v>
      </c>
      <c r="B25" s="831">
        <v>29169290.91</v>
      </c>
      <c r="C25" s="831">
        <v>5979924.5099999998</v>
      </c>
      <c r="D25" s="831">
        <v>5951118977.8699999</v>
      </c>
    </row>
    <row r="26" spans="1:8">
      <c r="A26" s="829" t="s">
        <v>767</v>
      </c>
      <c r="B26" s="831">
        <v>29224688.210000001</v>
      </c>
      <c r="C26" s="831">
        <v>5890384.6799999997</v>
      </c>
      <c r="D26" s="831">
        <v>5905124150.3699989</v>
      </c>
    </row>
    <row r="27" spans="1:8">
      <c r="A27" s="829" t="s">
        <v>768</v>
      </c>
      <c r="B27" s="831">
        <v>29981025.740000002</v>
      </c>
      <c r="C27" s="831">
        <v>5857103.1399999997</v>
      </c>
      <c r="D27" s="831">
        <v>5797611198.5799999</v>
      </c>
    </row>
    <row r="28" spans="1:8">
      <c r="A28" s="829" t="s">
        <v>769</v>
      </c>
      <c r="B28" s="831">
        <v>31390987.380000003</v>
      </c>
      <c r="C28" s="831">
        <v>5897171.9199999999</v>
      </c>
      <c r="D28" s="831">
        <v>5929980137.2399998</v>
      </c>
    </row>
    <row r="29" spans="1:8">
      <c r="A29" s="829" t="s">
        <v>770</v>
      </c>
      <c r="B29" s="831">
        <v>27933640</v>
      </c>
      <c r="C29" s="831">
        <v>5814218.1600000001</v>
      </c>
      <c r="D29" s="831">
        <v>5701762160.6099997</v>
      </c>
    </row>
    <row r="30" spans="1:8">
      <c r="A30" s="829" t="s">
        <v>1057</v>
      </c>
      <c r="B30" s="831">
        <v>26077968.09</v>
      </c>
      <c r="C30" s="831">
        <v>5941982.1500000004</v>
      </c>
      <c r="D30" s="831">
        <v>5736476640.1199989</v>
      </c>
    </row>
    <row r="31" spans="1:8">
      <c r="A31" s="829" t="s">
        <v>1092</v>
      </c>
      <c r="B31" s="831">
        <v>26962504.780000001</v>
      </c>
      <c r="C31" s="831">
        <v>643361182.92999995</v>
      </c>
      <c r="D31" s="831">
        <v>4887481299.5200005</v>
      </c>
    </row>
    <row r="32" spans="1:8">
      <c r="A32" s="334" t="s">
        <v>1357</v>
      </c>
      <c r="B32" s="831">
        <v>35330535.030000001</v>
      </c>
      <c r="C32" s="831">
        <v>674308740.87000012</v>
      </c>
      <c r="D32" s="831">
        <v>5051461411.3599997</v>
      </c>
    </row>
    <row r="33" spans="1:14">
      <c r="A33" s="908" t="s">
        <v>1093</v>
      </c>
    </row>
    <row r="34" spans="1:14">
      <c r="A34" s="611" t="s">
        <v>1360</v>
      </c>
    </row>
    <row r="35" spans="1:14">
      <c r="A35" s="152" t="s">
        <v>854</v>
      </c>
    </row>
    <row r="36" spans="1:14" s="824" customFormat="1">
      <c r="A36" s="823" t="s">
        <v>855</v>
      </c>
    </row>
    <row r="38" spans="1:14" s="826" customFormat="1">
      <c r="C38" s="141" t="s">
        <v>771</v>
      </c>
    </row>
    <row r="39" spans="1:14" s="826" customFormat="1" ht="51">
      <c r="A39" s="852" t="s">
        <v>849</v>
      </c>
      <c r="B39" s="828" t="s">
        <v>772</v>
      </c>
      <c r="C39" s="828" t="s">
        <v>773</v>
      </c>
    </row>
    <row r="40" spans="1:14">
      <c r="A40" s="829" t="s">
        <v>765</v>
      </c>
      <c r="B40" s="831">
        <v>658423173.43000007</v>
      </c>
      <c r="C40" s="831">
        <v>64291210567.839996</v>
      </c>
    </row>
    <row r="41" spans="1:14">
      <c r="A41" s="829" t="s">
        <v>766</v>
      </c>
      <c r="B41" s="831">
        <v>691025508.44000006</v>
      </c>
      <c r="C41" s="831">
        <v>64185069816.950005</v>
      </c>
    </row>
    <row r="42" spans="1:14">
      <c r="A42" s="829" t="s">
        <v>767</v>
      </c>
      <c r="B42" s="831">
        <v>684692761.93000007</v>
      </c>
      <c r="C42" s="831">
        <v>64045206519.770004</v>
      </c>
    </row>
    <row r="43" spans="1:14">
      <c r="A43" s="829" t="s">
        <v>768</v>
      </c>
      <c r="B43" s="831">
        <v>731599914.73000002</v>
      </c>
      <c r="C43" s="831">
        <v>64958021470.330002</v>
      </c>
      <c r="D43" s="815"/>
      <c r="E43" s="815"/>
      <c r="F43" s="815"/>
      <c r="G43" s="815"/>
      <c r="H43" s="815"/>
      <c r="I43" s="815"/>
      <c r="J43" s="815"/>
      <c r="K43" s="815"/>
      <c r="L43" s="815"/>
      <c r="M43" s="815"/>
      <c r="N43" s="815"/>
    </row>
    <row r="44" spans="1:14">
      <c r="A44" s="829" t="s">
        <v>769</v>
      </c>
      <c r="B44" s="831">
        <v>623129448.79999995</v>
      </c>
      <c r="C44" s="831">
        <v>64811847923.330002</v>
      </c>
      <c r="H44" s="675"/>
    </row>
    <row r="45" spans="1:14">
      <c r="A45" s="829" t="s">
        <v>770</v>
      </c>
      <c r="B45" s="831">
        <v>677304983.26999998</v>
      </c>
      <c r="C45" s="831">
        <v>65327948714.93</v>
      </c>
    </row>
    <row r="46" spans="1:14">
      <c r="A46" s="829" t="s">
        <v>1057</v>
      </c>
      <c r="B46" s="831">
        <v>687319465.50000012</v>
      </c>
      <c r="C46" s="831">
        <v>67079325238.159996</v>
      </c>
    </row>
    <row r="47" spans="1:14">
      <c r="A47" s="829" t="s">
        <v>1092</v>
      </c>
      <c r="B47" s="831">
        <v>883191040.87</v>
      </c>
      <c r="C47" s="831">
        <v>63704837486.640007</v>
      </c>
    </row>
    <row r="48" spans="1:14">
      <c r="A48" s="334" t="s">
        <v>1357</v>
      </c>
      <c r="B48" s="831">
        <v>958580449.08000004</v>
      </c>
      <c r="C48" s="831">
        <v>64060198640.399994</v>
      </c>
    </row>
    <row r="49" spans="1:17">
      <c r="A49" s="289" t="s">
        <v>1064</v>
      </c>
    </row>
    <row r="50" spans="1:17">
      <c r="A50" s="904" t="s">
        <v>1065</v>
      </c>
    </row>
    <row r="52" spans="1:17">
      <c r="L52" s="35" t="s">
        <v>1023</v>
      </c>
    </row>
    <row r="61" spans="1:17">
      <c r="N61" s="672"/>
      <c r="Q61" s="672"/>
    </row>
    <row r="62" spans="1:17">
      <c r="N62" s="673"/>
      <c r="Q62" s="673"/>
    </row>
    <row r="63" spans="1:17">
      <c r="A63" s="1052"/>
      <c r="B63" s="1052"/>
      <c r="C63" s="1052"/>
      <c r="D63" s="1052"/>
      <c r="E63" s="1052"/>
      <c r="F63" s="1052"/>
      <c r="G63" s="1052"/>
      <c r="H63" s="674"/>
    </row>
    <row r="64" spans="1:17">
      <c r="A64" s="675"/>
      <c r="H64" s="675"/>
    </row>
    <row r="65" spans="2:2">
      <c r="B65" s="827"/>
    </row>
    <row r="89" spans="2:14">
      <c r="B89" s="827"/>
    </row>
    <row r="90" spans="2:14">
      <c r="B90" s="832"/>
    </row>
    <row r="91" spans="2:14">
      <c r="N91" s="827"/>
    </row>
    <row r="92" spans="2:14">
      <c r="N92" s="832"/>
    </row>
    <row r="116" spans="2:2">
      <c r="B116" s="827"/>
    </row>
    <row r="117" spans="2:2">
      <c r="B117" s="832"/>
    </row>
  </sheetData>
  <mergeCells count="2">
    <mergeCell ref="A4:G4"/>
    <mergeCell ref="A63:G63"/>
  </mergeCells>
  <pageMargins left="0.7" right="0.7" top="0.75" bottom="0.75" header="0.3" footer="0.3"/>
  <pageSetup paperSize="9" scale="63" orientation="portrait" verticalDpi="0" r:id="rId1"/>
  <rowBreaks count="1" manualBreakCount="1">
    <brk id="8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H159"/>
  <sheetViews>
    <sheetView showGridLines="0" zoomScaleNormal="100" workbookViewId="0"/>
  </sheetViews>
  <sheetFormatPr defaultRowHeight="15"/>
  <cols>
    <col min="1" max="1" width="112.42578125" style="21" bestFit="1" customWidth="1"/>
  </cols>
  <sheetData>
    <row r="1" spans="1:1">
      <c r="A1" s="1" t="s">
        <v>759</v>
      </c>
    </row>
    <row r="2" spans="1:1">
      <c r="A2" s="1"/>
    </row>
    <row r="3" spans="1:1">
      <c r="A3" s="723" t="s">
        <v>760</v>
      </c>
    </row>
    <row r="4" spans="1:1">
      <c r="A4" s="690"/>
    </row>
    <row r="5" spans="1:1">
      <c r="A5" s="860" t="s">
        <v>959</v>
      </c>
    </row>
    <row r="6" spans="1:1">
      <c r="A6" s="859" t="s">
        <v>958</v>
      </c>
    </row>
    <row r="7" spans="1:1">
      <c r="A7" s="860" t="s">
        <v>795</v>
      </c>
    </row>
    <row r="8" spans="1:1">
      <c r="A8" s="859" t="s">
        <v>796</v>
      </c>
    </row>
    <row r="9" spans="1:1">
      <c r="A9" s="860" t="s">
        <v>909</v>
      </c>
    </row>
    <row r="10" spans="1:1">
      <c r="A10" s="859" t="s">
        <v>910</v>
      </c>
    </row>
    <row r="11" spans="1:1">
      <c r="A11" s="860" t="s">
        <v>797</v>
      </c>
    </row>
    <row r="12" spans="1:1" s="273" customFormat="1">
      <c r="A12" s="859" t="s">
        <v>970</v>
      </c>
    </row>
    <row r="13" spans="1:1">
      <c r="A13" s="860" t="s">
        <v>916</v>
      </c>
    </row>
    <row r="14" spans="1:1">
      <c r="A14" s="859" t="s">
        <v>908</v>
      </c>
    </row>
    <row r="15" spans="1:1">
      <c r="A15" s="860" t="s">
        <v>800</v>
      </c>
    </row>
    <row r="16" spans="1:1">
      <c r="A16" s="859" t="s">
        <v>917</v>
      </c>
    </row>
    <row r="17" spans="1:2">
      <c r="A17" s="860" t="s">
        <v>802</v>
      </c>
    </row>
    <row r="18" spans="1:2">
      <c r="A18" s="859" t="s">
        <v>803</v>
      </c>
      <c r="B18" s="154"/>
    </row>
    <row r="19" spans="1:2">
      <c r="A19" s="860" t="s">
        <v>804</v>
      </c>
      <c r="B19" s="605"/>
    </row>
    <row r="20" spans="1:2">
      <c r="A20" s="859" t="s">
        <v>805</v>
      </c>
      <c r="B20" s="361"/>
    </row>
    <row r="21" spans="1:2">
      <c r="A21" s="860" t="s">
        <v>806</v>
      </c>
      <c r="B21" s="154"/>
    </row>
    <row r="22" spans="1:2">
      <c r="A22" s="859" t="s">
        <v>807</v>
      </c>
      <c r="B22" s="605"/>
    </row>
    <row r="23" spans="1:2">
      <c r="A23" s="860" t="s">
        <v>808</v>
      </c>
      <c r="B23" s="154"/>
    </row>
    <row r="24" spans="1:2">
      <c r="A24" s="859" t="s">
        <v>809</v>
      </c>
      <c r="B24" s="605"/>
    </row>
    <row r="25" spans="1:2">
      <c r="A25" s="860" t="s">
        <v>983</v>
      </c>
      <c r="B25" s="326"/>
    </row>
    <row r="26" spans="1:2">
      <c r="A26" s="859" t="s">
        <v>984</v>
      </c>
      <c r="B26" s="612"/>
    </row>
    <row r="27" spans="1:2">
      <c r="A27" s="860" t="s">
        <v>813</v>
      </c>
      <c r="B27" s="140"/>
    </row>
    <row r="28" spans="1:2">
      <c r="A28" s="859" t="s">
        <v>812</v>
      </c>
      <c r="B28" s="579"/>
    </row>
    <row r="29" spans="1:2">
      <c r="A29" s="860" t="s">
        <v>911</v>
      </c>
      <c r="B29" s="155"/>
    </row>
    <row r="30" spans="1:2">
      <c r="A30" s="859" t="s">
        <v>912</v>
      </c>
      <c r="B30" s="609"/>
    </row>
    <row r="31" spans="1:2">
      <c r="A31" s="860" t="s">
        <v>816</v>
      </c>
      <c r="B31" s="154"/>
    </row>
    <row r="32" spans="1:2">
      <c r="A32" s="859" t="s">
        <v>957</v>
      </c>
      <c r="B32" s="605"/>
    </row>
    <row r="33" spans="1:2">
      <c r="A33" s="860" t="s">
        <v>817</v>
      </c>
      <c r="B33" s="140"/>
    </row>
    <row r="34" spans="1:2">
      <c r="A34" s="859" t="s">
        <v>818</v>
      </c>
      <c r="B34" s="579"/>
    </row>
    <row r="35" spans="1:2">
      <c r="A35" s="860" t="s">
        <v>913</v>
      </c>
      <c r="B35" s="140"/>
    </row>
    <row r="36" spans="1:2">
      <c r="A36" s="859" t="s">
        <v>914</v>
      </c>
      <c r="B36" s="579"/>
    </row>
    <row r="37" spans="1:2">
      <c r="A37" s="860" t="s">
        <v>821</v>
      </c>
      <c r="B37" s="154"/>
    </row>
    <row r="38" spans="1:2">
      <c r="A38" s="859" t="s">
        <v>822</v>
      </c>
      <c r="B38" s="608"/>
    </row>
    <row r="39" spans="1:2">
      <c r="A39" s="860" t="s">
        <v>915</v>
      </c>
      <c r="B39" s="156"/>
    </row>
    <row r="40" spans="1:2">
      <c r="A40" s="859" t="s">
        <v>918</v>
      </c>
      <c r="B40" s="608"/>
    </row>
    <row r="41" spans="1:2">
      <c r="A41" s="860" t="s">
        <v>1453</v>
      </c>
      <c r="B41" s="155"/>
    </row>
    <row r="42" spans="1:2">
      <c r="A42" s="859" t="s">
        <v>1454</v>
      </c>
      <c r="B42" s="579"/>
    </row>
    <row r="43" spans="1:2">
      <c r="A43" s="860" t="s">
        <v>1455</v>
      </c>
      <c r="B43" s="155"/>
    </row>
    <row r="44" spans="1:2">
      <c r="A44" s="859" t="s">
        <v>1456</v>
      </c>
      <c r="B44" s="579"/>
    </row>
    <row r="45" spans="1:2" s="273" customFormat="1">
      <c r="A45" s="860" t="s">
        <v>1443</v>
      </c>
      <c r="B45" s="579"/>
    </row>
    <row r="46" spans="1:2" s="273" customFormat="1">
      <c r="A46" s="859" t="s">
        <v>1444</v>
      </c>
      <c r="B46" s="579"/>
    </row>
    <row r="47" spans="1:2">
      <c r="A47" s="692"/>
      <c r="B47" s="605"/>
    </row>
    <row r="48" spans="1:2">
      <c r="A48" s="701" t="s">
        <v>761</v>
      </c>
      <c r="B48" s="140"/>
    </row>
    <row r="49" spans="1:5">
      <c r="A49" s="691"/>
      <c r="B49" s="579"/>
    </row>
    <row r="50" spans="1:5">
      <c r="A50" s="853" t="s">
        <v>102</v>
      </c>
      <c r="B50" s="157"/>
    </row>
    <row r="51" spans="1:5">
      <c r="A51" s="693" t="s">
        <v>103</v>
      </c>
      <c r="B51" s="579"/>
    </row>
    <row r="52" spans="1:5" ht="15" customHeight="1">
      <c r="A52" s="853" t="s">
        <v>825</v>
      </c>
      <c r="C52" s="854"/>
      <c r="D52" s="59"/>
      <c r="E52" s="59"/>
    </row>
    <row r="53" spans="1:5">
      <c r="A53" s="859" t="s">
        <v>919</v>
      </c>
      <c r="C53" s="855"/>
    </row>
    <row r="54" spans="1:5">
      <c r="A54" s="853" t="s">
        <v>827</v>
      </c>
      <c r="C54" s="855"/>
    </row>
    <row r="55" spans="1:5">
      <c r="A55" s="859" t="s">
        <v>920</v>
      </c>
      <c r="C55" s="855"/>
    </row>
    <row r="56" spans="1:5">
      <c r="A56" s="691"/>
    </row>
    <row r="57" spans="1:5">
      <c r="A57" s="853" t="s">
        <v>104</v>
      </c>
    </row>
    <row r="58" spans="1:5">
      <c r="A58" s="853" t="s">
        <v>105</v>
      </c>
    </row>
    <row r="59" spans="1:5">
      <c r="A59" s="853" t="s">
        <v>829</v>
      </c>
    </row>
    <row r="60" spans="1:5">
      <c r="A60" s="859" t="s">
        <v>921</v>
      </c>
    </row>
    <row r="61" spans="1:5">
      <c r="A61" s="853" t="s">
        <v>831</v>
      </c>
    </row>
    <row r="62" spans="1:5">
      <c r="A62" s="859" t="s">
        <v>922</v>
      </c>
    </row>
    <row r="63" spans="1:5">
      <c r="A63" s="691"/>
    </row>
    <row r="64" spans="1:5">
      <c r="A64" s="702" t="s">
        <v>762</v>
      </c>
    </row>
    <row r="65" spans="1:1">
      <c r="A65" s="694"/>
    </row>
    <row r="66" spans="1:1">
      <c r="A66" s="861" t="s">
        <v>923</v>
      </c>
    </row>
    <row r="67" spans="1:1">
      <c r="A67" s="859" t="s">
        <v>924</v>
      </c>
    </row>
    <row r="68" spans="1:1">
      <c r="A68" s="861" t="s">
        <v>925</v>
      </c>
    </row>
    <row r="69" spans="1:1">
      <c r="A69" s="859" t="s">
        <v>926</v>
      </c>
    </row>
    <row r="70" spans="1:1">
      <c r="A70" s="695"/>
    </row>
    <row r="71" spans="1:1">
      <c r="A71" s="703" t="s">
        <v>763</v>
      </c>
    </row>
    <row r="72" spans="1:1">
      <c r="A72" s="696"/>
    </row>
    <row r="73" spans="1:1">
      <c r="A73" s="862" t="s">
        <v>833</v>
      </c>
    </row>
    <row r="74" spans="1:1">
      <c r="A74" s="859" t="s">
        <v>834</v>
      </c>
    </row>
    <row r="75" spans="1:1">
      <c r="A75" s="862" t="s">
        <v>927</v>
      </c>
    </row>
    <row r="76" spans="1:1">
      <c r="A76" s="859" t="s">
        <v>928</v>
      </c>
    </row>
    <row r="77" spans="1:1">
      <c r="A77" s="862" t="s">
        <v>929</v>
      </c>
    </row>
    <row r="78" spans="1:1">
      <c r="A78" s="859" t="s">
        <v>930</v>
      </c>
    </row>
    <row r="79" spans="1:1">
      <c r="A79" s="862" t="s">
        <v>931</v>
      </c>
    </row>
    <row r="80" spans="1:1">
      <c r="A80" s="859" t="s">
        <v>932</v>
      </c>
    </row>
    <row r="81" spans="1:5">
      <c r="A81" s="862" t="s">
        <v>933</v>
      </c>
    </row>
    <row r="82" spans="1:5">
      <c r="A82" s="859" t="s">
        <v>934</v>
      </c>
    </row>
    <row r="83" spans="1:5">
      <c r="A83" s="862" t="s">
        <v>935</v>
      </c>
    </row>
    <row r="84" spans="1:5">
      <c r="A84" s="859" t="s">
        <v>936</v>
      </c>
    </row>
    <row r="85" spans="1:5">
      <c r="A85" s="697"/>
    </row>
    <row r="86" spans="1:5" s="273" customFormat="1">
      <c r="A86" s="856" t="s">
        <v>940</v>
      </c>
    </row>
    <row r="87" spans="1:5" s="273" customFormat="1">
      <c r="A87" s="697"/>
    </row>
    <row r="88" spans="1:5" s="273" customFormat="1">
      <c r="A88" s="863" t="s">
        <v>850</v>
      </c>
      <c r="E88" s="152"/>
    </row>
    <row r="89" spans="1:5" s="273" customFormat="1">
      <c r="A89" s="859" t="s">
        <v>851</v>
      </c>
      <c r="E89" s="152"/>
    </row>
    <row r="90" spans="1:5" s="273" customFormat="1">
      <c r="A90" s="863" t="s">
        <v>852</v>
      </c>
      <c r="E90" s="152"/>
    </row>
    <row r="91" spans="1:5" s="273" customFormat="1">
      <c r="A91" s="859" t="s">
        <v>853</v>
      </c>
      <c r="E91" s="152"/>
    </row>
    <row r="92" spans="1:5" s="273" customFormat="1">
      <c r="A92" s="863" t="s">
        <v>854</v>
      </c>
      <c r="E92" s="152"/>
    </row>
    <row r="93" spans="1:5" s="273" customFormat="1">
      <c r="A93" s="859" t="s">
        <v>855</v>
      </c>
      <c r="E93" s="823"/>
    </row>
    <row r="94" spans="1:5" s="273" customFormat="1">
      <c r="A94" s="697"/>
      <c r="E94" s="823"/>
    </row>
    <row r="95" spans="1:5">
      <c r="A95" s="722" t="s">
        <v>937</v>
      </c>
      <c r="E95" s="152"/>
    </row>
    <row r="96" spans="1:5">
      <c r="A96" s="694"/>
      <c r="E96" s="823"/>
    </row>
    <row r="97" spans="1:3">
      <c r="A97" s="864" t="s">
        <v>941</v>
      </c>
    </row>
    <row r="98" spans="1:3">
      <c r="A98" s="859" t="s">
        <v>942</v>
      </c>
    </row>
    <row r="99" spans="1:3">
      <c r="A99" s="864" t="s">
        <v>943</v>
      </c>
    </row>
    <row r="100" spans="1:3">
      <c r="A100" s="859" t="s">
        <v>944</v>
      </c>
      <c r="C100" s="706"/>
    </row>
    <row r="101" spans="1:3">
      <c r="A101" s="864" t="s">
        <v>891</v>
      </c>
    </row>
    <row r="102" spans="1:3">
      <c r="A102" s="859" t="s">
        <v>892</v>
      </c>
    </row>
    <row r="103" spans="1:3">
      <c r="A103" s="864" t="s">
        <v>945</v>
      </c>
    </row>
    <row r="104" spans="1:3">
      <c r="A104" s="859" t="s">
        <v>946</v>
      </c>
    </row>
    <row r="105" spans="1:3">
      <c r="A105" s="864" t="s">
        <v>947</v>
      </c>
    </row>
    <row r="106" spans="1:3">
      <c r="A106" s="859" t="s">
        <v>948</v>
      </c>
    </row>
    <row r="107" spans="1:3">
      <c r="A107" s="864" t="s">
        <v>949</v>
      </c>
    </row>
    <row r="108" spans="1:3">
      <c r="A108" s="859" t="s">
        <v>1044</v>
      </c>
    </row>
    <row r="109" spans="1:3">
      <c r="A109" s="864" t="s">
        <v>898</v>
      </c>
    </row>
    <row r="110" spans="1:3">
      <c r="A110" s="859" t="s">
        <v>1040</v>
      </c>
    </row>
    <row r="111" spans="1:3">
      <c r="A111" s="864" t="s">
        <v>899</v>
      </c>
    </row>
    <row r="112" spans="1:3">
      <c r="A112" s="859" t="s">
        <v>1042</v>
      </c>
    </row>
    <row r="113" spans="1:1">
      <c r="A113" s="864" t="s">
        <v>900</v>
      </c>
    </row>
    <row r="114" spans="1:1">
      <c r="A114" s="859" t="s">
        <v>950</v>
      </c>
    </row>
    <row r="115" spans="1:1">
      <c r="A115" s="864" t="s">
        <v>951</v>
      </c>
    </row>
    <row r="116" spans="1:1">
      <c r="A116" s="859" t="s">
        <v>952</v>
      </c>
    </row>
    <row r="117" spans="1:1">
      <c r="A117" s="864" t="s">
        <v>953</v>
      </c>
    </row>
    <row r="118" spans="1:1">
      <c r="A118" s="859" t="s">
        <v>954</v>
      </c>
    </row>
    <row r="119" spans="1:1">
      <c r="A119" s="864" t="s">
        <v>955</v>
      </c>
    </row>
    <row r="120" spans="1:1">
      <c r="A120" s="859" t="s">
        <v>956</v>
      </c>
    </row>
    <row r="121" spans="1:1">
      <c r="A121" s="707"/>
    </row>
    <row r="122" spans="1:1">
      <c r="A122" s="708" t="s">
        <v>938</v>
      </c>
    </row>
    <row r="123" spans="1:1">
      <c r="A123" s="697"/>
    </row>
    <row r="124" spans="1:1">
      <c r="A124" s="865" t="s">
        <v>864</v>
      </c>
    </row>
    <row r="125" spans="1:1">
      <c r="A125" s="859" t="s">
        <v>865</v>
      </c>
    </row>
    <row r="126" spans="1:1">
      <c r="A126" s="865" t="s">
        <v>866</v>
      </c>
    </row>
    <row r="127" spans="1:1">
      <c r="A127" s="859" t="s">
        <v>867</v>
      </c>
    </row>
    <row r="128" spans="1:1">
      <c r="A128" s="865" t="s">
        <v>868</v>
      </c>
    </row>
    <row r="129" spans="1:5">
      <c r="A129" s="859" t="s">
        <v>869</v>
      </c>
    </row>
    <row r="130" spans="1:5">
      <c r="A130" s="865" t="s">
        <v>870</v>
      </c>
    </row>
    <row r="131" spans="1:5">
      <c r="A131" s="859" t="s">
        <v>871</v>
      </c>
    </row>
    <row r="132" spans="1:5">
      <c r="A132" s="865" t="s">
        <v>872</v>
      </c>
    </row>
    <row r="133" spans="1:5">
      <c r="A133" s="859" t="s">
        <v>873</v>
      </c>
    </row>
    <row r="134" spans="1:5">
      <c r="A134" s="865" t="s">
        <v>874</v>
      </c>
    </row>
    <row r="135" spans="1:5">
      <c r="A135" s="859" t="s">
        <v>875</v>
      </c>
    </row>
    <row r="136" spans="1:5">
      <c r="A136" s="865" t="s">
        <v>876</v>
      </c>
    </row>
    <row r="137" spans="1:5">
      <c r="A137" s="859" t="s">
        <v>877</v>
      </c>
    </row>
    <row r="138" spans="1:5" s="273" customFormat="1">
      <c r="A138" s="913" t="s">
        <v>1068</v>
      </c>
    </row>
    <row r="139" spans="1:5" s="273" customFormat="1">
      <c r="A139" s="859" t="s">
        <v>1069</v>
      </c>
    </row>
    <row r="140" spans="1:5">
      <c r="A140" s="709"/>
    </row>
    <row r="141" spans="1:5">
      <c r="A141" s="689" t="s">
        <v>939</v>
      </c>
    </row>
    <row r="142" spans="1:5">
      <c r="A142" s="194"/>
      <c r="B142" s="194"/>
      <c r="C142" s="194"/>
      <c r="D142" s="194"/>
      <c r="E142" s="194"/>
    </row>
    <row r="143" spans="1:5">
      <c r="A143" s="866" t="s">
        <v>880</v>
      </c>
    </row>
    <row r="144" spans="1:5">
      <c r="A144" s="859" t="s">
        <v>881</v>
      </c>
    </row>
    <row r="145" spans="1:8">
      <c r="A145" s="866" t="s">
        <v>883</v>
      </c>
    </row>
    <row r="146" spans="1:8">
      <c r="A146" s="859" t="s">
        <v>884</v>
      </c>
      <c r="H146" s="245"/>
    </row>
    <row r="147" spans="1:8">
      <c r="A147" s="866" t="s">
        <v>885</v>
      </c>
    </row>
    <row r="148" spans="1:8">
      <c r="A148" s="859" t="s">
        <v>886</v>
      </c>
      <c r="F148" s="63"/>
    </row>
    <row r="149" spans="1:8">
      <c r="A149" s="866" t="s">
        <v>887</v>
      </c>
    </row>
    <row r="150" spans="1:8">
      <c r="A150" s="859" t="s">
        <v>888</v>
      </c>
    </row>
    <row r="151" spans="1:8">
      <c r="A151" s="866" t="s">
        <v>889</v>
      </c>
    </row>
    <row r="152" spans="1:8" s="273" customFormat="1">
      <c r="A152" s="859" t="s">
        <v>890</v>
      </c>
    </row>
    <row r="153" spans="1:8">
      <c r="A153" s="915" t="s">
        <v>1073</v>
      </c>
    </row>
    <row r="154" spans="1:8" s="273" customFormat="1">
      <c r="A154" s="914" t="s">
        <v>1074</v>
      </c>
    </row>
    <row r="155" spans="1:8" s="273" customFormat="1">
      <c r="A155" s="698"/>
    </row>
    <row r="156" spans="1:8">
      <c r="A156" s="699"/>
    </row>
    <row r="157" spans="1:8">
      <c r="A157" s="26" t="s">
        <v>4</v>
      </c>
    </row>
    <row r="158" spans="1:8">
      <c r="A158" s="700" t="s">
        <v>5</v>
      </c>
    </row>
    <row r="159" spans="1:8">
      <c r="A159" s="698"/>
    </row>
  </sheetData>
  <hyperlinks>
    <hyperlink ref="A5" location="'3 Tablice 1.1, 1.2'!A1" display="Tablica 1.1: Članstvo obveznih mirovinskih fondova (OMF-ova)"/>
    <hyperlink ref="A6" location="'3 Tablice 1.1, 1.2'!A1" display="Table 1.1: Mandatory pension funds' (OMFs') membership"/>
    <hyperlink ref="A7" location="'2 Sadržaj'!A1" display="Tablica 1.2: Struktura članova OMF-a prema dobi i spolu "/>
    <hyperlink ref="A8" location="'2 Sadržaj'!A1" display="Table 1.2: Mandatory pension funds members age and gender structure"/>
    <hyperlink ref="A66" location="'15 Tablica 3.1'!A1" display="Tablica 3.1: Zaračunata bruto premija osiguranja "/>
    <hyperlink ref="A67" location="'15 Tablica 3.1'!A1" display="Table 3.1: Written premium "/>
    <hyperlink ref="A68" location="'16 Tablica 3.2'!A1" display="Tablica 3.2: Podaci o osiguranju"/>
    <hyperlink ref="A69" location="'16 Tablica 3.2'!A1" display="Table 3.2: Insurance data"/>
    <hyperlink ref="A83" location="'18 Tablice 4.2 - 4.6'!A1" display="Tablica 4.6: Pregled trgovine zapisima"/>
    <hyperlink ref="A84" location="'18 Tablice 4.2 - 4.6'!A1" display="Table 4.6: Certificates trading summary"/>
    <hyperlink ref="A97" location="'20 Tablica 6.1'!A1" display="Tablica 6.1: Otvoreni investicijski fondovi / UCITS fondovi"/>
    <hyperlink ref="A98" location="'20 Tablica 6.1'!A1" display="Table 6.1: Open-ended Investment funds / UCITS funds"/>
    <hyperlink ref="A73" location="'17 Tablica 4.1'!A1" display="Tablica 4.1: Tržište kapitala "/>
    <hyperlink ref="A74" location="'17 Tablica 4.1'!A1" display="Table 4.1: Capital Market"/>
    <hyperlink ref="A75" location="'18 Tablice 4.2 - 4.6'!A1" display="Tablica 4.2: Dionice s najvećim prometom"/>
    <hyperlink ref="A76" location="'18 Tablice 4.2 - 4.6'!A1" display="Table 4.2: Stocks with the highest turnover"/>
    <hyperlink ref="A77" location="'18 Tablice 4.2 - 4.6'!A1" display="Tablica 4.3: Obveznice s najvećim prometom"/>
    <hyperlink ref="A78" location="'18 Tablice 4.2 - 4.6'!A1" display="Table 4.3: Bonds with highest turnover"/>
    <hyperlink ref="A79" location="'18 Tablice 4.2 - 4.6'!A1" display="Tablica 4.4: OTC transakcije"/>
    <hyperlink ref="A80" location="'18 Tablice 4.2 - 4.6'!A1" display="Table 4.4: OTC transactions"/>
    <hyperlink ref="A81" location="'18 Tablice 4.2 - 4.6'!A1" display="Tablica 4.5: Pregled trgovine pravima"/>
    <hyperlink ref="A82" location="'18 Tablice 4.2 - 4.6'!A1" display="Table 4.5: Rights trading summary"/>
    <hyperlink ref="A99" location="'21 Tablice 6.2, 6.3'!A1" display="Tablica 6.2: Struktura ulaganja UCITS fondova"/>
    <hyperlink ref="A100" location="'21 Tablice 6.2, 6.3'!A1" display="Table 6.2: UCITS funds investment structure"/>
    <hyperlink ref="A103" location="'22 Tablice 6.4 - 6.8'!A1" display="Tablica 6.4: Osnovni alternativni fondovi s privatnom ponudom"/>
    <hyperlink ref="A104" location="'22 Tablice 6.4 - 6.8'!A1" display="Table 6.4: Base alternative funds with private offering"/>
    <hyperlink ref="A109" location="'22 Tablice 6.4 - 6.8'!A1" display="Tablica 6.7: Alternativni investicijski fondovi rizičnog kapitala s privatnom ponudom"/>
    <hyperlink ref="A110" location="'22 Tablice 6.4 - 6.8'!A1" display="Table 6.7: Venture capital open-end alternative investment funds with private offering"/>
    <hyperlink ref="A111" location="'22 Tablice 6.4 - 6.8'!A1" display="Tablica 6.8: Alternativni investicijski fondovi rizičnog kapitala s privatnom ponudom - Fondovi za gospodarsku suradnju"/>
    <hyperlink ref="A112" location="'22 Tablice 6.4 - 6.8'!A1" display="Table 6.8: Venture capital open-end alternative investment funds with private offering - Funds for Economic Cooperation"/>
    <hyperlink ref="A115" location="'23 Tablice 6.9 - 6.12 '!A1" display="Tablica 6.10: Zatvoreni alternativni investicijski fondovi"/>
    <hyperlink ref="A116" location="'23 Tablice 6.9 - 6.12 '!A1" display="Table 6.10: Closed-ended alternative investment funds"/>
    <hyperlink ref="A117" location="'23 Tablice 6.9 - 6.12 '!A1" display="Tablica 6.11: Zatvoreni alternativni investicijski fondovi s javnom ponudom za ulaganje u nekretnine"/>
    <hyperlink ref="A118" location="'23 Tablice 6.9 - 6.12 '!A1" display="Table 6.11: Closed-ended alternative investment funds with public offering in real estate"/>
    <hyperlink ref="A119" location="'23 Tablice 6.9 - 6.12 '!A1" display="Tablica 6.12: Investicijski fondovi osnovani posebnim zakonom"/>
    <hyperlink ref="A120" location="'23 Tablice 6.9 - 6.12 '!A1" display="Table 6.12: Investment Funds established under special legal act"/>
    <hyperlink ref="A50" location="'14 Tablice 2.1 - 2.4'!A1" display="A / OBVEZNO MIROVINSKO OSIGURANJE"/>
    <hyperlink ref="A51" location="'21 Tablica 21,22 - Graf 13,14'!A1" display="A / MANDATORY PENSION INSURANCE"/>
    <hyperlink ref="A52" location="'14 Tablice 2.1 - 2.4'!A1" display="Tablica 2.1: Broj korisnika i broj ugovora po godinama"/>
    <hyperlink ref="A54" location="'14 Tablice 2.1 - 2.4'!A1" display="Tablica 2.2: Broj korisnika i broj ugovora u zadnjih godinu dana"/>
    <hyperlink ref="A55" location="'14 Tablice 2.1 - 2.4'!A1" display="Table 2.2: Number of pensioners and contracts over the past year"/>
    <hyperlink ref="A57" location="'14 Tablice 2.1 - 2.4'!A1" display="B / DOBROVOLJNO MIROVINSKO OSIGURANJE"/>
    <hyperlink ref="A58" location="'14 Tablice 2.1 - 2.4'!A1" display="B / VOLUNTARY PENSION INSURANCE"/>
    <hyperlink ref="A59" location="'14 Tablice 2.1 - 2.4'!A1" display="Tablica 2.3: Broj korisnika i broj ugovora po godinama"/>
    <hyperlink ref="A60" location="'14 Tablice 2.1 - 2.4'!A1" display="Table 2.3: Number of pensioners and contracts per year"/>
    <hyperlink ref="A61" location="'14 Tablice 2.1 - 2.4'!A1" display="Tablica 2.4: Broj korisnika i broj ugovora u zadnjih godinu dana"/>
    <hyperlink ref="A62" location="'14 Tablice 2.1 - 2.4'!A1" display="Table 2.4: Number of pensioners and contracts over the past year"/>
    <hyperlink ref="A53" location="'14 Tablice 2.1 - 2.4'!A1" display="Table 2.1: Number of pensioners and contracts per year"/>
    <hyperlink ref="A101" location="'21 Tablice 6.2, 6.3'!A1" display="Tablica 6.3: Izdavanje i otkup udjela UCITS fondova"/>
    <hyperlink ref="A102" location="'21 Tablice 6.2, 6.3'!A1" display="Table 6.3: Sales and redemptions in UCITS funds"/>
    <hyperlink ref="A113" location="'23 Tablice 6.9 - 6.12 '!A1" display="Tablica 6.9: Otvoreni alternativni investicijski fondovi s javnom ponudom "/>
    <hyperlink ref="A114" location="'23 Tablice 6.9 - 6.12 '!A1" display="Table 6.9: Opened-ended alternative investment funds with public offering "/>
    <hyperlink ref="A105" location="'22 Tablice 6.4 - 6.8'!A1" display="Tablica 6.5: Posebni alternativni investicijski fondovi s privatnom ponudom"/>
    <hyperlink ref="A106" location="'22 Tablice 6.4 - 6.8'!A1" display="Table 6.5: Special alternative Investment funds with private offering"/>
    <hyperlink ref="A107" location="'22 Tablice 6.4 - 6.8'!A1" display="Tablica 6.6: Zatvoreni alternativni investicijski fondovi s privatnom ponudom"/>
    <hyperlink ref="A108" location="'22 Tablice 6.4 - 6.8'!A1" display="Table 6.6: Closed alternative Investment funds with private offering"/>
    <hyperlink ref="A9" location="'4 Tablice 1.3, 1.4'!A1" display="Tablica 1.3: Uplate i isplate na prolazni račun Regosa"/>
    <hyperlink ref="A10" location="'4 Tablice 1.3, 1.4'!A1" display="Table 1.3: Payments to the transit account of Regos"/>
    <hyperlink ref="A11" location="'4 Tablice 1.3, 1.4'!A1" display="Tablica 1.4: Privremeni račun uplate i isplate"/>
    <hyperlink ref="A13" location="'4 Tablice 1.3, 1.4'!A1" display="Tablica 1.5: Neto mirovinski doprinosi proslijeđeni OMF-ovima "/>
    <hyperlink ref="A14" location="'5 Tablice 1.5 - 1.7'!A1" display="Table 1.5: Net pension contributions transferred to OMFs "/>
    <hyperlink ref="A15" location="'5 Tablice 1.5 - 1.7'!A1" display="Tablica 1.6: Ulazne i izlazne naknade proslijeđene OMD-ima "/>
    <hyperlink ref="A16" location="'5 Tablice 1.5 - 1.7'!A1" display="Table 1.6: Exit and entry fees2)transferred to OMDs "/>
    <hyperlink ref="A17" location="'5 Tablice 1.5 - 1.7'!A1" display="Tablica 1.7: Isplate po zatvaranju osobnih računa"/>
    <hyperlink ref="A18" location="'5 Tablice 1.5 - 1.7'!A1" display="Table 1.7: Payments after closing of personal accounts"/>
    <hyperlink ref="A19" location="'6 Tablice 1.8, 1.9'!A1" display="Tablica 1.8: Neto imovina OMF-ova "/>
    <hyperlink ref="A20" location="'6 Tablice 1.8, 1.9'!A1" display="Table 1.8: OMFs' net assets "/>
    <hyperlink ref="A21" location="'6 Tablice 1.8, 1.9'!A1" display="Tablica 1.9: Vrijednosti obračunskih jedinica OMF-ova i prinosi"/>
    <hyperlink ref="A22" location="'6 Tablice 1.8, 1.9'!A1" display="Table 1.9: Values of OMFs' units of account and rates of return"/>
    <hyperlink ref="A23" location="'7 Tablica 1.10'!A1" display="Tablica 1.10: Struktura ulaganja OMF- ova "/>
    <hyperlink ref="A24" location="'7 Tablica 1.10'!A1" display="Table 1.10: OMFs' investment structure "/>
    <hyperlink ref="A25" location="'8 Tablice 1.11, 1.12'!A1" display="Tablica 1.11: Članstvo ODMF-ova"/>
    <hyperlink ref="A26" location="'8 Tablice 1.11, 1.12'!A1" display="Table 1.11: ODMFs' Membership"/>
    <hyperlink ref="A27" location="'8 Tablice 1.11, 1.12'!A1" display="Tablica 1.12: Struktura članova ODMF-a prema dobi i spolu  "/>
    <hyperlink ref="A28" location="'8 Tablice 1.11, 1.12'!A1" display="Table 1.12: Open voluntary pension funds members age and gender structure  "/>
    <hyperlink ref="A29" location="'9 Tablice 1.13, 1.14'!A1" display="Tablica 1.13: Bruto mirovinski doprinosi uplaćeni ODMF-ovima"/>
    <hyperlink ref="A30" location="'9 Tablice 1.13, 1.14'!A1" display="Table 1.13: Gross pension contributions paid to ODMFs"/>
    <hyperlink ref="A31" location="'9 Tablice 1.13, 1.14'!A1" display="Tablica  1.14: Isplate ODMF-ova"/>
    <hyperlink ref="A33" location="'10 Tablice 1.15, 1.16'!A1" display="Tablica 1.15: Neto imovina ODMF-ova"/>
    <hyperlink ref="A34" location="'10 Tablice 1.15, 1.16'!A1" display="Table 1.15: ODMFs' net assets"/>
    <hyperlink ref="A35" location="'10 Tablice 1.15, 1.16'!A1" display="Tablica 1.16: Cijene udjela i prinosi ODMF-ova"/>
    <hyperlink ref="A36" location="'10 Tablice 1.15, 1.16'!A1" display="Table 1.16: ODMFs' unit prices and rates of return"/>
    <hyperlink ref="A37" location="'11 Tablica 1.17'!A1" display="Tablica 1.17: Struktura ulaganja ODMF-ova "/>
    <hyperlink ref="A38" location="'11 Tablica 1.17'!A1" display="Table 1.17: ODMFs' investment structure "/>
    <hyperlink ref="A39" location="'12 Tablice 1.18 - 1.20'!A1" display="Tablica 1.18: Podaci o zatvorenim dobrovoljnim mirovinskim fondovima (ZDMF-ovima"/>
    <hyperlink ref="A40" location="'12 Tablice 1.18 - 1.20'!A1" display="Table 1.18: Closed voluntary pension funds' (ZDMFs'data "/>
    <hyperlink ref="A43" location="'12 Tablice 1.18 - 1.20'!A1" display="Tablica 1.19: Struktura članova ZDMF- ova prema dobi i spolu "/>
    <hyperlink ref="A44" location="'12 Tablice 1.18 - 1.20'!A1" display="Table 1.19: Closed voluntary pension funds members age and gender structure "/>
    <hyperlink ref="A41" location="'12 Tablice 1.18 - 1.20'!A1" display="Tablica 1.19: Cijene udjela i prinosi zatvorenih dobrovoljnih mirovinskih fondova (ZDMF) "/>
    <hyperlink ref="A42" location="'12 Tablice 1.18 - 1.20'!A1" display="Table 1.19: Unit prices and rates of return of closed voluntary pension funds (ZDMFs) "/>
    <hyperlink ref="A88" location="'19 Tablice 5.1 - 5.3'!A1" display="Tablica 5.1: Broj pravnih osoba ovlaštenih za pružanje investicijskih usluga i obavljanje investicijskih aktivnosti i pomoćnih usluga"/>
    <hyperlink ref="A89" location="'19 Tablice 5.1 - 5.3'!A1" display="Table 5.1: Number of legal entities authorized to provide and performing investment activities and ancillary services"/>
    <hyperlink ref="A90:A93" location="'19 Tablice 5.1 - 5.3'!A1" display="Tablica 5.2: Vrijednost imovine kojom upravljaju pravne osobe ovlaštene za pružanje investicijske usluge upravljanja portfeljem"/>
    <hyperlink ref="A124" location="'24 Tablice 7.1, 7.2 '!A1" display="Tablica 7.1: Broj registriranih leasing društava na dan "/>
    <hyperlink ref="A125" location="'24 Tablice 7.1, 7.2 '!A1" display="Table 7.1: Number of registered leasing companies as at "/>
    <hyperlink ref="A126" location="'24 Tablice 7.1, 7.2 '!A1" display="Tablica 7.2: Izvještaj o strukturi portfelja po vrstama leasinga/zajma"/>
    <hyperlink ref="A127" location="'24 Tablice 7.1, 7.2 '!A1" display="Table 7.2: Report on the portfolio structure by type of leasing/loan"/>
    <hyperlink ref="A128" location="'25 Tablice 7.3, 7.4'!A1" display="Tablica 7.3: Skraćeni izvještaj o  agregiranom financijskom položaju leasing društava "/>
    <hyperlink ref="A129" location="'25 Tablice 7.3, 7.4'!A1" display="Table 7.3: Abbreviated report on the aggregate financial position of leasing companies "/>
    <hyperlink ref="A130" location="'25 Tablice 7.3, 7.4'!A1" display="Tablica 7.4: Skraćeni izvještaj o agregiranoj sveobuhvatnoj dobiti leasing društava "/>
    <hyperlink ref="A131" location="'25 Tablice 7.3, 7.4'!A1" display="Table 7.4: Abbreviated report on the aggregate comprehensive increase of leasing companies "/>
    <hyperlink ref="A132" location="'26 Tablica 7.5'!A1" display="Tablica 7.5: Izvještaj o strukturi portfelja po leasing društvima"/>
    <hyperlink ref="A133" location="'26 Tablica 7.5'!A1" display="Table 7.5: Report on the portfolio structure by leasing companies"/>
    <hyperlink ref="A134" location="'27 Tablica 7.6 '!A1" display="Tablica 7.6: Izvještaj o strukturi portfelja prema objektu - aktivni ugovori"/>
    <hyperlink ref="A135" location="'27 Tablica 7.6 '!A1" display="Table 7.6: Report on the portfolio structure by leased asset - active contracts"/>
    <hyperlink ref="A136" location="'28 Tablica 7.7'!A1" display="Tablica 7.7: Izvještaj o kvaliteti portfelja"/>
    <hyperlink ref="A137" location="'28 Tablica 7.7'!A1" display="Table 7.7: Portfolio Quality Report"/>
    <hyperlink ref="A143:A152" location="'29 Tablice 8.1 - 8.5'!A1" display="Tablica 8.1: Broj registriranih faktoring društava na dan "/>
    <hyperlink ref="A32" location="'9 Tablice 1.13, 1.14'!A1" display="Table 1.14: ODMF´s payouts"/>
    <hyperlink ref="A12" location="'4 Tablice 1.3, 1.4'!A1" display="Table 1.4: Provisional account: payins and payouts"/>
    <hyperlink ref="A138" location="'29 Tablica 7.8'!A1" display="Tablica 7.8. Financijski leasing u kreditnim institucijama"/>
    <hyperlink ref="A139" location="'29 Tablica 7.8'!A1" display="Table 7.8: Financial leasing in credit institutions"/>
    <hyperlink ref="A153" location="'31 Tablica 8,6'!A1" display="Tablica 8.6. Faktoring u kreditnim institucijama"/>
    <hyperlink ref="A154" location="'31 Tablica 8,6'!A1" display="Table 8.6: Factoring in credit institutions"/>
    <hyperlink ref="A45" location="'13 Tablica 1.21'!A1" display="Tablica 1.21: Struktura ulaganja ZDMF-ova "/>
    <hyperlink ref="A46" location="'13 Tablica 1.21'!A1" display="Table 1.21: ZDMFs' investment structure "/>
  </hyperlinks>
  <pageMargins left="0.7" right="0.7" top="0.75" bottom="0.75" header="0.3" footer="0.3"/>
  <pageSetup paperSize="9" scale="72" orientation="portrait" r:id="rId1"/>
  <rowBreaks count="3" manualBreakCount="3">
    <brk id="69" man="1"/>
    <brk id="139" man="1"/>
    <brk id="159"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S216"/>
  <sheetViews>
    <sheetView showGridLines="0" zoomScaleNormal="100" workbookViewId="0">
      <pane ySplit="10" topLeftCell="A11" activePane="bottomLeft" state="frozen"/>
      <selection pane="bottomLeft"/>
    </sheetView>
  </sheetViews>
  <sheetFormatPr defaultRowHeight="15"/>
  <cols>
    <col min="1" max="1" width="31.7109375" customWidth="1"/>
    <col min="2" max="2" width="11.140625" bestFit="1" customWidth="1"/>
    <col min="3" max="3" width="14.42578125" customWidth="1"/>
    <col min="4" max="4" width="33.42578125" customWidth="1"/>
    <col min="5" max="5" width="6.42578125" bestFit="1" customWidth="1"/>
    <col min="6" max="6" width="5.7109375" bestFit="1" customWidth="1"/>
    <col min="7" max="7" width="5.7109375" style="273" customWidth="1"/>
    <col min="8" max="8" width="12.85546875" customWidth="1"/>
    <col min="9" max="9" width="10" customWidth="1"/>
    <col min="10" max="10" width="11.42578125" bestFit="1" customWidth="1"/>
    <col min="11" max="11" width="10" customWidth="1"/>
    <col min="12" max="14" width="9.140625" customWidth="1"/>
    <col min="15" max="15" width="10.140625" customWidth="1"/>
    <col min="16" max="16" width="12.7109375" bestFit="1" customWidth="1"/>
    <col min="17" max="17" width="10.140625" bestFit="1" customWidth="1"/>
  </cols>
  <sheetData>
    <row r="1" spans="1:19" ht="15" customHeight="1">
      <c r="A1" s="656" t="s">
        <v>856</v>
      </c>
      <c r="B1" s="589"/>
      <c r="C1" s="589"/>
      <c r="D1" s="589"/>
      <c r="E1" s="590"/>
      <c r="F1" s="590"/>
      <c r="G1" s="590"/>
      <c r="H1" s="590"/>
      <c r="I1" s="590"/>
      <c r="J1" s="590"/>
      <c r="K1" s="590"/>
      <c r="L1" s="590"/>
    </row>
    <row r="2" spans="1:19" ht="15" customHeight="1">
      <c r="A2" s="657" t="s">
        <v>857</v>
      </c>
      <c r="B2" s="592"/>
      <c r="C2" s="592"/>
      <c r="D2" s="592"/>
      <c r="E2" s="592"/>
      <c r="F2" s="592"/>
      <c r="G2" s="592"/>
      <c r="H2" s="592"/>
      <c r="I2" s="592"/>
      <c r="J2" s="590"/>
      <c r="K2" s="590"/>
      <c r="L2" s="590"/>
    </row>
    <row r="3" spans="1:19" s="273" customFormat="1">
      <c r="A3" s="591"/>
      <c r="B3" s="592"/>
      <c r="C3" s="592"/>
      <c r="D3" s="592"/>
      <c r="E3" s="592"/>
      <c r="F3" s="592"/>
      <c r="G3" s="592"/>
      <c r="H3" s="592"/>
      <c r="I3" s="592"/>
      <c r="J3" s="590"/>
      <c r="K3" s="590"/>
      <c r="L3" s="590"/>
    </row>
    <row r="4" spans="1:19" ht="12.75" customHeight="1">
      <c r="A4" s="143" t="s">
        <v>858</v>
      </c>
    </row>
    <row r="5" spans="1:19" ht="12.75" customHeight="1">
      <c r="A5" s="583" t="s">
        <v>859</v>
      </c>
      <c r="H5" s="273"/>
      <c r="I5" s="273"/>
    </row>
    <row r="6" spans="1:19" ht="12.75" customHeight="1">
      <c r="F6" s="141"/>
      <c r="G6" s="141"/>
      <c r="H6" s="1054" t="str">
        <f>Naslovnica!A20</f>
        <v>Studeni 2019.</v>
      </c>
      <c r="I6" s="1054"/>
    </row>
    <row r="7" spans="1:19" ht="12.75" customHeight="1">
      <c r="F7" s="295"/>
      <c r="G7" s="295"/>
      <c r="H7" s="1055" t="str">
        <f>Naslovnica!A24</f>
        <v>November 2019</v>
      </c>
      <c r="I7" s="1055"/>
    </row>
    <row r="8" spans="1:19" ht="15" customHeight="1">
      <c r="A8" s="615"/>
      <c r="B8" s="616"/>
      <c r="C8" s="616"/>
      <c r="D8" s="616"/>
      <c r="E8" s="616"/>
      <c r="F8" s="616"/>
      <c r="G8" s="616"/>
      <c r="H8" s="858"/>
      <c r="I8" s="858"/>
      <c r="J8" s="617"/>
      <c r="K8" s="1053" t="s">
        <v>1089</v>
      </c>
      <c r="L8" s="1053"/>
    </row>
    <row r="9" spans="1:19" ht="33.75">
      <c r="A9" s="618" t="s">
        <v>84</v>
      </c>
      <c r="B9" s="619" t="s">
        <v>209</v>
      </c>
      <c r="C9" s="619" t="s">
        <v>210</v>
      </c>
      <c r="D9" s="620" t="s">
        <v>85</v>
      </c>
      <c r="E9" s="619" t="s">
        <v>126</v>
      </c>
      <c r="F9" s="619" t="s">
        <v>168</v>
      </c>
      <c r="G9" s="619" t="s">
        <v>787</v>
      </c>
      <c r="H9" s="619" t="s">
        <v>979</v>
      </c>
      <c r="I9" s="619" t="s">
        <v>981</v>
      </c>
      <c r="J9" s="619" t="s">
        <v>778</v>
      </c>
      <c r="K9" s="619" t="s">
        <v>784</v>
      </c>
      <c r="L9" s="619" t="s">
        <v>69</v>
      </c>
    </row>
    <row r="10" spans="1:19" ht="31.5">
      <c r="A10" s="621" t="s">
        <v>260</v>
      </c>
      <c r="B10" s="622" t="s">
        <v>212</v>
      </c>
      <c r="C10" s="622" t="s">
        <v>211</v>
      </c>
      <c r="D10" s="623" t="s">
        <v>86</v>
      </c>
      <c r="E10" s="622" t="s">
        <v>546</v>
      </c>
      <c r="F10" s="622" t="s">
        <v>169</v>
      </c>
      <c r="G10" s="624" t="s">
        <v>788</v>
      </c>
      <c r="H10" s="624" t="s">
        <v>980</v>
      </c>
      <c r="I10" s="624" t="s">
        <v>982</v>
      </c>
      <c r="J10" s="624" t="s">
        <v>974</v>
      </c>
      <c r="K10" s="624" t="s">
        <v>323</v>
      </c>
      <c r="L10" s="624" t="s">
        <v>325</v>
      </c>
    </row>
    <row r="11" spans="1:19" ht="12.75" customHeight="1">
      <c r="A11" s="137" t="s">
        <v>1096</v>
      </c>
      <c r="B11" s="195">
        <v>28508707379</v>
      </c>
      <c r="C11" s="290" t="s">
        <v>1097</v>
      </c>
      <c r="D11" s="466" t="s">
        <v>1098</v>
      </c>
      <c r="E11" s="467" t="s">
        <v>1099</v>
      </c>
      <c r="F11" s="467" t="s">
        <v>1095</v>
      </c>
      <c r="G11" s="467" t="s">
        <v>1100</v>
      </c>
      <c r="H11" s="468">
        <v>51839606.93</v>
      </c>
      <c r="I11" s="469">
        <v>1425.9485424412319</v>
      </c>
      <c r="J11" s="470">
        <v>7.8583235455418343E-3</v>
      </c>
      <c r="K11" s="470">
        <v>1.147659891138253E-2</v>
      </c>
      <c r="L11" s="470">
        <v>0.17720317786901685</v>
      </c>
      <c r="M11" s="308"/>
      <c r="N11" s="308"/>
      <c r="O11" s="308"/>
      <c r="P11" s="168"/>
      <c r="Q11" s="201"/>
      <c r="R11" s="77"/>
      <c r="S11" s="77"/>
    </row>
    <row r="12" spans="1:19" ht="12.75" customHeight="1">
      <c r="A12" s="137" t="s">
        <v>1101</v>
      </c>
      <c r="B12" s="195">
        <v>26655747081</v>
      </c>
      <c r="C12" s="290" t="s">
        <v>1102</v>
      </c>
      <c r="D12" s="466" t="s">
        <v>1098</v>
      </c>
      <c r="E12" s="467" t="s">
        <v>1103</v>
      </c>
      <c r="F12" s="467" t="s">
        <v>1095</v>
      </c>
      <c r="G12" s="467" t="s">
        <v>1104</v>
      </c>
      <c r="H12" s="468">
        <v>111358391.72</v>
      </c>
      <c r="I12" s="469">
        <v>186.3627915610937</v>
      </c>
      <c r="J12" s="470">
        <v>1.3844960096505377E-2</v>
      </c>
      <c r="K12" s="470">
        <v>5.5719808992726882E-4</v>
      </c>
      <c r="L12" s="470">
        <v>0.13697825740600966</v>
      </c>
      <c r="M12" s="308"/>
      <c r="N12" s="308"/>
      <c r="O12" s="308"/>
      <c r="P12" s="168"/>
      <c r="Q12" s="201"/>
      <c r="R12" s="77"/>
      <c r="S12" s="77"/>
    </row>
    <row r="13" spans="1:19" ht="12.75" customHeight="1">
      <c r="A13" s="137" t="s">
        <v>1105</v>
      </c>
      <c r="B13" s="195">
        <v>12916294683</v>
      </c>
      <c r="C13" s="290" t="s">
        <v>1106</v>
      </c>
      <c r="D13" s="466" t="s">
        <v>1098</v>
      </c>
      <c r="E13" s="115" t="s">
        <v>1107</v>
      </c>
      <c r="F13" s="115" t="s">
        <v>1095</v>
      </c>
      <c r="G13" s="115" t="s">
        <v>1104</v>
      </c>
      <c r="H13" s="468">
        <v>161024271.69</v>
      </c>
      <c r="I13" s="469">
        <v>118.97773516905005</v>
      </c>
      <c r="J13" s="470">
        <v>-0.1420000292653244</v>
      </c>
      <c r="K13" s="470">
        <v>2.6891990821575895E-4</v>
      </c>
      <c r="L13" s="470">
        <v>1.4084913908860575E-3</v>
      </c>
      <c r="M13" s="308"/>
      <c r="N13" s="308"/>
      <c r="O13" s="308"/>
      <c r="P13" s="168"/>
      <c r="Q13" s="201"/>
      <c r="R13" s="77"/>
      <c r="S13" s="77"/>
    </row>
    <row r="14" spans="1:19" s="273" customFormat="1" ht="12.75" customHeight="1">
      <c r="A14" s="137" t="s">
        <v>1108</v>
      </c>
      <c r="B14" s="195">
        <v>74282954450</v>
      </c>
      <c r="C14" s="290" t="s">
        <v>1109</v>
      </c>
      <c r="D14" s="466" t="s">
        <v>1110</v>
      </c>
      <c r="E14" s="115" t="s">
        <v>1107</v>
      </c>
      <c r="F14" s="115" t="s">
        <v>1095</v>
      </c>
      <c r="G14" s="115" t="s">
        <v>1104</v>
      </c>
      <c r="H14" s="468">
        <v>5855816.2000000002</v>
      </c>
      <c r="I14" s="469">
        <v>88.828393276761673</v>
      </c>
      <c r="J14" s="470">
        <v>8.4523479211593422E-3</v>
      </c>
      <c r="K14" s="470">
        <v>8.3653389430118352E-3</v>
      </c>
      <c r="L14" s="470">
        <v>0.12358786256470977</v>
      </c>
      <c r="M14" s="308"/>
      <c r="N14" s="308"/>
      <c r="O14" s="308"/>
      <c r="P14" s="168"/>
      <c r="Q14" s="201"/>
      <c r="R14" s="77"/>
      <c r="S14" s="77"/>
    </row>
    <row r="15" spans="1:19" ht="12.75" customHeight="1">
      <c r="A15" s="137" t="s">
        <v>1111</v>
      </c>
      <c r="B15" s="195">
        <v>51485653636</v>
      </c>
      <c r="C15" s="290" t="s">
        <v>1112</v>
      </c>
      <c r="D15" s="466" t="s">
        <v>1110</v>
      </c>
      <c r="E15" s="115" t="s">
        <v>1113</v>
      </c>
      <c r="F15" s="115" t="s">
        <v>1095</v>
      </c>
      <c r="G15" s="115" t="s">
        <v>1104</v>
      </c>
      <c r="H15" s="116">
        <v>5276349.3499999996</v>
      </c>
      <c r="I15" s="117">
        <v>106.2987824913273</v>
      </c>
      <c r="J15" s="470">
        <v>-3.9338243684972074E-4</v>
      </c>
      <c r="K15" s="470">
        <v>-4.8861669084887538E-4</v>
      </c>
      <c r="L15" s="470">
        <v>-2.9638718301306932E-3</v>
      </c>
      <c r="M15" s="308"/>
      <c r="N15" s="308"/>
      <c r="O15" s="308"/>
      <c r="P15" s="168"/>
      <c r="Q15" s="201"/>
      <c r="R15" s="77"/>
      <c r="S15" s="77"/>
    </row>
    <row r="16" spans="1:19" ht="12.75" customHeight="1">
      <c r="A16" s="137" t="s">
        <v>1114</v>
      </c>
      <c r="B16" s="471">
        <v>73876640124</v>
      </c>
      <c r="C16" s="472" t="s">
        <v>1115</v>
      </c>
      <c r="D16" s="466" t="s">
        <v>1110</v>
      </c>
      <c r="E16" s="115" t="s">
        <v>1099</v>
      </c>
      <c r="F16" s="115" t="s">
        <v>1095</v>
      </c>
      <c r="G16" s="115" t="s">
        <v>1104</v>
      </c>
      <c r="H16" s="468">
        <v>42469743.960000001</v>
      </c>
      <c r="I16" s="469">
        <v>168.68416786355331</v>
      </c>
      <c r="J16" s="470">
        <v>6.8172310734716746E-2</v>
      </c>
      <c r="K16" s="470">
        <v>3.9527244690208851E-2</v>
      </c>
      <c r="L16" s="470">
        <v>0.22594045052609513</v>
      </c>
      <c r="M16" s="308"/>
      <c r="N16" s="308"/>
      <c r="O16" s="308"/>
      <c r="P16" s="168"/>
      <c r="Q16" s="201"/>
      <c r="R16" s="77"/>
      <c r="S16" s="77"/>
    </row>
    <row r="17" spans="1:19" ht="12.75" customHeight="1">
      <c r="A17" s="137" t="s">
        <v>1116</v>
      </c>
      <c r="B17" s="195">
        <v>37695515978</v>
      </c>
      <c r="C17" s="290" t="s">
        <v>1117</v>
      </c>
      <c r="D17" s="466" t="s">
        <v>87</v>
      </c>
      <c r="E17" s="467" t="s">
        <v>1099</v>
      </c>
      <c r="F17" s="467" t="s">
        <v>1095</v>
      </c>
      <c r="G17" s="467" t="s">
        <v>1104</v>
      </c>
      <c r="H17" s="468">
        <v>5447096.7400000002</v>
      </c>
      <c r="I17" s="469">
        <v>72.299134190704422</v>
      </c>
      <c r="J17" s="470">
        <v>-1.0080976736679959E-2</v>
      </c>
      <c r="K17" s="470">
        <v>-1.0080976736680292E-2</v>
      </c>
      <c r="L17" s="470">
        <v>5.4088635314278433E-2</v>
      </c>
      <c r="M17" s="308"/>
      <c r="N17" s="308"/>
      <c r="O17" s="308"/>
      <c r="P17" s="168"/>
      <c r="Q17" s="201"/>
      <c r="R17" s="77"/>
      <c r="S17" s="77"/>
    </row>
    <row r="18" spans="1:19" ht="12.75" customHeight="1">
      <c r="A18" s="114" t="s">
        <v>1118</v>
      </c>
      <c r="B18" s="471" t="s">
        <v>1119</v>
      </c>
      <c r="C18" s="472" t="s">
        <v>1120</v>
      </c>
      <c r="D18" s="473" t="s">
        <v>99</v>
      </c>
      <c r="E18" s="115" t="s">
        <v>1107</v>
      </c>
      <c r="F18" s="115" t="s">
        <v>1095</v>
      </c>
      <c r="G18" s="115" t="s">
        <v>1104</v>
      </c>
      <c r="H18" s="468">
        <v>56114353.340000004</v>
      </c>
      <c r="I18" s="469">
        <v>112.45631687088834</v>
      </c>
      <c r="J18" s="470">
        <v>-6.4343667790889292E-4</v>
      </c>
      <c r="K18" s="470">
        <v>2.5566157218981367E-4</v>
      </c>
      <c r="L18" s="470">
        <v>4.3863213037693694E-3</v>
      </c>
      <c r="M18" s="308"/>
      <c r="N18" s="308"/>
      <c r="O18" s="308"/>
      <c r="P18" s="168"/>
      <c r="Q18" s="201"/>
      <c r="R18" s="77"/>
      <c r="S18" s="77"/>
    </row>
    <row r="19" spans="1:19" s="273" customFormat="1" ht="12.75" customHeight="1">
      <c r="A19" s="114" t="s">
        <v>1121</v>
      </c>
      <c r="B19" s="471">
        <v>56499633647</v>
      </c>
      <c r="C19" s="472" t="s">
        <v>1122</v>
      </c>
      <c r="D19" s="473" t="s">
        <v>125</v>
      </c>
      <c r="E19" s="115" t="s">
        <v>1107</v>
      </c>
      <c r="F19" s="115" t="s">
        <v>1095</v>
      </c>
      <c r="G19" s="115" t="s">
        <v>1100</v>
      </c>
      <c r="H19" s="468">
        <v>3523232330.1900001</v>
      </c>
      <c r="I19" s="469">
        <v>954.09528651268454</v>
      </c>
      <c r="J19" s="470">
        <v>-1.699114556122916E-2</v>
      </c>
      <c r="K19" s="470">
        <v>-5.6176246364845195E-3</v>
      </c>
      <c r="L19" s="470">
        <v>3.9025223674745479E-2</v>
      </c>
      <c r="M19" s="308"/>
      <c r="N19" s="308"/>
      <c r="O19" s="308"/>
      <c r="P19" s="168"/>
      <c r="Q19" s="201"/>
      <c r="R19" s="77"/>
      <c r="S19" s="77"/>
    </row>
    <row r="20" spans="1:19" s="273" customFormat="1" ht="12.75" customHeight="1">
      <c r="A20" s="114" t="s">
        <v>1123</v>
      </c>
      <c r="B20" s="471">
        <v>29300390100</v>
      </c>
      <c r="C20" s="472" t="s">
        <v>1124</v>
      </c>
      <c r="D20" s="473" t="s">
        <v>125</v>
      </c>
      <c r="E20" s="115" t="s">
        <v>1099</v>
      </c>
      <c r="F20" s="115" t="s">
        <v>1095</v>
      </c>
      <c r="G20" s="115" t="s">
        <v>1100</v>
      </c>
      <c r="H20" s="468">
        <v>124756192.40000001</v>
      </c>
      <c r="I20" s="469">
        <v>616.63622254495658</v>
      </c>
      <c r="J20" s="470">
        <v>1.0367980618851913E-2</v>
      </c>
      <c r="K20" s="470">
        <v>8.2964058678705044E-3</v>
      </c>
      <c r="L20" s="470">
        <v>0.14041578802024102</v>
      </c>
      <c r="M20" s="308"/>
      <c r="N20" s="308"/>
      <c r="O20" s="308"/>
      <c r="P20" s="168"/>
      <c r="Q20" s="201"/>
      <c r="R20" s="77"/>
      <c r="S20" s="77"/>
    </row>
    <row r="21" spans="1:19" s="273" customFormat="1" ht="12.75" customHeight="1">
      <c r="A21" s="114" t="s">
        <v>1125</v>
      </c>
      <c r="B21" s="471" t="s">
        <v>1126</v>
      </c>
      <c r="C21" s="472" t="s">
        <v>1432</v>
      </c>
      <c r="D21" s="473" t="s">
        <v>125</v>
      </c>
      <c r="E21" s="115" t="s">
        <v>1127</v>
      </c>
      <c r="F21" s="115"/>
      <c r="G21" s="115" t="s">
        <v>1100</v>
      </c>
      <c r="H21" s="468">
        <v>22407200.559999999</v>
      </c>
      <c r="I21" s="469">
        <v>757.63238856605233</v>
      </c>
      <c r="J21" s="470">
        <v>0.81121817302899824</v>
      </c>
      <c r="K21" s="470">
        <v>-3.8250975822892164E-3</v>
      </c>
      <c r="L21" s="470" t="s">
        <v>1095</v>
      </c>
      <c r="M21" s="308"/>
      <c r="N21" s="308"/>
      <c r="O21" s="308"/>
      <c r="P21" s="168"/>
      <c r="Q21" s="201"/>
      <c r="R21" s="77"/>
      <c r="S21" s="77"/>
    </row>
    <row r="22" spans="1:19" s="273" customFormat="1" ht="12.75" customHeight="1">
      <c r="A22" s="114" t="s">
        <v>1128</v>
      </c>
      <c r="B22" s="471">
        <v>96069213114</v>
      </c>
      <c r="C22" s="472" t="s">
        <v>1129</v>
      </c>
      <c r="D22" s="473" t="s">
        <v>125</v>
      </c>
      <c r="E22" s="115" t="s">
        <v>1107</v>
      </c>
      <c r="F22" s="115" t="s">
        <v>1095</v>
      </c>
      <c r="G22" s="115" t="s">
        <v>1104</v>
      </c>
      <c r="H22" s="468">
        <v>690767427.51999998</v>
      </c>
      <c r="I22" s="469">
        <v>152.56248709473738</v>
      </c>
      <c r="J22" s="470">
        <v>-0.26792805306998857</v>
      </c>
      <c r="K22" s="470">
        <v>-3.7038339476047621E-4</v>
      </c>
      <c r="L22" s="470">
        <v>2.1066310381296915E-3</v>
      </c>
      <c r="M22" s="308"/>
      <c r="N22" s="308"/>
      <c r="O22" s="308"/>
      <c r="P22" s="168"/>
      <c r="Q22" s="201"/>
      <c r="R22" s="77"/>
      <c r="S22" s="77"/>
    </row>
    <row r="23" spans="1:19" ht="12.75" customHeight="1">
      <c r="A23" s="137" t="s">
        <v>1130</v>
      </c>
      <c r="B23" s="471">
        <v>15448763136</v>
      </c>
      <c r="C23" s="472" t="s">
        <v>1131</v>
      </c>
      <c r="D23" s="473" t="s">
        <v>125</v>
      </c>
      <c r="E23" s="115" t="s">
        <v>1107</v>
      </c>
      <c r="F23" s="115" t="s">
        <v>1095</v>
      </c>
      <c r="G23" s="115" t="s">
        <v>1104</v>
      </c>
      <c r="H23" s="468">
        <v>372648417.51999998</v>
      </c>
      <c r="I23" s="469">
        <v>865.01796949164043</v>
      </c>
      <c r="J23" s="470">
        <v>-0.10164423567045366</v>
      </c>
      <c r="K23" s="470">
        <v>-3.0820695140190146E-3</v>
      </c>
      <c r="L23" s="470">
        <v>4.427776072777112E-3</v>
      </c>
      <c r="M23" s="308"/>
      <c r="N23" s="308"/>
      <c r="O23" s="308"/>
      <c r="P23" s="168"/>
      <c r="Q23" s="201"/>
      <c r="R23" s="77"/>
      <c r="S23" s="77"/>
    </row>
    <row r="24" spans="1:19" ht="12.75" customHeight="1">
      <c r="A24" s="482" t="s">
        <v>1132</v>
      </c>
      <c r="B24" s="471">
        <v>87578146923</v>
      </c>
      <c r="C24" s="472" t="s">
        <v>1133</v>
      </c>
      <c r="D24" s="473" t="s">
        <v>125</v>
      </c>
      <c r="E24" s="115" t="s">
        <v>1127</v>
      </c>
      <c r="F24" s="115" t="s">
        <v>1095</v>
      </c>
      <c r="G24" s="115" t="s">
        <v>1100</v>
      </c>
      <c r="H24" s="468">
        <v>7271592.1200000001</v>
      </c>
      <c r="I24" s="469">
        <v>800.13173864911164</v>
      </c>
      <c r="J24" s="470">
        <v>-3.5940164683012421E-2</v>
      </c>
      <c r="K24" s="470">
        <v>1.1248005038130948E-2</v>
      </c>
      <c r="L24" s="470">
        <v>0.10268472162555109</v>
      </c>
      <c r="M24" s="308"/>
      <c r="N24" s="308"/>
      <c r="O24" s="308"/>
      <c r="P24" s="168"/>
      <c r="Q24" s="201"/>
      <c r="R24" s="77"/>
      <c r="S24" s="77"/>
    </row>
    <row r="25" spans="1:19" s="273" customFormat="1" ht="12.75" customHeight="1">
      <c r="A25" s="482" t="s">
        <v>1134</v>
      </c>
      <c r="B25" s="471">
        <v>67470870226</v>
      </c>
      <c r="C25" s="472" t="s">
        <v>1135</v>
      </c>
      <c r="D25" s="473" t="s">
        <v>125</v>
      </c>
      <c r="E25" s="115" t="s">
        <v>1127</v>
      </c>
      <c r="F25" s="115" t="s">
        <v>1095</v>
      </c>
      <c r="G25" s="115" t="s">
        <v>1100</v>
      </c>
      <c r="H25" s="468">
        <v>10734048.289999999</v>
      </c>
      <c r="I25" s="469">
        <v>800.06695443555702</v>
      </c>
      <c r="J25" s="470">
        <v>3.8604184606451764E-2</v>
      </c>
      <c r="K25" s="470">
        <v>5.9933981308428752E-3</v>
      </c>
      <c r="L25" s="470">
        <v>7.9329334398328122E-2</v>
      </c>
      <c r="M25" s="308"/>
      <c r="N25" s="308"/>
      <c r="O25" s="308"/>
      <c r="P25" s="168"/>
      <c r="Q25" s="201"/>
      <c r="R25" s="77"/>
      <c r="S25" s="77"/>
    </row>
    <row r="26" spans="1:19" ht="12.75" customHeight="1">
      <c r="A26" s="114" t="s">
        <v>1136</v>
      </c>
      <c r="B26" s="471" t="s">
        <v>1137</v>
      </c>
      <c r="C26" s="472" t="s">
        <v>1138</v>
      </c>
      <c r="D26" s="473" t="s">
        <v>125</v>
      </c>
      <c r="E26" s="115" t="s">
        <v>1127</v>
      </c>
      <c r="F26" s="115" t="s">
        <v>1095</v>
      </c>
      <c r="G26" s="115" t="s">
        <v>1100</v>
      </c>
      <c r="H26" s="468">
        <v>15229526.119999999</v>
      </c>
      <c r="I26" s="469">
        <v>799.02468107167783</v>
      </c>
      <c r="J26" s="470">
        <v>1.1067507222869866E-2</v>
      </c>
      <c r="K26" s="470">
        <v>-4.9018779589915518E-4</v>
      </c>
      <c r="L26" s="470">
        <v>5.8616704276651443E-2</v>
      </c>
      <c r="M26" s="308"/>
      <c r="N26" s="308"/>
      <c r="O26" s="308"/>
      <c r="P26" s="168"/>
      <c r="Q26" s="201"/>
      <c r="R26" s="77"/>
      <c r="S26" s="77"/>
    </row>
    <row r="27" spans="1:19" ht="12.75" customHeight="1">
      <c r="A27" s="482" t="s">
        <v>1445</v>
      </c>
      <c r="B27" s="471">
        <v>66973781540</v>
      </c>
      <c r="C27" s="472" t="s">
        <v>1189</v>
      </c>
      <c r="D27" s="473" t="s">
        <v>1346</v>
      </c>
      <c r="E27" s="115" t="s">
        <v>1103</v>
      </c>
      <c r="F27" s="115" t="s">
        <v>1095</v>
      </c>
      <c r="G27" s="115" t="s">
        <v>1104</v>
      </c>
      <c r="H27" s="468">
        <v>10120877.679099999</v>
      </c>
      <c r="I27" s="469">
        <v>133.12667532577083</v>
      </c>
      <c r="J27" s="470">
        <v>8.0056735721225625E-3</v>
      </c>
      <c r="K27" s="470">
        <v>8.3396114146760958E-3</v>
      </c>
      <c r="L27" s="470">
        <v>0.1178415389513281</v>
      </c>
      <c r="M27" s="308"/>
      <c r="N27" s="308"/>
      <c r="O27" s="308"/>
      <c r="P27" s="168"/>
      <c r="Q27" s="201"/>
      <c r="R27" s="77"/>
      <c r="S27" s="77"/>
    </row>
    <row r="28" spans="1:19" ht="12.75" customHeight="1">
      <c r="A28" s="114" t="s">
        <v>1446</v>
      </c>
      <c r="B28" s="195">
        <v>16642777540</v>
      </c>
      <c r="C28" s="290" t="s">
        <v>1190</v>
      </c>
      <c r="D28" s="473" t="s">
        <v>1346</v>
      </c>
      <c r="E28" s="115" t="s">
        <v>1099</v>
      </c>
      <c r="F28" s="115" t="s">
        <v>1095</v>
      </c>
      <c r="G28" s="115" t="s">
        <v>1100</v>
      </c>
      <c r="H28" s="474">
        <v>8460677.4800000004</v>
      </c>
      <c r="I28" s="475">
        <v>689.14317032066424</v>
      </c>
      <c r="J28" s="470">
        <v>6.3072416226310768E-3</v>
      </c>
      <c r="K28" s="470">
        <v>1.0278481240274751E-2</v>
      </c>
      <c r="L28" s="470">
        <v>0.14229198541786969</v>
      </c>
      <c r="M28" s="308"/>
      <c r="N28" s="308"/>
      <c r="O28" s="308"/>
      <c r="P28" s="168"/>
      <c r="Q28" s="201"/>
      <c r="R28" s="77"/>
      <c r="S28" s="77"/>
    </row>
    <row r="29" spans="1:19" ht="12.75" customHeight="1">
      <c r="A29" s="476" t="s">
        <v>1447</v>
      </c>
      <c r="B29" s="477">
        <v>30082084002</v>
      </c>
      <c r="C29" s="478" t="s">
        <v>1191</v>
      </c>
      <c r="D29" s="473" t="s">
        <v>1346</v>
      </c>
      <c r="E29" s="467" t="s">
        <v>1127</v>
      </c>
      <c r="F29" s="467" t="s">
        <v>1095</v>
      </c>
      <c r="G29" s="467" t="s">
        <v>1104</v>
      </c>
      <c r="H29" s="116">
        <v>7585167.79</v>
      </c>
      <c r="I29" s="117">
        <v>8.6315227303661981</v>
      </c>
      <c r="J29" s="470">
        <v>2.7262591252503965E-2</v>
      </c>
      <c r="K29" s="470">
        <v>2.0963261916355336E-2</v>
      </c>
      <c r="L29" s="470">
        <v>7.0516556861586199E-2</v>
      </c>
      <c r="M29" s="308"/>
      <c r="N29" s="308"/>
      <c r="O29" s="308"/>
      <c r="P29" s="168"/>
      <c r="Q29" s="201"/>
      <c r="R29" s="77"/>
      <c r="S29" s="77"/>
    </row>
    <row r="30" spans="1:19" ht="12.75" customHeight="1">
      <c r="A30" s="114" t="s">
        <v>1448</v>
      </c>
      <c r="B30" s="195">
        <v>44832307529</v>
      </c>
      <c r="C30" s="290" t="s">
        <v>1192</v>
      </c>
      <c r="D30" s="473" t="s">
        <v>1346</v>
      </c>
      <c r="E30" s="115" t="s">
        <v>1099</v>
      </c>
      <c r="F30" s="115" t="s">
        <v>1095</v>
      </c>
      <c r="G30" s="115" t="s">
        <v>1100</v>
      </c>
      <c r="H30" s="468">
        <v>20747471.030000001</v>
      </c>
      <c r="I30" s="469">
        <v>1017.3798600569799</v>
      </c>
      <c r="J30" s="470">
        <v>2.2321943690564172E-3</v>
      </c>
      <c r="K30" s="470">
        <v>2.7228636110644411E-2</v>
      </c>
      <c r="L30" s="470">
        <v>0.15501372145873971</v>
      </c>
      <c r="M30" s="308"/>
      <c r="N30" s="308"/>
      <c r="O30" s="308"/>
      <c r="P30" s="168"/>
      <c r="Q30" s="201"/>
      <c r="R30" s="77"/>
      <c r="S30" s="77"/>
    </row>
    <row r="31" spans="1:19" ht="12.75" customHeight="1">
      <c r="A31" s="114" t="s">
        <v>1449</v>
      </c>
      <c r="B31" s="195">
        <v>30290598804</v>
      </c>
      <c r="C31" s="290" t="s">
        <v>1193</v>
      </c>
      <c r="D31" s="473" t="s">
        <v>1346</v>
      </c>
      <c r="E31" s="115" t="s">
        <v>1099</v>
      </c>
      <c r="F31" s="115" t="s">
        <v>1095</v>
      </c>
      <c r="G31" s="115" t="s">
        <v>1104</v>
      </c>
      <c r="H31" s="468">
        <v>35075481.729999997</v>
      </c>
      <c r="I31" s="469">
        <v>6.9683205314110062</v>
      </c>
      <c r="J31" s="470">
        <v>1.0174158127414845E-2</v>
      </c>
      <c r="K31" s="470">
        <v>3.2390995633433395E-3</v>
      </c>
      <c r="L31" s="470">
        <v>0.20722997297428059</v>
      </c>
      <c r="M31" s="308"/>
      <c r="N31" s="308"/>
      <c r="O31" s="308"/>
      <c r="P31" s="168"/>
      <c r="Q31" s="201"/>
      <c r="R31" s="77"/>
      <c r="S31" s="77"/>
    </row>
    <row r="32" spans="1:19" ht="12.75" customHeight="1">
      <c r="A32" s="114" t="s">
        <v>1450</v>
      </c>
      <c r="B32" s="195">
        <v>10423796399</v>
      </c>
      <c r="C32" s="290" t="s">
        <v>1194</v>
      </c>
      <c r="D32" s="473" t="s">
        <v>1346</v>
      </c>
      <c r="E32" s="115" t="s">
        <v>1107</v>
      </c>
      <c r="F32" s="115" t="s">
        <v>1095</v>
      </c>
      <c r="G32" s="115" t="s">
        <v>1104</v>
      </c>
      <c r="H32" s="468">
        <v>57347598.960000001</v>
      </c>
      <c r="I32" s="469">
        <v>1404.5464394835528</v>
      </c>
      <c r="J32" s="470">
        <v>-0.10747448228541845</v>
      </c>
      <c r="K32" s="470">
        <v>-5.346269908362844E-4</v>
      </c>
      <c r="L32" s="470">
        <v>7.842798772613957E-3</v>
      </c>
      <c r="M32" s="308"/>
      <c r="N32" s="308"/>
      <c r="O32" s="308"/>
      <c r="P32" s="168"/>
      <c r="Q32" s="201"/>
      <c r="R32" s="77"/>
      <c r="S32" s="77"/>
    </row>
    <row r="33" spans="1:19" s="273" customFormat="1" ht="12.75" customHeight="1">
      <c r="A33" s="114" t="s">
        <v>1451</v>
      </c>
      <c r="B33" s="195">
        <v>86292133603</v>
      </c>
      <c r="C33" s="290" t="s">
        <v>1195</v>
      </c>
      <c r="D33" s="473" t="s">
        <v>1346</v>
      </c>
      <c r="E33" s="115" t="s">
        <v>1127</v>
      </c>
      <c r="F33" s="115" t="s">
        <v>1095</v>
      </c>
      <c r="G33" s="115" t="s">
        <v>1104</v>
      </c>
      <c r="H33" s="468">
        <v>9518277.3100000005</v>
      </c>
      <c r="I33" s="469">
        <v>17.195449534667883</v>
      </c>
      <c r="J33" s="470">
        <v>4.5442993325515602E-2</v>
      </c>
      <c r="K33" s="470">
        <v>3.1023335923322737E-2</v>
      </c>
      <c r="L33" s="470">
        <v>0.22284959109584634</v>
      </c>
      <c r="M33" s="308"/>
      <c r="N33" s="308"/>
      <c r="O33" s="308"/>
      <c r="P33" s="168"/>
      <c r="Q33" s="201"/>
      <c r="R33" s="77"/>
      <c r="S33" s="77"/>
    </row>
    <row r="34" spans="1:19" ht="12.75" customHeight="1">
      <c r="A34" s="114" t="s">
        <v>1452</v>
      </c>
      <c r="B34" s="195" t="s">
        <v>1196</v>
      </c>
      <c r="C34" s="290" t="s">
        <v>1197</v>
      </c>
      <c r="D34" s="473" t="s">
        <v>1346</v>
      </c>
      <c r="E34" s="115" t="s">
        <v>1099</v>
      </c>
      <c r="F34" s="115" t="s">
        <v>1095</v>
      </c>
      <c r="G34" s="115" t="s">
        <v>1104</v>
      </c>
      <c r="H34" s="468">
        <v>60632279.100000001</v>
      </c>
      <c r="I34" s="469">
        <v>21.129421449456416</v>
      </c>
      <c r="J34" s="470">
        <v>-5.3680863403403611E-3</v>
      </c>
      <c r="K34" s="470">
        <v>5.0604858011902287E-3</v>
      </c>
      <c r="L34" s="470">
        <v>0.13631628258974415</v>
      </c>
      <c r="M34" s="308"/>
      <c r="N34" s="308"/>
      <c r="O34" s="308"/>
      <c r="P34" s="168"/>
      <c r="Q34" s="201"/>
      <c r="R34" s="77"/>
      <c r="S34" s="77"/>
    </row>
    <row r="35" spans="1:19" ht="12.75" customHeight="1">
      <c r="A35" s="114" t="s">
        <v>1139</v>
      </c>
      <c r="B35" s="195">
        <v>84300431782</v>
      </c>
      <c r="C35" s="290" t="s">
        <v>1140</v>
      </c>
      <c r="D35" s="466" t="s">
        <v>167</v>
      </c>
      <c r="E35" s="115" t="s">
        <v>1099</v>
      </c>
      <c r="F35" s="115" t="s">
        <v>1095</v>
      </c>
      <c r="G35" s="115" t="s">
        <v>1104</v>
      </c>
      <c r="H35" s="468">
        <v>25185226.1252</v>
      </c>
      <c r="I35" s="469">
        <v>115.75813732078063</v>
      </c>
      <c r="J35" s="470">
        <v>4.2312584708001477E-2</v>
      </c>
      <c r="K35" s="470">
        <v>4.0888809251836022E-2</v>
      </c>
      <c r="L35" s="470">
        <v>0.18885716571740208</v>
      </c>
      <c r="M35" s="308"/>
      <c r="N35" s="308"/>
      <c r="O35" s="308"/>
      <c r="P35" s="168"/>
      <c r="Q35" s="201"/>
      <c r="R35" s="77"/>
      <c r="S35" s="77"/>
    </row>
    <row r="36" spans="1:19" ht="12.75" customHeight="1">
      <c r="A36" s="482" t="s">
        <v>1141</v>
      </c>
      <c r="B36" s="195" t="s">
        <v>1142</v>
      </c>
      <c r="C36" s="290" t="s">
        <v>1143</v>
      </c>
      <c r="D36" s="466" t="s">
        <v>167</v>
      </c>
      <c r="E36" s="115" t="s">
        <v>1099</v>
      </c>
      <c r="F36" s="115" t="s">
        <v>1095</v>
      </c>
      <c r="G36" s="115" t="s">
        <v>1144</v>
      </c>
      <c r="H36" s="468">
        <v>6977972.1112000002</v>
      </c>
      <c r="I36" s="469">
        <v>141.00881828378812</v>
      </c>
      <c r="J36" s="470">
        <v>2.4767336975168419E-2</v>
      </c>
      <c r="K36" s="470">
        <v>2.5325546398371701E-2</v>
      </c>
      <c r="L36" s="470">
        <v>0.12920957573990699</v>
      </c>
      <c r="M36" s="308"/>
      <c r="N36" s="308"/>
      <c r="O36" s="308"/>
      <c r="P36" s="168"/>
      <c r="Q36" s="201"/>
      <c r="R36" s="77"/>
      <c r="S36" s="77"/>
    </row>
    <row r="37" spans="1:19" ht="12.75" customHeight="1">
      <c r="A37" s="482" t="s">
        <v>1145</v>
      </c>
      <c r="B37" s="195" t="s">
        <v>1146</v>
      </c>
      <c r="C37" s="290" t="s">
        <v>1147</v>
      </c>
      <c r="D37" s="466" t="s">
        <v>1148</v>
      </c>
      <c r="E37" s="115" t="s">
        <v>1103</v>
      </c>
      <c r="F37" s="115" t="s">
        <v>1095</v>
      </c>
      <c r="G37" s="115" t="s">
        <v>1100</v>
      </c>
      <c r="H37" s="468">
        <v>37798066.549999997</v>
      </c>
      <c r="I37" s="469">
        <v>777.47451578143261</v>
      </c>
      <c r="J37" s="470">
        <v>7.5750959744806501E-2</v>
      </c>
      <c r="K37" s="470">
        <v>-5.8770540387534931E-3</v>
      </c>
      <c r="L37" s="470">
        <v>5.3907087871493786E-2</v>
      </c>
      <c r="M37" s="308"/>
      <c r="N37" s="308"/>
      <c r="O37" s="308"/>
      <c r="P37" s="168"/>
      <c r="Q37" s="201"/>
      <c r="R37" s="77"/>
      <c r="S37" s="77"/>
    </row>
    <row r="38" spans="1:19" ht="12.75" customHeight="1">
      <c r="A38" s="114" t="s">
        <v>1149</v>
      </c>
      <c r="B38" s="195">
        <v>80921653541</v>
      </c>
      <c r="C38" s="290" t="s">
        <v>1150</v>
      </c>
      <c r="D38" s="466" t="s">
        <v>1148</v>
      </c>
      <c r="E38" s="115" t="s">
        <v>1099</v>
      </c>
      <c r="F38" s="115" t="s">
        <v>1095</v>
      </c>
      <c r="G38" s="115" t="s">
        <v>1104</v>
      </c>
      <c r="H38" s="468">
        <v>26513602.629999999</v>
      </c>
      <c r="I38" s="469">
        <v>123.26805905699706</v>
      </c>
      <c r="J38" s="470">
        <v>6.0259428732152287E-3</v>
      </c>
      <c r="K38" s="470">
        <v>1.1939247379266549E-2</v>
      </c>
      <c r="L38" s="470">
        <v>0.12209076672959518</v>
      </c>
      <c r="M38" s="308"/>
      <c r="N38" s="308"/>
      <c r="O38" s="308"/>
      <c r="P38" s="168"/>
      <c r="Q38" s="201"/>
      <c r="R38" s="77"/>
      <c r="S38" s="77"/>
    </row>
    <row r="39" spans="1:19" ht="12.75" customHeight="1">
      <c r="A39" s="137" t="s">
        <v>1151</v>
      </c>
      <c r="B39" s="195">
        <v>43449016606</v>
      </c>
      <c r="C39" s="290" t="s">
        <v>1152</v>
      </c>
      <c r="D39" s="466" t="s">
        <v>1148</v>
      </c>
      <c r="E39" s="479" t="s">
        <v>1103</v>
      </c>
      <c r="F39" s="479" t="s">
        <v>1095</v>
      </c>
      <c r="G39" s="479" t="s">
        <v>1104</v>
      </c>
      <c r="H39" s="468">
        <v>83809542.189999998</v>
      </c>
      <c r="I39" s="469">
        <v>116.48959944193479</v>
      </c>
      <c r="J39" s="470">
        <v>6.1129817533205344E-3</v>
      </c>
      <c r="K39" s="470">
        <v>6.5576448523001485E-3</v>
      </c>
      <c r="L39" s="470">
        <v>0.11073582576712915</v>
      </c>
      <c r="M39" s="308"/>
      <c r="N39" s="308"/>
      <c r="O39" s="308"/>
      <c r="P39" s="168"/>
      <c r="Q39" s="201"/>
      <c r="R39" s="77"/>
      <c r="S39" s="77"/>
    </row>
    <row r="40" spans="1:19" ht="12.75" customHeight="1">
      <c r="A40" s="114" t="s">
        <v>1153</v>
      </c>
      <c r="B40" s="195">
        <v>70498146370</v>
      </c>
      <c r="C40" s="290" t="s">
        <v>1154</v>
      </c>
      <c r="D40" s="466" t="s">
        <v>1148</v>
      </c>
      <c r="E40" s="479" t="s">
        <v>1107</v>
      </c>
      <c r="F40" s="479" t="s">
        <v>1095</v>
      </c>
      <c r="G40" s="479" t="s">
        <v>1100</v>
      </c>
      <c r="H40" s="474">
        <v>15404390.91</v>
      </c>
      <c r="I40" s="475">
        <v>793.77071057623618</v>
      </c>
      <c r="J40" s="470">
        <v>-1.064728705333251E-2</v>
      </c>
      <c r="K40" s="470">
        <v>2.5595940698130981E-4</v>
      </c>
      <c r="L40" s="470">
        <v>3.3565787227167743E-3</v>
      </c>
      <c r="M40" s="308"/>
      <c r="N40" s="308"/>
      <c r="O40" s="308"/>
      <c r="P40" s="168"/>
      <c r="Q40" s="201"/>
      <c r="R40" s="77"/>
      <c r="S40" s="77"/>
    </row>
    <row r="41" spans="1:19" ht="12.75" customHeight="1">
      <c r="A41" s="114" t="s">
        <v>1155</v>
      </c>
      <c r="B41" s="195" t="s">
        <v>1156</v>
      </c>
      <c r="C41" s="290" t="s">
        <v>1157</v>
      </c>
      <c r="D41" s="466" t="s">
        <v>1148</v>
      </c>
      <c r="E41" s="479" t="s">
        <v>1107</v>
      </c>
      <c r="F41" s="479" t="s">
        <v>1095</v>
      </c>
      <c r="G41" s="479" t="s">
        <v>1104</v>
      </c>
      <c r="H41" s="474">
        <v>323580740.42000002</v>
      </c>
      <c r="I41" s="475">
        <v>144.31295985732822</v>
      </c>
      <c r="J41" s="470">
        <v>-3.7151876011851548E-2</v>
      </c>
      <c r="K41" s="470">
        <v>2.1967372028397492E-4</v>
      </c>
      <c r="L41" s="470">
        <v>1.8040804790244724E-3</v>
      </c>
      <c r="M41" s="308"/>
      <c r="N41" s="308"/>
      <c r="O41" s="308"/>
      <c r="P41" s="168"/>
      <c r="Q41" s="201"/>
      <c r="R41" s="77"/>
      <c r="S41" s="77"/>
    </row>
    <row r="42" spans="1:19" ht="12.75" customHeight="1">
      <c r="A42" s="137" t="s">
        <v>1158</v>
      </c>
      <c r="B42" s="195" t="s">
        <v>1159</v>
      </c>
      <c r="C42" s="290" t="s">
        <v>1160</v>
      </c>
      <c r="D42" s="466" t="s">
        <v>1148</v>
      </c>
      <c r="E42" s="115" t="s">
        <v>1107</v>
      </c>
      <c r="F42" s="115" t="s">
        <v>1095</v>
      </c>
      <c r="G42" s="115" t="s">
        <v>1100</v>
      </c>
      <c r="H42" s="468">
        <v>509068420.19999999</v>
      </c>
      <c r="I42" s="469">
        <v>1306.7663124434816</v>
      </c>
      <c r="J42" s="470">
        <v>7.8466798131926474E-4</v>
      </c>
      <c r="K42" s="470">
        <v>-5.7088374322934454E-3</v>
      </c>
      <c r="L42" s="470">
        <v>4.3198864188680464E-2</v>
      </c>
      <c r="M42" s="308"/>
      <c r="N42" s="308"/>
      <c r="O42" s="308"/>
      <c r="P42" s="168"/>
      <c r="Q42" s="201"/>
      <c r="R42" s="77"/>
      <c r="S42" s="77"/>
    </row>
    <row r="43" spans="1:19" s="273" customFormat="1" ht="12.75" customHeight="1">
      <c r="A43" s="137" t="s">
        <v>1161</v>
      </c>
      <c r="B43" s="195">
        <v>23186371200</v>
      </c>
      <c r="C43" s="290" t="s">
        <v>1162</v>
      </c>
      <c r="D43" s="466" t="s">
        <v>1163</v>
      </c>
      <c r="E43" s="115" t="s">
        <v>1103</v>
      </c>
      <c r="F43" s="115" t="s">
        <v>1095</v>
      </c>
      <c r="G43" s="115" t="s">
        <v>1104</v>
      </c>
      <c r="H43" s="468">
        <v>0</v>
      </c>
      <c r="I43" s="469">
        <v>0</v>
      </c>
      <c r="J43" s="470" t="s">
        <v>1095</v>
      </c>
      <c r="K43" s="470" t="s">
        <v>1095</v>
      </c>
      <c r="L43" s="470" t="s">
        <v>1095</v>
      </c>
      <c r="M43" s="308"/>
      <c r="N43" s="308"/>
      <c r="O43" s="308"/>
      <c r="P43" s="168"/>
      <c r="Q43" s="201"/>
      <c r="R43" s="77"/>
      <c r="S43" s="77"/>
    </row>
    <row r="44" spans="1:19" s="273" customFormat="1" ht="12.75" customHeight="1">
      <c r="A44" s="137" t="s">
        <v>1164</v>
      </c>
      <c r="B44" s="195">
        <v>43831181643</v>
      </c>
      <c r="C44" s="290" t="s">
        <v>1165</v>
      </c>
      <c r="D44" s="466" t="s">
        <v>1163</v>
      </c>
      <c r="E44" s="115" t="s">
        <v>1113</v>
      </c>
      <c r="F44" s="115" t="s">
        <v>1095</v>
      </c>
      <c r="G44" s="115" t="s">
        <v>1104</v>
      </c>
      <c r="H44" s="468">
        <v>0</v>
      </c>
      <c r="I44" s="469">
        <v>0</v>
      </c>
      <c r="J44" s="470" t="s">
        <v>1095</v>
      </c>
      <c r="K44" s="470" t="s">
        <v>1095</v>
      </c>
      <c r="L44" s="470" t="s">
        <v>1095</v>
      </c>
      <c r="M44" s="308"/>
      <c r="N44" s="308"/>
      <c r="O44" s="308"/>
      <c r="P44" s="168"/>
      <c r="Q44" s="201"/>
      <c r="R44" s="77"/>
      <c r="S44" s="77"/>
    </row>
    <row r="45" spans="1:19" ht="12.75" customHeight="1">
      <c r="A45" s="114" t="s">
        <v>1166</v>
      </c>
      <c r="B45" s="195">
        <v>12203685741</v>
      </c>
      <c r="C45" s="290" t="s">
        <v>1167</v>
      </c>
      <c r="D45" s="466" t="s">
        <v>1163</v>
      </c>
      <c r="E45" s="115" t="s">
        <v>1099</v>
      </c>
      <c r="F45" s="115" t="s">
        <v>1095</v>
      </c>
      <c r="G45" s="115" t="s">
        <v>1104</v>
      </c>
      <c r="H45" s="116">
        <v>0</v>
      </c>
      <c r="I45" s="117">
        <v>0</v>
      </c>
      <c r="J45" s="470" t="s">
        <v>1095</v>
      </c>
      <c r="K45" s="470" t="s">
        <v>1095</v>
      </c>
      <c r="L45" s="470" t="s">
        <v>1095</v>
      </c>
      <c r="M45" s="308"/>
      <c r="N45" s="308"/>
      <c r="O45" s="308"/>
      <c r="P45" s="168"/>
      <c r="Q45" s="201"/>
      <c r="R45" s="77"/>
      <c r="S45" s="77"/>
    </row>
    <row r="46" spans="1:19" ht="12.75" customHeight="1">
      <c r="A46" s="114" t="s">
        <v>1168</v>
      </c>
      <c r="B46" s="195">
        <v>99792542550</v>
      </c>
      <c r="C46" s="290" t="s">
        <v>1169</v>
      </c>
      <c r="D46" s="466" t="s">
        <v>135</v>
      </c>
      <c r="E46" s="115" t="s">
        <v>1103</v>
      </c>
      <c r="F46" s="115" t="s">
        <v>139</v>
      </c>
      <c r="G46" s="115" t="s">
        <v>1100</v>
      </c>
      <c r="H46" s="116">
        <v>69323154.595500007</v>
      </c>
      <c r="I46" s="117">
        <v>118.0544</v>
      </c>
      <c r="J46" s="470">
        <v>6.3835777280389694E-2</v>
      </c>
      <c r="K46" s="470">
        <v>1.0677977828986718E-2</v>
      </c>
      <c r="L46" s="470">
        <v>0.15581710201293619</v>
      </c>
      <c r="M46" s="308"/>
      <c r="N46" s="308"/>
      <c r="O46" s="308"/>
      <c r="P46" s="168"/>
      <c r="Q46" s="201"/>
      <c r="R46" s="77"/>
      <c r="S46" s="77"/>
    </row>
    <row r="47" spans="1:19" ht="12.75" customHeight="1">
      <c r="A47" s="114" t="s">
        <v>1095</v>
      </c>
      <c r="B47" s="195" t="s">
        <v>1095</v>
      </c>
      <c r="C47" s="290" t="s">
        <v>1095</v>
      </c>
      <c r="D47" s="466" t="s">
        <v>1095</v>
      </c>
      <c r="E47" s="115" t="s">
        <v>1095</v>
      </c>
      <c r="F47" s="115" t="s">
        <v>140</v>
      </c>
      <c r="G47" s="115" t="s">
        <v>1100</v>
      </c>
      <c r="H47" s="116">
        <v>3372967.8176000002</v>
      </c>
      <c r="I47" s="117">
        <v>116.17449999999999</v>
      </c>
      <c r="J47" s="470">
        <v>0.25202314193208308</v>
      </c>
      <c r="K47" s="470">
        <v>1.025111660941902E-2</v>
      </c>
      <c r="L47" s="470">
        <v>0.15031878278969701</v>
      </c>
      <c r="M47" s="308"/>
      <c r="N47" s="308"/>
      <c r="O47" s="308"/>
      <c r="P47" s="168"/>
      <c r="Q47" s="201"/>
      <c r="R47" s="77"/>
      <c r="S47" s="77"/>
    </row>
    <row r="48" spans="1:19" ht="12.75" customHeight="1">
      <c r="A48" s="114"/>
      <c r="B48" s="195"/>
      <c r="C48" s="290"/>
      <c r="D48" s="466"/>
      <c r="E48" s="115"/>
      <c r="F48" s="115" t="s">
        <v>141</v>
      </c>
      <c r="G48" s="115" t="s">
        <v>1100</v>
      </c>
      <c r="H48" s="116">
        <v>3791580.5172000001</v>
      </c>
      <c r="I48" s="117">
        <v>118.1987</v>
      </c>
      <c r="J48" s="470">
        <v>8.6441832465236068E-3</v>
      </c>
      <c r="K48" s="470">
        <v>1.0888358038871448E-2</v>
      </c>
      <c r="L48" s="470" t="s">
        <v>1095</v>
      </c>
      <c r="M48" s="308"/>
      <c r="N48" s="308"/>
      <c r="O48" s="308"/>
      <c r="P48" s="168"/>
      <c r="Q48" s="201"/>
      <c r="R48" s="77"/>
      <c r="S48" s="77"/>
    </row>
    <row r="49" spans="1:19" ht="12.75" customHeight="1">
      <c r="A49" s="137" t="s">
        <v>1170</v>
      </c>
      <c r="B49" s="195">
        <v>48827873221</v>
      </c>
      <c r="C49" s="290" t="s">
        <v>1171</v>
      </c>
      <c r="D49" s="466" t="s">
        <v>135</v>
      </c>
      <c r="E49" s="115" t="s">
        <v>1107</v>
      </c>
      <c r="F49" s="115" t="s">
        <v>139</v>
      </c>
      <c r="G49" s="115" t="s">
        <v>1104</v>
      </c>
      <c r="H49" s="468">
        <v>476299816.1943</v>
      </c>
      <c r="I49" s="469">
        <v>1852.4138</v>
      </c>
      <c r="J49" s="470">
        <v>-6.5973561382158707E-2</v>
      </c>
      <c r="K49" s="470">
        <v>-9.9707664567083576E-3</v>
      </c>
      <c r="L49" s="470">
        <v>8.8231449666351214E-2</v>
      </c>
      <c r="M49" s="308"/>
      <c r="N49" s="308"/>
      <c r="O49" s="308"/>
      <c r="P49" s="168"/>
      <c r="Q49" s="201"/>
      <c r="R49" s="77"/>
      <c r="S49" s="77"/>
    </row>
    <row r="50" spans="1:19" s="273" customFormat="1" ht="12.75" customHeight="1">
      <c r="A50" s="137" t="s">
        <v>1095</v>
      </c>
      <c r="B50" s="195" t="s">
        <v>1095</v>
      </c>
      <c r="C50" s="290" t="s">
        <v>1095</v>
      </c>
      <c r="D50" s="466" t="s">
        <v>1095</v>
      </c>
      <c r="E50" s="115" t="s">
        <v>1095</v>
      </c>
      <c r="F50" s="115" t="s">
        <v>140</v>
      </c>
      <c r="G50" s="115" t="s">
        <v>1104</v>
      </c>
      <c r="H50" s="468">
        <v>631090087.27579999</v>
      </c>
      <c r="I50" s="469">
        <v>1805.8315</v>
      </c>
      <c r="J50" s="470">
        <v>8.3364494850992621E-3</v>
      </c>
      <c r="K50" s="470">
        <v>-1.0384371119225411E-2</v>
      </c>
      <c r="L50" s="470">
        <v>8.3291601319171571E-2</v>
      </c>
      <c r="M50" s="308"/>
      <c r="N50" s="308"/>
      <c r="O50" s="308"/>
      <c r="P50" s="168"/>
      <c r="Q50" s="201"/>
      <c r="R50" s="77"/>
      <c r="S50" s="77"/>
    </row>
    <row r="51" spans="1:19" ht="12.75" customHeight="1">
      <c r="A51" s="137" t="s">
        <v>1172</v>
      </c>
      <c r="B51" s="195" t="s">
        <v>1173</v>
      </c>
      <c r="C51" s="290" t="s">
        <v>1174</v>
      </c>
      <c r="D51" s="466" t="s">
        <v>135</v>
      </c>
      <c r="E51" s="115" t="s">
        <v>1107</v>
      </c>
      <c r="F51" s="115" t="s">
        <v>139</v>
      </c>
      <c r="G51" s="115" t="s">
        <v>1144</v>
      </c>
      <c r="H51" s="468">
        <v>26952303.100299999</v>
      </c>
      <c r="I51" s="469">
        <v>712.9008</v>
      </c>
      <c r="J51" s="470">
        <v>-8.3144120179939884E-3</v>
      </c>
      <c r="K51" s="470">
        <v>1.0887751460559869E-3</v>
      </c>
      <c r="L51" s="470">
        <v>4.4090951820674684E-2</v>
      </c>
      <c r="M51" s="308"/>
      <c r="N51" s="308"/>
      <c r="O51" s="308"/>
      <c r="P51" s="168"/>
      <c r="Q51" s="201"/>
      <c r="R51" s="77"/>
      <c r="S51" s="77"/>
    </row>
    <row r="52" spans="1:19" s="273" customFormat="1" ht="12.75" customHeight="1">
      <c r="A52" s="137" t="s">
        <v>1095</v>
      </c>
      <c r="B52" s="195" t="s">
        <v>1095</v>
      </c>
      <c r="C52" s="290" t="s">
        <v>1095</v>
      </c>
      <c r="D52" s="466" t="s">
        <v>1095</v>
      </c>
      <c r="E52" s="115" t="s">
        <v>1095</v>
      </c>
      <c r="F52" s="115" t="s">
        <v>140</v>
      </c>
      <c r="G52" s="115" t="s">
        <v>1144</v>
      </c>
      <c r="H52" s="468">
        <v>155657.5698</v>
      </c>
      <c r="I52" s="469">
        <v>704.1</v>
      </c>
      <c r="J52" s="470">
        <v>9.3501678174279235E-3</v>
      </c>
      <c r="K52" s="470">
        <v>6.8032548977492446E-4</v>
      </c>
      <c r="L52" s="470">
        <v>3.9382444781425052E-2</v>
      </c>
      <c r="M52" s="308"/>
      <c r="N52" s="308"/>
      <c r="O52" s="308"/>
      <c r="P52" s="168"/>
      <c r="Q52" s="201"/>
      <c r="R52" s="77"/>
      <c r="S52" s="77"/>
    </row>
    <row r="53" spans="1:19" ht="12.75" customHeight="1">
      <c r="A53" s="137" t="s">
        <v>1175</v>
      </c>
      <c r="B53" s="471" t="s">
        <v>1337</v>
      </c>
      <c r="C53" s="472" t="s">
        <v>1176</v>
      </c>
      <c r="D53" s="473" t="s">
        <v>135</v>
      </c>
      <c r="E53" s="480" t="s">
        <v>1107</v>
      </c>
      <c r="F53" s="115" t="s">
        <v>1095</v>
      </c>
      <c r="G53" s="115" t="s">
        <v>1100</v>
      </c>
      <c r="H53" s="468">
        <v>10927478.300000001</v>
      </c>
      <c r="I53" s="481">
        <v>728.49855333333335</v>
      </c>
      <c r="J53" s="470">
        <v>-1.1570311807577727E-2</v>
      </c>
      <c r="K53" s="470">
        <v>-9.3713254305830551E-3</v>
      </c>
      <c r="L53" s="470" t="s">
        <v>1095</v>
      </c>
      <c r="M53" s="308"/>
      <c r="N53" s="308"/>
      <c r="O53" s="308"/>
      <c r="P53" s="168"/>
      <c r="Q53" s="201"/>
      <c r="R53" s="77"/>
      <c r="S53" s="77"/>
    </row>
    <row r="54" spans="1:19" ht="12.75" customHeight="1">
      <c r="A54" s="114" t="s">
        <v>1177</v>
      </c>
      <c r="B54" s="471">
        <v>22443293291</v>
      </c>
      <c r="C54" s="472" t="s">
        <v>1178</v>
      </c>
      <c r="D54" s="473" t="s">
        <v>135</v>
      </c>
      <c r="E54" s="115" t="s">
        <v>1107</v>
      </c>
      <c r="F54" s="115" t="s">
        <v>139</v>
      </c>
      <c r="G54" s="115" t="s">
        <v>1100</v>
      </c>
      <c r="H54" s="468">
        <v>117804133.6883</v>
      </c>
      <c r="I54" s="481">
        <v>117.5363</v>
      </c>
      <c r="J54" s="470">
        <v>-7.0241219141861766E-2</v>
      </c>
      <c r="K54" s="470">
        <v>-8.612222918636947E-3</v>
      </c>
      <c r="L54" s="470">
        <v>6.3171279574178563E-2</v>
      </c>
      <c r="M54" s="308"/>
      <c r="N54" s="308"/>
      <c r="O54" s="308"/>
      <c r="P54" s="168"/>
      <c r="Q54" s="201"/>
      <c r="R54" s="77"/>
      <c r="S54" s="77"/>
    </row>
    <row r="55" spans="1:19" ht="12.75" customHeight="1">
      <c r="A55" s="114" t="s">
        <v>1095</v>
      </c>
      <c r="B55" s="471" t="s">
        <v>1095</v>
      </c>
      <c r="C55" s="472" t="s">
        <v>1095</v>
      </c>
      <c r="D55" s="473" t="s">
        <v>1095</v>
      </c>
      <c r="E55" s="115" t="s">
        <v>1095</v>
      </c>
      <c r="F55" s="115" t="s">
        <v>140</v>
      </c>
      <c r="G55" s="115" t="s">
        <v>1100</v>
      </c>
      <c r="H55" s="468">
        <v>397825.39140000002</v>
      </c>
      <c r="I55" s="481">
        <v>116.79949999999999</v>
      </c>
      <c r="J55" s="470">
        <v>-0.14285381255534302</v>
      </c>
      <c r="K55" s="470">
        <v>-9.0255954862588084E-3</v>
      </c>
      <c r="L55" s="470">
        <v>5.7102806786275995E-2</v>
      </c>
      <c r="M55" s="308"/>
      <c r="N55" s="308"/>
      <c r="O55" s="308"/>
      <c r="P55" s="168"/>
      <c r="Q55" s="201"/>
      <c r="R55" s="77"/>
      <c r="S55" s="77"/>
    </row>
    <row r="56" spans="1:19" ht="12.75" customHeight="1">
      <c r="A56" s="137" t="s">
        <v>1179</v>
      </c>
      <c r="B56" s="471">
        <v>61691616181</v>
      </c>
      <c r="C56" s="472" t="s">
        <v>1180</v>
      </c>
      <c r="D56" s="473" t="s">
        <v>135</v>
      </c>
      <c r="E56" s="115" t="s">
        <v>1099</v>
      </c>
      <c r="F56" s="115" t="s">
        <v>139</v>
      </c>
      <c r="G56" s="115" t="s">
        <v>1100</v>
      </c>
      <c r="H56" s="468">
        <v>93508970.746700004</v>
      </c>
      <c r="I56" s="481">
        <v>107.15349999999999</v>
      </c>
      <c r="J56" s="470">
        <v>-2.237269694669286E-2</v>
      </c>
      <c r="K56" s="470">
        <v>2.3750004072090158E-2</v>
      </c>
      <c r="L56" s="470">
        <v>0.22077592058055551</v>
      </c>
      <c r="M56" s="308"/>
      <c r="N56" s="308"/>
      <c r="O56" s="308"/>
      <c r="P56" s="168"/>
      <c r="Q56" s="201"/>
      <c r="R56" s="77"/>
      <c r="S56" s="77"/>
    </row>
    <row r="57" spans="1:19" ht="13.5" customHeight="1">
      <c r="A57" s="114" t="s">
        <v>1095</v>
      </c>
      <c r="B57" s="471" t="s">
        <v>1095</v>
      </c>
      <c r="C57" s="472" t="s">
        <v>1095</v>
      </c>
      <c r="D57" s="473" t="s">
        <v>1095</v>
      </c>
      <c r="E57" s="115" t="s">
        <v>1095</v>
      </c>
      <c r="F57" s="115" t="s">
        <v>140</v>
      </c>
      <c r="G57" s="115" t="s">
        <v>1100</v>
      </c>
      <c r="H57" s="468">
        <v>2433627.6030000001</v>
      </c>
      <c r="I57" s="481">
        <v>105.97499999999999</v>
      </c>
      <c r="J57" s="470">
        <v>2.3199365269644057E-2</v>
      </c>
      <c r="K57" s="470">
        <v>2.292453047227494E-2</v>
      </c>
      <c r="L57" s="470">
        <v>0.20884198504810114</v>
      </c>
      <c r="M57" s="308"/>
      <c r="N57" s="308"/>
      <c r="O57" s="308"/>
      <c r="P57" s="168"/>
      <c r="Q57" s="201"/>
      <c r="R57" s="77"/>
      <c r="S57" s="77"/>
    </row>
    <row r="58" spans="1:19" s="273" customFormat="1" ht="13.5" customHeight="1">
      <c r="A58" s="114"/>
      <c r="B58" s="471"/>
      <c r="C58" s="472"/>
      <c r="D58" s="473"/>
      <c r="E58" s="115"/>
      <c r="F58" s="115" t="s">
        <v>141</v>
      </c>
      <c r="G58" s="115" t="s">
        <v>1100</v>
      </c>
      <c r="H58" s="468">
        <v>0</v>
      </c>
      <c r="I58" s="481">
        <v>0</v>
      </c>
      <c r="J58" s="470" t="s">
        <v>1095</v>
      </c>
      <c r="K58" s="470" t="s">
        <v>1095</v>
      </c>
      <c r="L58" s="470" t="s">
        <v>1095</v>
      </c>
      <c r="M58" s="308"/>
      <c r="N58" s="308"/>
      <c r="O58" s="308"/>
      <c r="P58" s="168"/>
      <c r="Q58" s="201"/>
      <c r="R58" s="77"/>
      <c r="S58" s="77"/>
    </row>
    <row r="59" spans="1:19" s="273" customFormat="1" ht="13.5" customHeight="1">
      <c r="A59" s="114"/>
      <c r="B59" s="471"/>
      <c r="C59" s="472"/>
      <c r="D59" s="473"/>
      <c r="E59" s="115"/>
      <c r="F59" s="115" t="s">
        <v>1099</v>
      </c>
      <c r="G59" s="115" t="s">
        <v>1100</v>
      </c>
      <c r="H59" s="468">
        <v>0</v>
      </c>
      <c r="I59" s="481">
        <v>0</v>
      </c>
      <c r="J59" s="470" t="s">
        <v>1095</v>
      </c>
      <c r="K59" s="470" t="s">
        <v>1095</v>
      </c>
      <c r="L59" s="470" t="s">
        <v>1095</v>
      </c>
      <c r="M59" s="308"/>
      <c r="N59" s="308"/>
      <c r="O59" s="308"/>
      <c r="P59" s="168"/>
      <c r="Q59" s="201"/>
      <c r="R59" s="77"/>
      <c r="S59" s="77"/>
    </row>
    <row r="60" spans="1:19" ht="13.5" customHeight="1">
      <c r="A60" s="482" t="s">
        <v>1181</v>
      </c>
      <c r="B60" s="471" t="s">
        <v>1182</v>
      </c>
      <c r="C60" s="472" t="s">
        <v>1183</v>
      </c>
      <c r="D60" s="473" t="s">
        <v>135</v>
      </c>
      <c r="E60" s="115" t="s">
        <v>1127</v>
      </c>
      <c r="F60" s="115" t="s">
        <v>139</v>
      </c>
      <c r="G60" s="115" t="s">
        <v>1100</v>
      </c>
      <c r="H60" s="468">
        <v>112605025.8881</v>
      </c>
      <c r="I60" s="481">
        <v>872.2432</v>
      </c>
      <c r="J60" s="470">
        <v>0.2119042705919274</v>
      </c>
      <c r="K60" s="470">
        <v>-3.4426407499618117E-3</v>
      </c>
      <c r="L60" s="470">
        <v>0.11398217320869919</v>
      </c>
      <c r="M60" s="308"/>
      <c r="N60" s="308"/>
      <c r="O60" s="308"/>
      <c r="P60" s="168"/>
      <c r="Q60" s="201"/>
      <c r="R60" s="77"/>
      <c r="S60" s="77"/>
    </row>
    <row r="61" spans="1:19" s="273" customFormat="1" ht="12.75" customHeight="1">
      <c r="A61" s="482" t="s">
        <v>1095</v>
      </c>
      <c r="B61" s="471" t="s">
        <v>1095</v>
      </c>
      <c r="C61" s="472" t="s">
        <v>1095</v>
      </c>
      <c r="D61" s="473" t="s">
        <v>1095</v>
      </c>
      <c r="E61" s="115" t="s">
        <v>1095</v>
      </c>
      <c r="F61" s="115" t="s">
        <v>140</v>
      </c>
      <c r="G61" s="115" t="s">
        <v>1100</v>
      </c>
      <c r="H61" s="468">
        <v>36529833.589199997</v>
      </c>
      <c r="I61" s="481">
        <v>860.10609999999997</v>
      </c>
      <c r="J61" s="470">
        <v>6.6980626972108936E-2</v>
      </c>
      <c r="K61" s="470">
        <v>-3.8452761850533701E-3</v>
      </c>
      <c r="L61" s="470">
        <v>0.10901689684965254</v>
      </c>
      <c r="M61" s="308"/>
      <c r="N61" s="308"/>
      <c r="O61" s="308"/>
      <c r="P61" s="168"/>
      <c r="Q61" s="201"/>
      <c r="R61" s="77"/>
      <c r="S61" s="77"/>
    </row>
    <row r="62" spans="1:19" ht="13.5" customHeight="1">
      <c r="A62" s="137"/>
      <c r="B62" s="471"/>
      <c r="C62" s="472"/>
      <c r="D62" s="473"/>
      <c r="E62" s="115"/>
      <c r="F62" s="115" t="s">
        <v>141</v>
      </c>
      <c r="G62" s="115" t="s">
        <v>1100</v>
      </c>
      <c r="H62" s="468">
        <v>7044742.6529999999</v>
      </c>
      <c r="I62" s="469">
        <v>869.77269999999999</v>
      </c>
      <c r="J62" s="470">
        <v>-5.4445467571216932E-3</v>
      </c>
      <c r="K62" s="470">
        <v>-3.2319983001600772E-3</v>
      </c>
      <c r="L62" s="470" t="s">
        <v>1095</v>
      </c>
      <c r="M62" s="308"/>
      <c r="N62" s="308"/>
      <c r="O62" s="308"/>
      <c r="P62" s="168"/>
      <c r="Q62" s="201"/>
      <c r="R62" s="77"/>
      <c r="S62" s="77"/>
    </row>
    <row r="63" spans="1:19" ht="12.75" customHeight="1">
      <c r="A63" s="137" t="s">
        <v>1184</v>
      </c>
      <c r="B63" s="471" t="s">
        <v>1185</v>
      </c>
      <c r="C63" s="472" t="s">
        <v>1186</v>
      </c>
      <c r="D63" s="473" t="s">
        <v>135</v>
      </c>
      <c r="E63" s="115" t="s">
        <v>1099</v>
      </c>
      <c r="F63" s="115" t="s">
        <v>139</v>
      </c>
      <c r="G63" s="115" t="s">
        <v>1104</v>
      </c>
      <c r="H63" s="468">
        <v>138007442.75580001</v>
      </c>
      <c r="I63" s="469">
        <v>967.18389999999999</v>
      </c>
      <c r="J63" s="470">
        <v>5.0871246907922663E-2</v>
      </c>
      <c r="K63" s="470">
        <v>2.0329604018595848E-2</v>
      </c>
      <c r="L63" s="470">
        <v>0.19820234446214924</v>
      </c>
      <c r="M63" s="308"/>
      <c r="N63" s="308"/>
      <c r="O63" s="308"/>
      <c r="P63" s="168"/>
      <c r="Q63" s="201"/>
      <c r="R63" s="77"/>
      <c r="S63" s="77"/>
    </row>
    <row r="64" spans="1:19" ht="12.75" customHeight="1">
      <c r="A64" s="137" t="s">
        <v>1095</v>
      </c>
      <c r="B64" s="471" t="s">
        <v>1095</v>
      </c>
      <c r="C64" s="472" t="s">
        <v>1095</v>
      </c>
      <c r="D64" s="473" t="s">
        <v>1095</v>
      </c>
      <c r="E64" s="115" t="s">
        <v>1095</v>
      </c>
      <c r="F64" s="115" t="s">
        <v>140</v>
      </c>
      <c r="G64" s="115" t="s">
        <v>1104</v>
      </c>
      <c r="H64" s="468">
        <v>6337053.6769000003</v>
      </c>
      <c r="I64" s="469">
        <v>918.21289999999999</v>
      </c>
      <c r="J64" s="470">
        <v>1.4900600504199835E-2</v>
      </c>
      <c r="K64" s="470">
        <v>1.9508286802682795E-2</v>
      </c>
      <c r="L64" s="470">
        <v>0.18737779019192136</v>
      </c>
      <c r="M64" s="308"/>
      <c r="N64" s="308"/>
      <c r="O64" s="308"/>
      <c r="P64" s="168"/>
      <c r="Q64" s="201"/>
      <c r="R64" s="77"/>
      <c r="S64" s="77"/>
    </row>
    <row r="65" spans="1:19" ht="12.75" customHeight="1">
      <c r="A65" s="137" t="s">
        <v>1095</v>
      </c>
      <c r="B65" s="471" t="s">
        <v>1095</v>
      </c>
      <c r="C65" s="472" t="s">
        <v>1095</v>
      </c>
      <c r="D65" s="473" t="s">
        <v>1095</v>
      </c>
      <c r="E65" s="115" t="s">
        <v>1095</v>
      </c>
      <c r="F65" s="115" t="s">
        <v>141</v>
      </c>
      <c r="G65" s="115" t="s">
        <v>1104</v>
      </c>
      <c r="H65" s="468">
        <v>1582863.1466000001</v>
      </c>
      <c r="I65" s="469">
        <v>964.86789999999996</v>
      </c>
      <c r="J65" s="470">
        <v>187160.6074587334</v>
      </c>
      <c r="K65" s="470" t="s">
        <v>1095</v>
      </c>
      <c r="L65" s="470" t="s">
        <v>1095</v>
      </c>
      <c r="M65" s="308"/>
      <c r="N65" s="308"/>
      <c r="O65" s="308"/>
      <c r="P65" s="246"/>
      <c r="Q65" s="247"/>
      <c r="R65" s="77"/>
      <c r="S65" s="77"/>
    </row>
    <row r="66" spans="1:19" s="273" customFormat="1" ht="12.75" customHeight="1">
      <c r="A66" s="137"/>
      <c r="B66" s="471"/>
      <c r="C66" s="472"/>
      <c r="D66" s="473"/>
      <c r="E66" s="115"/>
      <c r="F66" s="115" t="s">
        <v>1099</v>
      </c>
      <c r="G66" s="115" t="s">
        <v>1104</v>
      </c>
      <c r="H66" s="468">
        <v>8.9999999999999998E-4</v>
      </c>
      <c r="I66" s="469">
        <v>0</v>
      </c>
      <c r="J66" s="470" t="s">
        <v>1095</v>
      </c>
      <c r="K66" s="470" t="s">
        <v>1095</v>
      </c>
      <c r="L66" s="470" t="s">
        <v>1095</v>
      </c>
      <c r="M66" s="308"/>
      <c r="N66" s="308"/>
      <c r="O66" s="308"/>
      <c r="P66" s="246"/>
      <c r="Q66" s="247"/>
      <c r="R66" s="77"/>
      <c r="S66" s="77"/>
    </row>
    <row r="67" spans="1:19" ht="12.75" customHeight="1">
      <c r="A67" s="137" t="s">
        <v>1187</v>
      </c>
      <c r="B67" s="195">
        <v>74643964821</v>
      </c>
      <c r="C67" s="290" t="s">
        <v>1188</v>
      </c>
      <c r="D67" s="466" t="s">
        <v>135</v>
      </c>
      <c r="E67" s="115" t="s">
        <v>1107</v>
      </c>
      <c r="F67" s="115" t="s">
        <v>1095</v>
      </c>
      <c r="G67" s="115" t="s">
        <v>1104</v>
      </c>
      <c r="H67" s="468">
        <v>287010617.95999998</v>
      </c>
      <c r="I67" s="469">
        <v>130.86169387794894</v>
      </c>
      <c r="J67" s="470">
        <v>8.2330496919402751E-3</v>
      </c>
      <c r="K67" s="470">
        <v>1.2749812560897134E-4</v>
      </c>
      <c r="L67" s="470">
        <v>1.1350891670172114E-3</v>
      </c>
      <c r="M67" s="308"/>
      <c r="N67" s="308"/>
      <c r="O67" s="308"/>
      <c r="P67" s="248"/>
      <c r="Q67" s="201"/>
      <c r="R67" s="77"/>
      <c r="S67" s="77"/>
    </row>
    <row r="68" spans="1:19" ht="12.75" customHeight="1">
      <c r="A68" s="137" t="s">
        <v>1198</v>
      </c>
      <c r="B68" s="195" t="s">
        <v>1199</v>
      </c>
      <c r="C68" s="290" t="s">
        <v>1200</v>
      </c>
      <c r="D68" s="466" t="s">
        <v>89</v>
      </c>
      <c r="E68" s="115" t="s">
        <v>1127</v>
      </c>
      <c r="F68" s="115" t="s">
        <v>1095</v>
      </c>
      <c r="G68" s="115" t="s">
        <v>1100</v>
      </c>
      <c r="H68" s="116">
        <v>61407744.899999999</v>
      </c>
      <c r="I68" s="117">
        <v>751.41312428475237</v>
      </c>
      <c r="J68" s="470">
        <v>3.1955716001584866E-2</v>
      </c>
      <c r="K68" s="470">
        <v>1.3154358913940456E-3</v>
      </c>
      <c r="L68" s="470">
        <v>7.4583573692143856E-2</v>
      </c>
      <c r="M68" s="308"/>
      <c r="N68" s="308"/>
      <c r="O68" s="308"/>
      <c r="P68" s="168"/>
      <c r="Q68" s="201"/>
      <c r="R68" s="77"/>
      <c r="S68" s="77"/>
    </row>
    <row r="69" spans="1:19" ht="12.75" customHeight="1">
      <c r="A69" s="476" t="s">
        <v>1201</v>
      </c>
      <c r="B69" s="195">
        <v>89809469629</v>
      </c>
      <c r="C69" s="290" t="s">
        <v>1202</v>
      </c>
      <c r="D69" s="466" t="s">
        <v>89</v>
      </c>
      <c r="E69" s="467" t="s">
        <v>1107</v>
      </c>
      <c r="F69" s="467" t="s">
        <v>1095</v>
      </c>
      <c r="G69" s="467" t="s">
        <v>1100</v>
      </c>
      <c r="H69" s="116">
        <v>111285209.92</v>
      </c>
      <c r="I69" s="117">
        <v>756.29089353174686</v>
      </c>
      <c r="J69" s="470">
        <v>-4.0224955603329615E-4</v>
      </c>
      <c r="K69" s="470">
        <v>-1.1885324209215398E-4</v>
      </c>
      <c r="L69" s="470">
        <v>-1.4317239820554883E-3</v>
      </c>
      <c r="M69" s="308"/>
      <c r="N69" s="308"/>
      <c r="O69" s="308"/>
      <c r="P69" s="168"/>
      <c r="Q69" s="201"/>
      <c r="R69" s="77"/>
      <c r="S69" s="77"/>
    </row>
    <row r="70" spans="1:19" ht="12.75" customHeight="1">
      <c r="A70" s="137" t="s">
        <v>1203</v>
      </c>
      <c r="B70" s="195">
        <v>85535430386</v>
      </c>
      <c r="C70" s="290" t="s">
        <v>1204</v>
      </c>
      <c r="D70" s="466" t="s">
        <v>89</v>
      </c>
      <c r="E70" s="467" t="s">
        <v>1099</v>
      </c>
      <c r="F70" s="467" t="s">
        <v>1095</v>
      </c>
      <c r="G70" s="467" t="s">
        <v>1104</v>
      </c>
      <c r="H70" s="116">
        <v>150740125.05000001</v>
      </c>
      <c r="I70" s="117">
        <v>49.590056725936918</v>
      </c>
      <c r="J70" s="470">
        <v>2.7492338435610719E-3</v>
      </c>
      <c r="K70" s="470">
        <v>1.4380953032997468E-3</v>
      </c>
      <c r="L70" s="470">
        <v>0.18347207753784267</v>
      </c>
      <c r="M70" s="308"/>
      <c r="N70" s="308"/>
      <c r="O70" s="308"/>
      <c r="P70" s="168"/>
      <c r="Q70" s="201"/>
      <c r="R70" s="77"/>
      <c r="S70" s="77"/>
    </row>
    <row r="71" spans="1:19" ht="12.75" customHeight="1">
      <c r="A71" s="137" t="s">
        <v>1205</v>
      </c>
      <c r="B71" s="195">
        <v>40425097619</v>
      </c>
      <c r="C71" s="290" t="s">
        <v>1206</v>
      </c>
      <c r="D71" s="466" t="s">
        <v>89</v>
      </c>
      <c r="E71" s="467" t="s">
        <v>1099</v>
      </c>
      <c r="F71" s="467" t="s">
        <v>1095</v>
      </c>
      <c r="G71" s="467" t="s">
        <v>1100</v>
      </c>
      <c r="H71" s="116">
        <v>18274486.989999998</v>
      </c>
      <c r="I71" s="117">
        <v>763.851990562629</v>
      </c>
      <c r="J71" s="470">
        <v>1.4464134959335073E-2</v>
      </c>
      <c r="K71" s="470">
        <v>2.646205972459903E-3</v>
      </c>
      <c r="L71" s="470">
        <v>6.8524005834465385E-2</v>
      </c>
      <c r="M71" s="308"/>
      <c r="N71" s="308"/>
      <c r="O71" s="308"/>
      <c r="P71" s="168"/>
      <c r="Q71" s="201"/>
      <c r="R71" s="77"/>
      <c r="S71" s="77"/>
    </row>
    <row r="72" spans="1:19" ht="12.75" customHeight="1">
      <c r="A72" s="137" t="s">
        <v>1207</v>
      </c>
      <c r="B72" s="195" t="s">
        <v>1208</v>
      </c>
      <c r="C72" s="290" t="s">
        <v>1209</v>
      </c>
      <c r="D72" s="466" t="s">
        <v>89</v>
      </c>
      <c r="E72" s="467" t="s">
        <v>1127</v>
      </c>
      <c r="F72" s="467" t="s">
        <v>1095</v>
      </c>
      <c r="G72" s="467" t="s">
        <v>1100</v>
      </c>
      <c r="H72" s="116">
        <v>19256870.879999999</v>
      </c>
      <c r="I72" s="117">
        <v>781.29297880638217</v>
      </c>
      <c r="J72" s="470">
        <v>-4.0097603911952717E-3</v>
      </c>
      <c r="K72" s="470">
        <v>-1.7939538500897356E-3</v>
      </c>
      <c r="L72" s="470">
        <v>1.9494109660769254E-2</v>
      </c>
      <c r="M72" s="308"/>
      <c r="N72" s="308"/>
      <c r="O72" s="308"/>
      <c r="P72" s="168"/>
      <c r="Q72" s="201"/>
      <c r="R72" s="77"/>
      <c r="S72" s="77"/>
    </row>
    <row r="73" spans="1:19" ht="12.75" customHeight="1">
      <c r="A73" s="137" t="s">
        <v>1210</v>
      </c>
      <c r="B73" s="195">
        <v>55749429688</v>
      </c>
      <c r="C73" s="290" t="s">
        <v>1211</v>
      </c>
      <c r="D73" s="466" t="s">
        <v>89</v>
      </c>
      <c r="E73" s="467" t="s">
        <v>1127</v>
      </c>
      <c r="F73" s="467" t="s">
        <v>1095</v>
      </c>
      <c r="G73" s="467" t="s">
        <v>1100</v>
      </c>
      <c r="H73" s="116">
        <v>29873103.77</v>
      </c>
      <c r="I73" s="117">
        <v>768.51443370209302</v>
      </c>
      <c r="J73" s="470">
        <v>4.4580249959014218E-4</v>
      </c>
      <c r="K73" s="470">
        <v>2.6715214524890563E-3</v>
      </c>
      <c r="L73" s="470">
        <v>1.4620887585549358E-2</v>
      </c>
      <c r="M73" s="308"/>
      <c r="N73" s="308"/>
      <c r="O73" s="308"/>
      <c r="P73" s="168"/>
      <c r="Q73" s="201"/>
      <c r="R73" s="77"/>
      <c r="S73" s="77"/>
    </row>
    <row r="74" spans="1:19" ht="12.75" customHeight="1">
      <c r="A74" s="114" t="s">
        <v>1212</v>
      </c>
      <c r="B74" s="195" t="s">
        <v>1213</v>
      </c>
      <c r="C74" s="290" t="s">
        <v>1214</v>
      </c>
      <c r="D74" s="466" t="s">
        <v>89</v>
      </c>
      <c r="E74" s="115" t="s">
        <v>1127</v>
      </c>
      <c r="F74" s="115" t="s">
        <v>1095</v>
      </c>
      <c r="G74" s="115" t="s">
        <v>1144</v>
      </c>
      <c r="H74" s="468">
        <v>16753216.34</v>
      </c>
      <c r="I74" s="469">
        <v>715.55458300577538</v>
      </c>
      <c r="J74" s="470">
        <v>1.0528268114006645E-2</v>
      </c>
      <c r="K74" s="470">
        <v>1.0627896123132086E-3</v>
      </c>
      <c r="L74" s="470">
        <v>6.2755840102591387E-2</v>
      </c>
      <c r="M74" s="308"/>
      <c r="N74" s="308"/>
      <c r="O74" s="308"/>
      <c r="P74" s="168"/>
      <c r="Q74" s="201"/>
      <c r="R74" s="77"/>
      <c r="S74" s="77"/>
    </row>
    <row r="75" spans="1:19" ht="12.75" customHeight="1">
      <c r="A75" s="114" t="s">
        <v>1215</v>
      </c>
      <c r="B75" s="195" t="s">
        <v>1216</v>
      </c>
      <c r="C75" s="290" t="s">
        <v>1217</v>
      </c>
      <c r="D75" s="466" t="s">
        <v>89</v>
      </c>
      <c r="E75" s="115" t="s">
        <v>1107</v>
      </c>
      <c r="F75" s="115" t="s">
        <v>1095</v>
      </c>
      <c r="G75" s="115" t="s">
        <v>1100</v>
      </c>
      <c r="H75" s="468">
        <v>59228199.289999999</v>
      </c>
      <c r="I75" s="469">
        <v>745.96790721290733</v>
      </c>
      <c r="J75" s="470">
        <v>3.94160188963526E-2</v>
      </c>
      <c r="K75" s="470">
        <v>-5.2704317971219439E-4</v>
      </c>
      <c r="L75" s="470">
        <v>1.5429260154402602E-3</v>
      </c>
      <c r="M75" s="308"/>
      <c r="N75" s="308"/>
      <c r="O75" s="308"/>
      <c r="P75" s="168"/>
      <c r="Q75" s="201"/>
      <c r="R75" s="77"/>
      <c r="S75" s="77"/>
    </row>
    <row r="76" spans="1:19" ht="12.75" customHeight="1">
      <c r="A76" s="114" t="s">
        <v>1218</v>
      </c>
      <c r="B76" s="195">
        <v>61515780704</v>
      </c>
      <c r="C76" s="290" t="s">
        <v>1219</v>
      </c>
      <c r="D76" s="466" t="s">
        <v>89</v>
      </c>
      <c r="E76" s="115" t="s">
        <v>1107</v>
      </c>
      <c r="F76" s="115" t="s">
        <v>1095</v>
      </c>
      <c r="G76" s="115" t="s">
        <v>1104</v>
      </c>
      <c r="H76" s="468">
        <v>275590267.35000002</v>
      </c>
      <c r="I76" s="469">
        <v>133.16535336054099</v>
      </c>
      <c r="J76" s="470">
        <v>-3.1215491668453721E-2</v>
      </c>
      <c r="K76" s="470">
        <v>-3.0236517108117589E-4</v>
      </c>
      <c r="L76" s="470">
        <v>1.2024720951409051E-5</v>
      </c>
      <c r="M76" s="308"/>
      <c r="N76" s="308"/>
      <c r="O76" s="308"/>
      <c r="P76" s="168"/>
      <c r="Q76" s="201"/>
      <c r="R76" s="77"/>
      <c r="S76" s="77"/>
    </row>
    <row r="77" spans="1:19" ht="12.75" customHeight="1">
      <c r="A77" s="114" t="s">
        <v>1220</v>
      </c>
      <c r="B77" s="195">
        <v>16128752508</v>
      </c>
      <c r="C77" s="290" t="s">
        <v>1221</v>
      </c>
      <c r="D77" s="466" t="s">
        <v>89</v>
      </c>
      <c r="E77" s="115" t="s">
        <v>1103</v>
      </c>
      <c r="F77" s="115" t="s">
        <v>1095</v>
      </c>
      <c r="G77" s="115" t="s">
        <v>1100</v>
      </c>
      <c r="H77" s="468">
        <v>43860809.850000001</v>
      </c>
      <c r="I77" s="469">
        <v>106.12462651090939</v>
      </c>
      <c r="J77" s="470">
        <v>-2.1840071192934518E-3</v>
      </c>
      <c r="K77" s="470">
        <v>1.1044553566494919E-3</v>
      </c>
      <c r="L77" s="470">
        <v>9.1302122115898721E-2</v>
      </c>
      <c r="M77" s="308"/>
      <c r="N77" s="308"/>
      <c r="O77" s="308"/>
      <c r="P77" s="168"/>
      <c r="Q77" s="201"/>
      <c r="R77" s="77"/>
      <c r="S77" s="77"/>
    </row>
    <row r="78" spans="1:19" ht="12.75" customHeight="1">
      <c r="A78" s="114" t="s">
        <v>1222</v>
      </c>
      <c r="B78" s="195" t="s">
        <v>1223</v>
      </c>
      <c r="C78" s="290" t="s">
        <v>1224</v>
      </c>
      <c r="D78" s="466" t="s">
        <v>1225</v>
      </c>
      <c r="E78" s="115" t="s">
        <v>1107</v>
      </c>
      <c r="F78" s="115" t="s">
        <v>1095</v>
      </c>
      <c r="G78" s="115" t="s">
        <v>1100</v>
      </c>
      <c r="H78" s="468">
        <v>1703900215.51</v>
      </c>
      <c r="I78" s="469">
        <v>1067.2134289112198</v>
      </c>
      <c r="J78" s="470">
        <v>-1.9821961150493173E-2</v>
      </c>
      <c r="K78" s="470">
        <v>-3.1807271213967203E-3</v>
      </c>
      <c r="L78" s="470">
        <v>3.9926353266614978E-2</v>
      </c>
      <c r="M78" s="308"/>
      <c r="N78" s="308"/>
      <c r="O78" s="308"/>
      <c r="P78" s="168"/>
      <c r="Q78" s="201"/>
      <c r="R78" s="77"/>
      <c r="S78" s="77"/>
    </row>
    <row r="79" spans="1:19" ht="12.75" customHeight="1">
      <c r="A79" s="137" t="s">
        <v>1226</v>
      </c>
      <c r="B79" s="195">
        <v>97407922886</v>
      </c>
      <c r="C79" s="290" t="s">
        <v>1227</v>
      </c>
      <c r="D79" s="466" t="s">
        <v>1225</v>
      </c>
      <c r="E79" s="115" t="s">
        <v>1107</v>
      </c>
      <c r="F79" s="115" t="s">
        <v>1095</v>
      </c>
      <c r="G79" s="115" t="s">
        <v>1100</v>
      </c>
      <c r="H79" s="468">
        <v>1026103917.78</v>
      </c>
      <c r="I79" s="469">
        <v>916.21856026163005</v>
      </c>
      <c r="J79" s="470">
        <v>-1.0803338289443909E-2</v>
      </c>
      <c r="K79" s="470">
        <v>-2.6216097163389573E-3</v>
      </c>
      <c r="L79" s="470">
        <v>4.467789801514721E-2</v>
      </c>
      <c r="M79" s="308"/>
      <c r="N79" s="308"/>
      <c r="O79" s="308"/>
      <c r="P79" s="168"/>
      <c r="Q79" s="201"/>
      <c r="R79" s="77"/>
      <c r="S79" s="77"/>
    </row>
    <row r="80" spans="1:19" ht="12.75" customHeight="1">
      <c r="A80" s="114" t="s">
        <v>1228</v>
      </c>
      <c r="B80" s="195" t="s">
        <v>1229</v>
      </c>
      <c r="C80" s="290" t="s">
        <v>1230</v>
      </c>
      <c r="D80" s="466" t="s">
        <v>1225</v>
      </c>
      <c r="E80" s="115" t="s">
        <v>1107</v>
      </c>
      <c r="F80" s="115" t="s">
        <v>139</v>
      </c>
      <c r="G80" s="115" t="s">
        <v>1144</v>
      </c>
      <c r="H80" s="468">
        <v>26043821.704999998</v>
      </c>
      <c r="I80" s="469">
        <v>746.15419999999995</v>
      </c>
      <c r="J80" s="470">
        <v>-1.6959622022583165E-3</v>
      </c>
      <c r="K80" s="470">
        <v>1.8721856077263954E-3</v>
      </c>
      <c r="L80" s="470">
        <v>3.1640122298422169E-2</v>
      </c>
      <c r="M80" s="308"/>
      <c r="N80" s="308"/>
      <c r="O80" s="308"/>
      <c r="P80" s="168"/>
      <c r="Q80" s="201"/>
      <c r="R80" s="77"/>
      <c r="S80" s="77"/>
    </row>
    <row r="81" spans="1:19" ht="12.75" customHeight="1">
      <c r="A81" s="114" t="s">
        <v>1095</v>
      </c>
      <c r="B81" s="195" t="s">
        <v>1095</v>
      </c>
      <c r="C81" s="290" t="s">
        <v>1095</v>
      </c>
      <c r="D81" s="466" t="s">
        <v>1095</v>
      </c>
      <c r="E81" s="115" t="s">
        <v>1095</v>
      </c>
      <c r="F81" s="115" t="s">
        <v>140</v>
      </c>
      <c r="G81" s="115" t="s">
        <v>1144</v>
      </c>
      <c r="H81" s="468">
        <v>11441903.8357</v>
      </c>
      <c r="I81" s="469">
        <v>741.09730000000002</v>
      </c>
      <c r="J81" s="470">
        <v>9.8534342205338632E-3</v>
      </c>
      <c r="K81" s="470">
        <v>1.7070533607899119E-3</v>
      </c>
      <c r="L81" s="470">
        <v>2.9757011086544383E-2</v>
      </c>
      <c r="M81" s="308"/>
      <c r="N81" s="308"/>
      <c r="O81" s="308"/>
      <c r="P81" s="168"/>
      <c r="Q81" s="201"/>
      <c r="R81" s="77"/>
      <c r="S81" s="77"/>
    </row>
    <row r="82" spans="1:19" ht="12.75" customHeight="1">
      <c r="A82" s="114" t="s">
        <v>1095</v>
      </c>
      <c r="B82" s="195" t="s">
        <v>1095</v>
      </c>
      <c r="C82" s="290" t="s">
        <v>1095</v>
      </c>
      <c r="D82" s="466" t="s">
        <v>1095</v>
      </c>
      <c r="E82" s="115" t="s">
        <v>1095</v>
      </c>
      <c r="F82" s="115" t="s">
        <v>141</v>
      </c>
      <c r="G82" s="115" t="s">
        <v>1144</v>
      </c>
      <c r="H82" s="468">
        <v>1786999.3696999999</v>
      </c>
      <c r="I82" s="469">
        <v>736.06449999999995</v>
      </c>
      <c r="J82" s="470">
        <v>5.340912952090493E-3</v>
      </c>
      <c r="K82" s="470">
        <v>1.5421217225570771E-3</v>
      </c>
      <c r="L82" s="470">
        <v>2.7871885864490853E-2</v>
      </c>
      <c r="M82" s="308"/>
      <c r="N82" s="308"/>
      <c r="O82" s="308"/>
      <c r="P82" s="168"/>
      <c r="Q82" s="201"/>
      <c r="R82" s="77"/>
      <c r="S82" s="77"/>
    </row>
    <row r="83" spans="1:19" ht="12.75" customHeight="1">
      <c r="A83" s="114" t="s">
        <v>1231</v>
      </c>
      <c r="B83" s="195" t="s">
        <v>1232</v>
      </c>
      <c r="C83" s="290" t="s">
        <v>1233</v>
      </c>
      <c r="D83" s="466" t="s">
        <v>1225</v>
      </c>
      <c r="E83" s="115" t="s">
        <v>1107</v>
      </c>
      <c r="F83" s="115" t="s">
        <v>139</v>
      </c>
      <c r="G83" s="115" t="s">
        <v>1144</v>
      </c>
      <c r="H83" s="468">
        <v>33289666.0779</v>
      </c>
      <c r="I83" s="469">
        <v>726.19839999999999</v>
      </c>
      <c r="J83" s="470">
        <v>1.0221302751403982E-2</v>
      </c>
      <c r="K83" s="470">
        <v>1.5439419067801996E-3</v>
      </c>
      <c r="L83" s="470">
        <v>3.1192450978256847E-2</v>
      </c>
      <c r="M83" s="308"/>
      <c r="N83" s="308"/>
      <c r="O83" s="308"/>
      <c r="P83" s="168"/>
      <c r="Q83" s="201"/>
      <c r="R83" s="77"/>
      <c r="S83" s="77"/>
    </row>
    <row r="84" spans="1:19" ht="12.75" customHeight="1">
      <c r="A84" s="114" t="s">
        <v>1095</v>
      </c>
      <c r="B84" s="195" t="s">
        <v>1095</v>
      </c>
      <c r="C84" s="290" t="s">
        <v>1095</v>
      </c>
      <c r="D84" s="466" t="s">
        <v>1095</v>
      </c>
      <c r="E84" s="115" t="s">
        <v>1095</v>
      </c>
      <c r="F84" s="115" t="s">
        <v>140</v>
      </c>
      <c r="G84" s="115" t="s">
        <v>1144</v>
      </c>
      <c r="H84" s="468">
        <v>13998411.718499999</v>
      </c>
      <c r="I84" s="469">
        <v>723.98580000000004</v>
      </c>
      <c r="J84" s="470">
        <v>-2.0849311547110894E-4</v>
      </c>
      <c r="K84" s="470">
        <v>1.4614769430354446E-3</v>
      </c>
      <c r="L84" s="470">
        <v>3.0251256997877229E-2</v>
      </c>
      <c r="M84" s="308"/>
      <c r="N84" s="308"/>
      <c r="O84" s="308"/>
      <c r="P84" s="168"/>
      <c r="Q84" s="201"/>
      <c r="R84" s="77"/>
      <c r="S84" s="77"/>
    </row>
    <row r="85" spans="1:19" ht="12.75" customHeight="1">
      <c r="A85" s="114" t="s">
        <v>1095</v>
      </c>
      <c r="B85" s="195" t="s">
        <v>1095</v>
      </c>
      <c r="C85" s="290" t="s">
        <v>1095</v>
      </c>
      <c r="D85" s="466" t="s">
        <v>1095</v>
      </c>
      <c r="E85" s="115" t="s">
        <v>1095</v>
      </c>
      <c r="F85" s="115" t="s">
        <v>141</v>
      </c>
      <c r="G85" s="115" t="s">
        <v>1144</v>
      </c>
      <c r="H85" s="468">
        <v>3538464.9246</v>
      </c>
      <c r="I85" s="469">
        <v>721.78409999999997</v>
      </c>
      <c r="J85" s="470">
        <v>1.0055192837004512E-2</v>
      </c>
      <c r="K85" s="470">
        <v>1.3792088326292085E-3</v>
      </c>
      <c r="L85" s="470">
        <v>2.9306692148829416E-2</v>
      </c>
      <c r="M85" s="308"/>
      <c r="N85" s="308"/>
      <c r="O85" s="308"/>
      <c r="P85" s="168"/>
      <c r="Q85" s="201"/>
      <c r="R85" s="77"/>
      <c r="S85" s="77"/>
    </row>
    <row r="86" spans="1:19" ht="12.75" customHeight="1">
      <c r="A86" s="114" t="s">
        <v>1234</v>
      </c>
      <c r="B86" s="195">
        <v>30096106301</v>
      </c>
      <c r="C86" s="290" t="s">
        <v>1235</v>
      </c>
      <c r="D86" s="466" t="s">
        <v>1225</v>
      </c>
      <c r="E86" s="115" t="s">
        <v>1107</v>
      </c>
      <c r="F86" s="115" t="s">
        <v>1095</v>
      </c>
      <c r="G86" s="115" t="s">
        <v>1144</v>
      </c>
      <c r="H86" s="468">
        <v>433757701.44</v>
      </c>
      <c r="I86" s="469">
        <v>938.08201373565407</v>
      </c>
      <c r="J86" s="470">
        <v>2.3127220107802104E-2</v>
      </c>
      <c r="K86" s="470">
        <v>1.2426906790163894E-3</v>
      </c>
      <c r="L86" s="470">
        <v>2.1077797496585227E-2</v>
      </c>
      <c r="M86" s="308"/>
      <c r="N86" s="308"/>
      <c r="O86" s="308"/>
      <c r="P86" s="168"/>
      <c r="Q86" s="201"/>
      <c r="R86" s="77"/>
      <c r="S86" s="77"/>
    </row>
    <row r="87" spans="1:19" ht="12.75" customHeight="1">
      <c r="A87" s="114" t="s">
        <v>1236</v>
      </c>
      <c r="B87" s="195">
        <v>18911840764</v>
      </c>
      <c r="C87" s="290" t="s">
        <v>1237</v>
      </c>
      <c r="D87" s="466" t="s">
        <v>1225</v>
      </c>
      <c r="E87" s="115" t="s">
        <v>1099</v>
      </c>
      <c r="F87" s="115" t="s">
        <v>1095</v>
      </c>
      <c r="G87" s="115" t="s">
        <v>1100</v>
      </c>
      <c r="H87" s="468">
        <v>249712875.31</v>
      </c>
      <c r="I87" s="469">
        <v>100.20232199677028</v>
      </c>
      <c r="J87" s="470">
        <v>4.9347961330248324E-2</v>
      </c>
      <c r="K87" s="470">
        <v>1.6262404350431137E-2</v>
      </c>
      <c r="L87" s="470">
        <v>0.17829689728080966</v>
      </c>
      <c r="M87" s="308"/>
      <c r="N87" s="308"/>
      <c r="O87" s="308"/>
      <c r="P87" s="168"/>
      <c r="Q87" s="201"/>
      <c r="R87" s="77"/>
      <c r="S87" s="77"/>
    </row>
    <row r="88" spans="1:19" ht="12.75" customHeight="1">
      <c r="A88" s="137" t="s">
        <v>1238</v>
      </c>
      <c r="B88" s="195" t="s">
        <v>1239</v>
      </c>
      <c r="C88" s="290" t="s">
        <v>1240</v>
      </c>
      <c r="D88" s="466" t="s">
        <v>1225</v>
      </c>
      <c r="E88" s="115" t="s">
        <v>1107</v>
      </c>
      <c r="F88" s="115"/>
      <c r="G88" s="115" t="s">
        <v>1100</v>
      </c>
      <c r="H88" s="468">
        <v>101290350.79000001</v>
      </c>
      <c r="I88" s="469">
        <v>746.65014710350147</v>
      </c>
      <c r="J88" s="470">
        <v>1.6038342409375961E-2</v>
      </c>
      <c r="K88" s="470">
        <v>-1.6466659222785784E-3</v>
      </c>
      <c r="L88" s="470" t="s">
        <v>1095</v>
      </c>
      <c r="M88" s="308"/>
      <c r="N88" s="308"/>
      <c r="O88" s="308"/>
      <c r="P88" s="168"/>
      <c r="Q88" s="201"/>
      <c r="R88" s="77"/>
      <c r="S88" s="77"/>
    </row>
    <row r="89" spans="1:19" ht="12.75" customHeight="1">
      <c r="A89" s="114" t="s">
        <v>1241</v>
      </c>
      <c r="B89" s="195">
        <v>62937824927</v>
      </c>
      <c r="C89" s="290" t="s">
        <v>1242</v>
      </c>
      <c r="D89" s="466" t="s">
        <v>1225</v>
      </c>
      <c r="E89" s="115" t="s">
        <v>1127</v>
      </c>
      <c r="F89" s="115" t="s">
        <v>1095</v>
      </c>
      <c r="G89" s="115" t="s">
        <v>1100</v>
      </c>
      <c r="H89" s="468">
        <v>44015009.850000001</v>
      </c>
      <c r="I89" s="469">
        <v>805.53083902157255</v>
      </c>
      <c r="J89" s="470">
        <v>8.5954850701579044E-2</v>
      </c>
      <c r="K89" s="470">
        <v>-1.5973450123584199E-3</v>
      </c>
      <c r="L89" s="470">
        <v>7.2076041519602896E-2</v>
      </c>
      <c r="M89" s="308"/>
      <c r="N89" s="308"/>
      <c r="O89" s="308"/>
      <c r="P89" s="168"/>
      <c r="Q89" s="201"/>
      <c r="R89" s="77"/>
      <c r="S89" s="77"/>
    </row>
    <row r="90" spans="1:19" ht="12.75" customHeight="1">
      <c r="A90" s="137" t="s">
        <v>1243</v>
      </c>
      <c r="B90" s="195">
        <v>52772437018</v>
      </c>
      <c r="C90" s="290" t="s">
        <v>1244</v>
      </c>
      <c r="D90" s="466" t="s">
        <v>1225</v>
      </c>
      <c r="E90" s="115" t="s">
        <v>1103</v>
      </c>
      <c r="F90" s="115" t="s">
        <v>1095</v>
      </c>
      <c r="G90" s="115" t="s">
        <v>1100</v>
      </c>
      <c r="H90" s="468">
        <v>246019563.63999999</v>
      </c>
      <c r="I90" s="469">
        <v>128.45255516363662</v>
      </c>
      <c r="J90" s="470">
        <v>4.2950956445112709E-2</v>
      </c>
      <c r="K90" s="470">
        <v>1.6511221004293919E-2</v>
      </c>
      <c r="L90" s="470">
        <v>0.13521269900122723</v>
      </c>
      <c r="M90" s="308"/>
      <c r="N90" s="308"/>
      <c r="O90" s="308"/>
      <c r="P90" s="168"/>
      <c r="Q90" s="201"/>
      <c r="R90" s="77"/>
      <c r="S90" s="77"/>
    </row>
    <row r="91" spans="1:19" ht="12.75" customHeight="1">
      <c r="A91" s="114" t="s">
        <v>1245</v>
      </c>
      <c r="B91" s="195" t="s">
        <v>1246</v>
      </c>
      <c r="C91" s="290" t="s">
        <v>1247</v>
      </c>
      <c r="D91" s="466" t="s">
        <v>1225</v>
      </c>
      <c r="E91" s="115" t="s">
        <v>1127</v>
      </c>
      <c r="F91" s="115" t="s">
        <v>1095</v>
      </c>
      <c r="G91" s="115" t="s">
        <v>1100</v>
      </c>
      <c r="H91" s="468">
        <v>31061961.989999998</v>
      </c>
      <c r="I91" s="469">
        <v>739.42164630452828</v>
      </c>
      <c r="J91" s="470">
        <v>6.7333805557183712E-3</v>
      </c>
      <c r="K91" s="470">
        <v>2.1168816148764424E-3</v>
      </c>
      <c r="L91" s="470">
        <v>5.692952471522883E-2</v>
      </c>
      <c r="M91" s="308"/>
      <c r="N91" s="308"/>
      <c r="O91" s="308"/>
      <c r="P91" s="168"/>
      <c r="Q91" s="201"/>
      <c r="R91" s="77"/>
      <c r="S91" s="77"/>
    </row>
    <row r="92" spans="1:19" s="273" customFormat="1" ht="12.75" customHeight="1">
      <c r="A92" s="114" t="s">
        <v>1248</v>
      </c>
      <c r="B92" s="195">
        <v>31076456551</v>
      </c>
      <c r="C92" s="290" t="s">
        <v>1249</v>
      </c>
      <c r="D92" s="466" t="s">
        <v>1225</v>
      </c>
      <c r="E92" s="115" t="s">
        <v>1107</v>
      </c>
      <c r="F92" s="115" t="s">
        <v>1095</v>
      </c>
      <c r="G92" s="115" t="s">
        <v>1104</v>
      </c>
      <c r="H92" s="468">
        <v>512174300.45999998</v>
      </c>
      <c r="I92" s="469">
        <v>105.63091425023897</v>
      </c>
      <c r="J92" s="470">
        <v>1.2496838452671355E-3</v>
      </c>
      <c r="K92" s="470">
        <v>-8.3457421014920818E-4</v>
      </c>
      <c r="L92" s="470">
        <v>9.0213013633688721E-3</v>
      </c>
      <c r="M92" s="308"/>
      <c r="N92" s="308"/>
      <c r="O92" s="308"/>
      <c r="P92" s="168"/>
      <c r="Q92" s="201"/>
      <c r="R92" s="77"/>
      <c r="S92" s="77"/>
    </row>
    <row r="93" spans="1:19" ht="12.75" customHeight="1">
      <c r="A93" s="114" t="s">
        <v>1250</v>
      </c>
      <c r="B93" s="195">
        <v>66324185184</v>
      </c>
      <c r="C93" s="290" t="s">
        <v>1251</v>
      </c>
      <c r="D93" s="466" t="s">
        <v>1225</v>
      </c>
      <c r="E93" s="115" t="s">
        <v>1107</v>
      </c>
      <c r="F93" s="115" t="s">
        <v>1095</v>
      </c>
      <c r="G93" s="115" t="s">
        <v>1104</v>
      </c>
      <c r="H93" s="468">
        <v>502623282.36000001</v>
      </c>
      <c r="I93" s="469">
        <v>143.62651098351637</v>
      </c>
      <c r="J93" s="470">
        <v>-0.1452976800769975</v>
      </c>
      <c r="K93" s="470">
        <v>-1.225569634323298E-4</v>
      </c>
      <c r="L93" s="470">
        <v>1.3921726615737651E-3</v>
      </c>
      <c r="M93" s="308"/>
      <c r="N93" s="308"/>
      <c r="O93" s="308"/>
      <c r="P93" s="168"/>
      <c r="Q93" s="201"/>
      <c r="R93" s="77"/>
      <c r="S93" s="77"/>
    </row>
    <row r="94" spans="1:19" s="273" customFormat="1" ht="12.75" customHeight="1">
      <c r="A94" s="114" t="s">
        <v>1252</v>
      </c>
      <c r="B94" s="195">
        <v>51707511570</v>
      </c>
      <c r="C94" s="290" t="s">
        <v>1253</v>
      </c>
      <c r="D94" s="466" t="s">
        <v>1254</v>
      </c>
      <c r="E94" s="115" t="s">
        <v>1099</v>
      </c>
      <c r="F94" s="115" t="s">
        <v>1095</v>
      </c>
      <c r="G94" s="115" t="s">
        <v>1100</v>
      </c>
      <c r="H94" s="468">
        <v>10700359.2414</v>
      </c>
      <c r="I94" s="469">
        <v>698.42170683665245</v>
      </c>
      <c r="J94" s="470">
        <v>1.2945837556820106E-2</v>
      </c>
      <c r="K94" s="470">
        <v>1.3639847480483525E-2</v>
      </c>
      <c r="L94" s="470">
        <v>0.15076892670070752</v>
      </c>
      <c r="M94" s="308"/>
      <c r="N94" s="308"/>
      <c r="O94" s="308"/>
      <c r="P94" s="168"/>
      <c r="Q94" s="201"/>
      <c r="R94" s="77"/>
      <c r="S94" s="77"/>
    </row>
    <row r="95" spans="1:19" ht="12.75" customHeight="1">
      <c r="A95" s="114" t="s">
        <v>1255</v>
      </c>
      <c r="B95" s="195" t="s">
        <v>1256</v>
      </c>
      <c r="C95" s="290" t="s">
        <v>1257</v>
      </c>
      <c r="D95" s="466" t="s">
        <v>1254</v>
      </c>
      <c r="E95" s="115" t="s">
        <v>1107</v>
      </c>
      <c r="F95" s="115" t="s">
        <v>139</v>
      </c>
      <c r="G95" s="115" t="s">
        <v>1144</v>
      </c>
      <c r="H95" s="468">
        <v>5436884.2741</v>
      </c>
      <c r="I95" s="469">
        <v>670.08270000000005</v>
      </c>
      <c r="J95" s="470">
        <v>6.8343224261782076E-3</v>
      </c>
      <c r="K95" s="470">
        <v>-1.8139204152464172E-3</v>
      </c>
      <c r="L95" s="470" t="s">
        <v>1095</v>
      </c>
      <c r="M95" s="308"/>
      <c r="N95" s="308"/>
      <c r="O95" s="308"/>
      <c r="P95" s="168"/>
      <c r="Q95" s="201"/>
      <c r="R95" s="77"/>
      <c r="S95" s="77"/>
    </row>
    <row r="96" spans="1:19" ht="12.75" customHeight="1">
      <c r="A96" s="137"/>
      <c r="B96" s="195"/>
      <c r="C96" s="290"/>
      <c r="D96" s="466"/>
      <c r="E96" s="115"/>
      <c r="F96" s="115" t="s">
        <v>140</v>
      </c>
      <c r="G96" s="115" t="s">
        <v>1144</v>
      </c>
      <c r="H96" s="468">
        <v>74093.675900000002</v>
      </c>
      <c r="I96" s="469">
        <v>666.59360000000004</v>
      </c>
      <c r="J96" s="470">
        <v>6.0071177996474656E-3</v>
      </c>
      <c r="K96" s="470">
        <v>-2.6340498255590372E-3</v>
      </c>
      <c r="L96" s="470" t="s">
        <v>1095</v>
      </c>
      <c r="M96" s="308"/>
      <c r="N96" s="308"/>
      <c r="O96" s="308"/>
      <c r="P96" s="168"/>
      <c r="Q96" s="201"/>
      <c r="R96" s="77"/>
      <c r="S96" s="77"/>
    </row>
    <row r="97" spans="1:19" ht="12.75" customHeight="1">
      <c r="A97" s="137" t="s">
        <v>1258</v>
      </c>
      <c r="B97" s="195">
        <v>40759487854</v>
      </c>
      <c r="C97" s="290" t="s">
        <v>1259</v>
      </c>
      <c r="D97" s="466" t="s">
        <v>1254</v>
      </c>
      <c r="E97" s="115" t="s">
        <v>1099</v>
      </c>
      <c r="F97" s="115" t="s">
        <v>1095</v>
      </c>
      <c r="G97" s="115" t="s">
        <v>1144</v>
      </c>
      <c r="H97" s="468">
        <v>20825119.130399998</v>
      </c>
      <c r="I97" s="469">
        <v>112.52458451777612</v>
      </c>
      <c r="J97" s="470">
        <v>1.9936586890836994E-2</v>
      </c>
      <c r="K97" s="470">
        <v>1.0616308068416958E-2</v>
      </c>
      <c r="L97" s="470">
        <v>0.18756905196626228</v>
      </c>
      <c r="M97" s="308"/>
      <c r="N97" s="308"/>
      <c r="O97" s="308"/>
      <c r="P97" s="168"/>
      <c r="Q97" s="201"/>
      <c r="R97" s="77"/>
      <c r="S97" s="77"/>
    </row>
    <row r="98" spans="1:19" ht="12.75" customHeight="1">
      <c r="A98" s="137" t="s">
        <v>1260</v>
      </c>
      <c r="B98" s="195">
        <v>89187481269</v>
      </c>
      <c r="C98" s="290" t="s">
        <v>1261</v>
      </c>
      <c r="D98" s="466" t="s">
        <v>1262</v>
      </c>
      <c r="E98" s="115" t="s">
        <v>1127</v>
      </c>
      <c r="F98" s="115" t="s">
        <v>1095</v>
      </c>
      <c r="G98" s="115" t="s">
        <v>1100</v>
      </c>
      <c r="H98" s="468">
        <v>109853586.866</v>
      </c>
      <c r="I98" s="469">
        <v>810.43670274546162</v>
      </c>
      <c r="J98" s="470">
        <v>6.2177157459263777E-2</v>
      </c>
      <c r="K98" s="470">
        <v>-4.1306934938054596E-3</v>
      </c>
      <c r="L98" s="470">
        <v>4.3284400014960589E-2</v>
      </c>
      <c r="M98" s="308"/>
      <c r="N98" s="308"/>
      <c r="O98" s="308"/>
      <c r="P98" s="168"/>
      <c r="Q98" s="201"/>
      <c r="R98" s="77"/>
      <c r="S98" s="77"/>
    </row>
    <row r="99" spans="1:19" s="273" customFormat="1" ht="12.75" customHeight="1">
      <c r="A99" s="137" t="s">
        <v>1263</v>
      </c>
      <c r="B99" s="195" t="s">
        <v>1264</v>
      </c>
      <c r="C99" s="290" t="s">
        <v>1265</v>
      </c>
      <c r="D99" s="466" t="s">
        <v>1262</v>
      </c>
      <c r="E99" s="115" t="s">
        <v>1107</v>
      </c>
      <c r="F99" s="115" t="s">
        <v>1095</v>
      </c>
      <c r="G99" s="115" t="s">
        <v>1100</v>
      </c>
      <c r="H99" s="468">
        <v>676823564.90530002</v>
      </c>
      <c r="I99" s="469">
        <v>844.99048719883717</v>
      </c>
      <c r="J99" s="470">
        <v>-1.1585543557050326E-2</v>
      </c>
      <c r="K99" s="470">
        <v>-4.2622204038988976E-3</v>
      </c>
      <c r="L99" s="470">
        <v>5.2409799779839394E-2</v>
      </c>
      <c r="M99" s="308"/>
      <c r="N99" s="308"/>
      <c r="O99" s="308"/>
      <c r="P99" s="168"/>
      <c r="Q99" s="201"/>
      <c r="R99" s="77"/>
      <c r="S99" s="77"/>
    </row>
    <row r="100" spans="1:19" s="273" customFormat="1" ht="12.75" customHeight="1">
      <c r="A100" s="137" t="s">
        <v>1266</v>
      </c>
      <c r="B100" s="195">
        <v>79265733460</v>
      </c>
      <c r="C100" s="290" t="s">
        <v>1267</v>
      </c>
      <c r="D100" s="466" t="s">
        <v>1262</v>
      </c>
      <c r="E100" s="115" t="s">
        <v>1127</v>
      </c>
      <c r="F100" s="115" t="s">
        <v>1095</v>
      </c>
      <c r="G100" s="115" t="s">
        <v>1100</v>
      </c>
      <c r="H100" s="468">
        <v>97930056.323500007</v>
      </c>
      <c r="I100" s="469">
        <v>859.88072687171359</v>
      </c>
      <c r="J100" s="470">
        <v>6.7743692028399138E-3</v>
      </c>
      <c r="K100" s="470">
        <v>1.6056629075180906E-2</v>
      </c>
      <c r="L100" s="470">
        <v>1.9678361211568962E-2</v>
      </c>
      <c r="M100" s="308"/>
      <c r="N100" s="308"/>
      <c r="O100" s="308"/>
      <c r="P100" s="168"/>
      <c r="Q100" s="201"/>
      <c r="R100" s="77"/>
      <c r="S100" s="77"/>
    </row>
    <row r="101" spans="1:19" ht="12.75" customHeight="1">
      <c r="A101" s="114" t="s">
        <v>1268</v>
      </c>
      <c r="B101" s="195">
        <v>27751007165</v>
      </c>
      <c r="C101" s="290" t="s">
        <v>1269</v>
      </c>
      <c r="D101" s="466" t="s">
        <v>1262</v>
      </c>
      <c r="E101" s="115" t="s">
        <v>1107</v>
      </c>
      <c r="F101" s="115" t="s">
        <v>1095</v>
      </c>
      <c r="G101" s="115" t="s">
        <v>1100</v>
      </c>
      <c r="H101" s="468">
        <v>74094745.127399996</v>
      </c>
      <c r="I101" s="469">
        <v>763.13065592492501</v>
      </c>
      <c r="J101" s="470">
        <v>-8.4475692442800288E-3</v>
      </c>
      <c r="K101" s="470">
        <v>-6.2416356170788001E-3</v>
      </c>
      <c r="L101" s="470" t="s">
        <v>1095</v>
      </c>
      <c r="M101" s="308"/>
      <c r="N101" s="308"/>
      <c r="O101" s="308"/>
      <c r="P101" s="168"/>
      <c r="Q101" s="201"/>
      <c r="R101" s="77"/>
      <c r="S101" s="77"/>
    </row>
    <row r="102" spans="1:19" ht="12.75" customHeight="1">
      <c r="A102" s="114" t="s">
        <v>1270</v>
      </c>
      <c r="B102" s="195">
        <v>20010251059</v>
      </c>
      <c r="C102" s="290" t="s">
        <v>1271</v>
      </c>
      <c r="D102" s="466" t="s">
        <v>1262</v>
      </c>
      <c r="E102" s="479" t="s">
        <v>1107</v>
      </c>
      <c r="F102" s="479" t="s">
        <v>1095</v>
      </c>
      <c r="G102" s="479" t="s">
        <v>1100</v>
      </c>
      <c r="H102" s="468">
        <v>172718008.19850001</v>
      </c>
      <c r="I102" s="469">
        <v>792.17587430071683</v>
      </c>
      <c r="J102" s="470">
        <v>6.0863556517116724E-2</v>
      </c>
      <c r="K102" s="470">
        <v>-7.2235716733759503E-5</v>
      </c>
      <c r="L102" s="470">
        <v>4.4142803963478361E-3</v>
      </c>
      <c r="M102" s="308"/>
      <c r="N102" s="308"/>
      <c r="O102" s="308"/>
      <c r="P102" s="168"/>
      <c r="Q102" s="201"/>
      <c r="R102" s="77"/>
      <c r="S102" s="77"/>
    </row>
    <row r="103" spans="1:19" ht="12.75" customHeight="1">
      <c r="A103" s="114" t="s">
        <v>1272</v>
      </c>
      <c r="B103" s="195" t="s">
        <v>1273</v>
      </c>
      <c r="C103" s="290" t="s">
        <v>1274</v>
      </c>
      <c r="D103" s="466" t="s">
        <v>1262</v>
      </c>
      <c r="E103" s="479" t="s">
        <v>1107</v>
      </c>
      <c r="F103" s="479" t="s">
        <v>1095</v>
      </c>
      <c r="G103" s="479" t="s">
        <v>1104</v>
      </c>
      <c r="H103" s="468">
        <v>297785416.58249998</v>
      </c>
      <c r="I103" s="469">
        <v>103.01549840587505</v>
      </c>
      <c r="J103" s="470">
        <v>1.5829982795654729E-2</v>
      </c>
      <c r="K103" s="470">
        <v>-4.2890631630032594E-4</v>
      </c>
      <c r="L103" s="470">
        <v>1.8090356782755279E-2</v>
      </c>
      <c r="M103" s="308"/>
      <c r="N103" s="308"/>
      <c r="O103" s="308"/>
      <c r="P103" s="168"/>
      <c r="Q103" s="201"/>
      <c r="R103" s="77"/>
      <c r="S103" s="77"/>
    </row>
    <row r="104" spans="1:19" ht="12.75" customHeight="1">
      <c r="A104" s="482" t="s">
        <v>1275</v>
      </c>
      <c r="B104" s="195" t="s">
        <v>1276</v>
      </c>
      <c r="C104" s="290" t="s">
        <v>1277</v>
      </c>
      <c r="D104" s="466" t="s">
        <v>1262</v>
      </c>
      <c r="E104" s="479" t="s">
        <v>1107</v>
      </c>
      <c r="F104" s="479" t="s">
        <v>1095</v>
      </c>
      <c r="G104" s="479" t="s">
        <v>1144</v>
      </c>
      <c r="H104" s="468">
        <v>29975932.860100001</v>
      </c>
      <c r="I104" s="469">
        <v>676.54632636857912</v>
      </c>
      <c r="J104" s="470" t="s">
        <v>1095</v>
      </c>
      <c r="K104" s="470" t="s">
        <v>1095</v>
      </c>
      <c r="L104" s="470" t="s">
        <v>1095</v>
      </c>
      <c r="M104" s="308"/>
      <c r="N104" s="308"/>
      <c r="O104" s="308"/>
      <c r="P104" s="168"/>
      <c r="Q104" s="201"/>
      <c r="R104" s="77"/>
      <c r="S104" s="77"/>
    </row>
    <row r="105" spans="1:19" ht="12.75" customHeight="1">
      <c r="A105" s="482" t="s">
        <v>1278</v>
      </c>
      <c r="B105" s="195" t="s">
        <v>1279</v>
      </c>
      <c r="C105" s="290" t="s">
        <v>1280</v>
      </c>
      <c r="D105" s="466" t="s">
        <v>1262</v>
      </c>
      <c r="E105" s="479" t="s">
        <v>1281</v>
      </c>
      <c r="F105" s="479" t="s">
        <v>1095</v>
      </c>
      <c r="G105" s="479" t="s">
        <v>1100</v>
      </c>
      <c r="H105" s="468">
        <v>8963240.7683000006</v>
      </c>
      <c r="I105" s="469">
        <v>754.71846295150544</v>
      </c>
      <c r="J105" s="470">
        <v>3.5126927998053281E-2</v>
      </c>
      <c r="K105" s="470">
        <v>-3.79318694348596E-4</v>
      </c>
      <c r="L105" s="470">
        <v>4.8995960421615692E-2</v>
      </c>
      <c r="M105" s="308"/>
      <c r="N105" s="308"/>
      <c r="O105" s="308"/>
      <c r="P105" s="168"/>
      <c r="Q105" s="201"/>
      <c r="R105" s="77"/>
      <c r="S105" s="77"/>
    </row>
    <row r="106" spans="1:19" ht="12.75" customHeight="1">
      <c r="A106" s="114" t="s">
        <v>1282</v>
      </c>
      <c r="B106" s="195" t="s">
        <v>1283</v>
      </c>
      <c r="C106" s="290" t="s">
        <v>1284</v>
      </c>
      <c r="D106" s="466" t="s">
        <v>1262</v>
      </c>
      <c r="E106" s="479" t="s">
        <v>1281</v>
      </c>
      <c r="F106" s="479" t="s">
        <v>1095</v>
      </c>
      <c r="G106" s="479" t="s">
        <v>1100</v>
      </c>
      <c r="H106" s="468">
        <v>12405594.840399999</v>
      </c>
      <c r="I106" s="469">
        <v>816.93230271294976</v>
      </c>
      <c r="J106" s="470">
        <v>3.4799903295733348E-2</v>
      </c>
      <c r="K106" s="470">
        <v>1.9182443948591699E-2</v>
      </c>
      <c r="L106" s="470">
        <v>0.1958609820754329</v>
      </c>
      <c r="M106" s="308"/>
      <c r="N106" s="308"/>
      <c r="O106" s="308"/>
      <c r="P106" s="168"/>
      <c r="Q106" s="201"/>
      <c r="R106" s="77"/>
      <c r="S106" s="77"/>
    </row>
    <row r="107" spans="1:19" s="273" customFormat="1" ht="12.75" customHeight="1">
      <c r="A107" s="114" t="s">
        <v>1285</v>
      </c>
      <c r="B107" s="195">
        <v>79301865686</v>
      </c>
      <c r="C107" s="290" t="s">
        <v>1286</v>
      </c>
      <c r="D107" s="466" t="s">
        <v>1262</v>
      </c>
      <c r="E107" s="479" t="s">
        <v>1127</v>
      </c>
      <c r="F107" s="479" t="s">
        <v>1095</v>
      </c>
      <c r="G107" s="479" t="s">
        <v>1100</v>
      </c>
      <c r="H107" s="468">
        <v>130660898.14920001</v>
      </c>
      <c r="I107" s="469">
        <v>822.89133269840045</v>
      </c>
      <c r="J107" s="470">
        <v>-1.2704539962285599E-2</v>
      </c>
      <c r="K107" s="470">
        <v>-7.7748128693942986E-3</v>
      </c>
      <c r="L107" s="470">
        <v>4.8517796145573389E-2</v>
      </c>
      <c r="M107" s="308"/>
      <c r="N107" s="308"/>
      <c r="O107" s="308"/>
      <c r="P107" s="168"/>
      <c r="Q107" s="201"/>
      <c r="R107" s="77"/>
      <c r="S107" s="77"/>
    </row>
    <row r="108" spans="1:19" ht="12.75" customHeight="1">
      <c r="A108" s="482" t="s">
        <v>1287</v>
      </c>
      <c r="B108" s="195" t="s">
        <v>1288</v>
      </c>
      <c r="C108" s="290" t="s">
        <v>1289</v>
      </c>
      <c r="D108" s="466" t="s">
        <v>1262</v>
      </c>
      <c r="E108" s="479" t="s">
        <v>1107</v>
      </c>
      <c r="F108" s="479" t="s">
        <v>1095</v>
      </c>
      <c r="G108" s="479" t="s">
        <v>1144</v>
      </c>
      <c r="H108" s="468">
        <v>56501934.653999999</v>
      </c>
      <c r="I108" s="469">
        <v>708.93565790169009</v>
      </c>
      <c r="J108" s="470">
        <v>8.9105707556904612E-3</v>
      </c>
      <c r="K108" s="470">
        <v>2.4445704040831906E-4</v>
      </c>
      <c r="L108" s="470">
        <v>4.1507153501344041E-2</v>
      </c>
      <c r="M108" s="308"/>
      <c r="N108" s="308"/>
      <c r="O108" s="308"/>
      <c r="P108" s="168"/>
      <c r="Q108" s="201"/>
      <c r="R108" s="77"/>
      <c r="S108" s="77"/>
    </row>
    <row r="109" spans="1:19" s="273" customFormat="1" ht="12.75" customHeight="1">
      <c r="A109" s="482" t="s">
        <v>1290</v>
      </c>
      <c r="B109" s="195" t="s">
        <v>1291</v>
      </c>
      <c r="C109" s="290" t="s">
        <v>1292</v>
      </c>
      <c r="D109" s="466" t="s">
        <v>292</v>
      </c>
      <c r="E109" s="479" t="s">
        <v>1107</v>
      </c>
      <c r="F109" s="479" t="s">
        <v>1095</v>
      </c>
      <c r="G109" s="479" t="s">
        <v>1104</v>
      </c>
      <c r="H109" s="468">
        <v>14802375.75</v>
      </c>
      <c r="I109" s="469">
        <v>1013.5865527635749</v>
      </c>
      <c r="J109" s="470">
        <v>-8.6795078495551792E-3</v>
      </c>
      <c r="K109" s="470">
        <v>1.2029225484200268E-4</v>
      </c>
      <c r="L109" s="470">
        <v>3.5470355100699624E-3</v>
      </c>
      <c r="M109" s="308"/>
      <c r="N109" s="308"/>
      <c r="O109" s="308"/>
      <c r="P109" s="168"/>
      <c r="Q109" s="201"/>
      <c r="R109" s="77"/>
      <c r="S109" s="77"/>
    </row>
    <row r="110" spans="1:19" ht="12.75" customHeight="1">
      <c r="A110" s="114" t="s">
        <v>1293</v>
      </c>
      <c r="B110" s="195">
        <v>37884602446</v>
      </c>
      <c r="C110" s="290" t="s">
        <v>1294</v>
      </c>
      <c r="D110" s="466" t="s">
        <v>90</v>
      </c>
      <c r="E110" s="479" t="s">
        <v>1099</v>
      </c>
      <c r="F110" s="479" t="s">
        <v>1095</v>
      </c>
      <c r="G110" s="479" t="s">
        <v>1104</v>
      </c>
      <c r="H110" s="474">
        <v>241400617.43149999</v>
      </c>
      <c r="I110" s="475">
        <v>124.81876392546459</v>
      </c>
      <c r="J110" s="470">
        <v>1.3837403151522931E-2</v>
      </c>
      <c r="K110" s="470">
        <v>1.9234849953349453E-2</v>
      </c>
      <c r="L110" s="470">
        <v>0.12822934845858969</v>
      </c>
      <c r="M110" s="308"/>
      <c r="N110" s="308"/>
      <c r="O110" s="308"/>
      <c r="P110" s="168"/>
      <c r="Q110" s="201"/>
      <c r="R110" s="77"/>
      <c r="S110" s="77"/>
    </row>
    <row r="111" spans="1:19" ht="12.75" customHeight="1">
      <c r="A111" s="114" t="s">
        <v>1295</v>
      </c>
      <c r="B111" s="195" t="s">
        <v>1296</v>
      </c>
      <c r="C111" s="290" t="s">
        <v>1297</v>
      </c>
      <c r="D111" s="466" t="s">
        <v>90</v>
      </c>
      <c r="E111" s="479" t="s">
        <v>1107</v>
      </c>
      <c r="F111" s="479" t="s">
        <v>1095</v>
      </c>
      <c r="G111" s="479" t="s">
        <v>1144</v>
      </c>
      <c r="H111" s="474">
        <v>94512932.612200007</v>
      </c>
      <c r="I111" s="475">
        <v>714.39020699543005</v>
      </c>
      <c r="J111" s="470">
        <v>8.3963465080192368E-3</v>
      </c>
      <c r="K111" s="470">
        <v>-2.6535023916463008E-4</v>
      </c>
      <c r="L111" s="470" t="s">
        <v>1095</v>
      </c>
      <c r="M111" s="308"/>
      <c r="N111" s="308"/>
      <c r="O111" s="308"/>
      <c r="P111" s="168"/>
      <c r="Q111" s="201"/>
      <c r="R111" s="77"/>
      <c r="S111" s="77"/>
    </row>
    <row r="112" spans="1:19" s="273" customFormat="1" ht="12.75" customHeight="1">
      <c r="A112" s="114" t="s">
        <v>1298</v>
      </c>
      <c r="B112" s="195">
        <v>94465089647</v>
      </c>
      <c r="C112" s="290" t="s">
        <v>1299</v>
      </c>
      <c r="D112" s="466" t="s">
        <v>90</v>
      </c>
      <c r="E112" s="479" t="s">
        <v>1107</v>
      </c>
      <c r="F112" s="479" t="s">
        <v>1095</v>
      </c>
      <c r="G112" s="479" t="s">
        <v>1100</v>
      </c>
      <c r="H112" s="474">
        <v>2386341360.0447001</v>
      </c>
      <c r="I112" s="475">
        <v>1587.639422566449</v>
      </c>
      <c r="J112" s="470">
        <v>-1.6931485020296844E-2</v>
      </c>
      <c r="K112" s="470">
        <v>-2.9367886708302482E-3</v>
      </c>
      <c r="L112" s="470">
        <v>6.9098693687502433E-2</v>
      </c>
      <c r="M112" s="308"/>
      <c r="N112" s="308"/>
      <c r="O112" s="308"/>
      <c r="P112" s="168"/>
      <c r="Q112" s="201"/>
      <c r="R112" s="77"/>
      <c r="S112" s="77"/>
    </row>
    <row r="113" spans="1:19" ht="12.75" customHeight="1">
      <c r="A113" s="114" t="s">
        <v>1300</v>
      </c>
      <c r="B113" s="195">
        <v>78935969676</v>
      </c>
      <c r="C113" s="290" t="s">
        <v>1301</v>
      </c>
      <c r="D113" s="466" t="s">
        <v>90</v>
      </c>
      <c r="E113" s="479" t="s">
        <v>1099</v>
      </c>
      <c r="F113" s="479" t="s">
        <v>1095</v>
      </c>
      <c r="G113" s="479" t="s">
        <v>1100</v>
      </c>
      <c r="H113" s="468">
        <v>75191160.527099997</v>
      </c>
      <c r="I113" s="469">
        <v>813.81433134898566</v>
      </c>
      <c r="J113" s="470">
        <v>-2.1635699140837517E-2</v>
      </c>
      <c r="K113" s="470">
        <v>1.8774864001367408E-3</v>
      </c>
      <c r="L113" s="470">
        <v>0.11795351623790928</v>
      </c>
      <c r="M113" s="308"/>
      <c r="N113" s="308"/>
      <c r="O113" s="308"/>
      <c r="P113" s="168"/>
      <c r="Q113" s="201"/>
      <c r="R113" s="77"/>
      <c r="S113" s="77"/>
    </row>
    <row r="114" spans="1:19" ht="12.75" customHeight="1">
      <c r="A114" s="114" t="s">
        <v>1302</v>
      </c>
      <c r="B114" s="195" t="s">
        <v>1303</v>
      </c>
      <c r="C114" s="290" t="s">
        <v>1304</v>
      </c>
      <c r="D114" s="466" t="s">
        <v>90</v>
      </c>
      <c r="E114" s="479" t="s">
        <v>1127</v>
      </c>
      <c r="F114" s="479" t="s">
        <v>1095</v>
      </c>
      <c r="G114" s="479" t="s">
        <v>1100</v>
      </c>
      <c r="H114" s="468">
        <v>221879062.79809999</v>
      </c>
      <c r="I114" s="469">
        <v>757.80619680239624</v>
      </c>
      <c r="J114" s="470">
        <v>0.13192551891668924</v>
      </c>
      <c r="K114" s="470">
        <v>1.7771388595110293E-2</v>
      </c>
      <c r="L114" s="470" t="s">
        <v>1095</v>
      </c>
      <c r="M114" s="308"/>
      <c r="N114" s="308"/>
      <c r="O114" s="308"/>
      <c r="P114" s="168"/>
      <c r="Q114" s="201"/>
      <c r="R114" s="77"/>
      <c r="S114" s="77"/>
    </row>
    <row r="115" spans="1:19" s="273" customFormat="1" ht="12.75" customHeight="1">
      <c r="A115" s="114" t="s">
        <v>1305</v>
      </c>
      <c r="B115" s="195" t="s">
        <v>1306</v>
      </c>
      <c r="C115" s="290" t="s">
        <v>1307</v>
      </c>
      <c r="D115" s="466" t="s">
        <v>90</v>
      </c>
      <c r="E115" s="479" t="s">
        <v>1127</v>
      </c>
      <c r="F115" s="479" t="s">
        <v>1095</v>
      </c>
      <c r="G115" s="479" t="s">
        <v>1100</v>
      </c>
      <c r="H115" s="468">
        <v>67609379.951499999</v>
      </c>
      <c r="I115" s="469">
        <v>817.1453804051614</v>
      </c>
      <c r="J115" s="470">
        <v>-6.0845740470564236E-3</v>
      </c>
      <c r="K115" s="470">
        <v>-3.8733834002513401E-3</v>
      </c>
      <c r="L115" s="470">
        <v>3.1012290835241707E-2</v>
      </c>
      <c r="M115" s="308"/>
      <c r="N115" s="308"/>
      <c r="O115" s="308"/>
      <c r="P115" s="168"/>
      <c r="Q115" s="201"/>
      <c r="R115" s="77"/>
      <c r="S115" s="77"/>
    </row>
    <row r="116" spans="1:19" s="273" customFormat="1" ht="12.75" customHeight="1">
      <c r="A116" s="114" t="s">
        <v>1308</v>
      </c>
      <c r="B116" s="195" t="s">
        <v>1309</v>
      </c>
      <c r="C116" s="290" t="s">
        <v>1310</v>
      </c>
      <c r="D116" s="466" t="s">
        <v>90</v>
      </c>
      <c r="E116" s="479" t="s">
        <v>1127</v>
      </c>
      <c r="F116" s="479" t="s">
        <v>1095</v>
      </c>
      <c r="G116" s="479" t="s">
        <v>1144</v>
      </c>
      <c r="H116" s="468">
        <v>104132406.1367</v>
      </c>
      <c r="I116" s="469">
        <v>728.91119680516942</v>
      </c>
      <c r="J116" s="470">
        <v>7.6300890619902528E-3</v>
      </c>
      <c r="K116" s="470">
        <v>-1.0250258588601069E-3</v>
      </c>
      <c r="L116" s="470">
        <v>6.9872434478732037E-2</v>
      </c>
      <c r="M116" s="308"/>
      <c r="N116" s="308"/>
      <c r="O116" s="308"/>
      <c r="P116" s="168"/>
      <c r="Q116" s="201"/>
      <c r="R116" s="77"/>
      <c r="S116" s="77"/>
    </row>
    <row r="117" spans="1:19" ht="12.75" customHeight="1">
      <c r="A117" s="114" t="s">
        <v>1311</v>
      </c>
      <c r="B117" s="195">
        <v>35313366580</v>
      </c>
      <c r="C117" s="290" t="s">
        <v>1312</v>
      </c>
      <c r="D117" s="466" t="s">
        <v>90</v>
      </c>
      <c r="E117" s="479" t="s">
        <v>1107</v>
      </c>
      <c r="F117" s="479" t="s">
        <v>1313</v>
      </c>
      <c r="G117" s="479" t="s">
        <v>1100</v>
      </c>
      <c r="H117" s="468">
        <v>97529563.386999995</v>
      </c>
      <c r="I117" s="469">
        <v>1125.2265</v>
      </c>
      <c r="J117" s="470">
        <v>-1.1059248549014411E-2</v>
      </c>
      <c r="K117" s="470">
        <v>2.227287842930803E-4</v>
      </c>
      <c r="L117" s="470">
        <v>2.2897403232011726E-3</v>
      </c>
      <c r="M117" s="308"/>
      <c r="N117" s="308"/>
      <c r="O117" s="308"/>
      <c r="P117" s="168"/>
      <c r="Q117" s="201"/>
      <c r="R117" s="77"/>
      <c r="S117" s="77"/>
    </row>
    <row r="118" spans="1:19" ht="12.75" customHeight="1">
      <c r="A118" s="114" t="s">
        <v>1095</v>
      </c>
      <c r="B118" s="195" t="s">
        <v>1095</v>
      </c>
      <c r="C118" s="290" t="s">
        <v>1095</v>
      </c>
      <c r="D118" s="466" t="s">
        <v>1095</v>
      </c>
      <c r="E118" s="479" t="s">
        <v>1095</v>
      </c>
      <c r="F118" s="479" t="s">
        <v>1314</v>
      </c>
      <c r="G118" s="479" t="s">
        <v>1100</v>
      </c>
      <c r="H118" s="468">
        <v>306504144.65200001</v>
      </c>
      <c r="I118" s="469">
        <v>1125.2265</v>
      </c>
      <c r="J118" s="470">
        <v>0.10441058118767566</v>
      </c>
      <c r="K118" s="470">
        <v>2.227287842930803E-4</v>
      </c>
      <c r="L118" s="470">
        <v>2.2897403232011726E-3</v>
      </c>
      <c r="M118" s="308"/>
      <c r="N118" s="308"/>
      <c r="O118" s="308"/>
      <c r="P118" s="168"/>
      <c r="Q118" s="201"/>
      <c r="R118" s="77"/>
      <c r="S118" s="77"/>
    </row>
    <row r="119" spans="1:19" ht="12.75" customHeight="1">
      <c r="A119" s="114" t="s">
        <v>1315</v>
      </c>
      <c r="B119" s="195">
        <v>41002460007</v>
      </c>
      <c r="C119" s="290" t="s">
        <v>1316</v>
      </c>
      <c r="D119" s="466" t="s">
        <v>90</v>
      </c>
      <c r="E119" s="479" t="s">
        <v>1099</v>
      </c>
      <c r="F119" s="479" t="s">
        <v>1095</v>
      </c>
      <c r="G119" s="479" t="s">
        <v>1100</v>
      </c>
      <c r="H119" s="468">
        <v>241543415.96759999</v>
      </c>
      <c r="I119" s="469">
        <v>1111.8483464261726</v>
      </c>
      <c r="J119" s="470">
        <v>2.4340292620151915E-2</v>
      </c>
      <c r="K119" s="470">
        <v>2.4294250565100706E-2</v>
      </c>
      <c r="L119" s="470">
        <v>0.23447230025486165</v>
      </c>
      <c r="M119" s="308"/>
      <c r="N119" s="308"/>
      <c r="O119" s="308"/>
      <c r="P119" s="168"/>
      <c r="Q119" s="201"/>
      <c r="R119" s="77"/>
      <c r="S119" s="77"/>
    </row>
    <row r="120" spans="1:19" ht="12.75" customHeight="1">
      <c r="A120" s="114" t="s">
        <v>1317</v>
      </c>
      <c r="B120" s="195">
        <v>58320210450</v>
      </c>
      <c r="C120" s="290" t="s">
        <v>1318</v>
      </c>
      <c r="D120" s="466" t="s">
        <v>90</v>
      </c>
      <c r="E120" s="479" t="s">
        <v>1127</v>
      </c>
      <c r="F120" s="479" t="s">
        <v>1095</v>
      </c>
      <c r="G120" s="479" t="s">
        <v>1100</v>
      </c>
      <c r="H120" s="468">
        <v>18832328.982299998</v>
      </c>
      <c r="I120" s="469">
        <v>878.98756955365889</v>
      </c>
      <c r="J120" s="470">
        <v>2.1588165248151991E-2</v>
      </c>
      <c r="K120" s="470">
        <v>1.506665968458254E-2</v>
      </c>
      <c r="L120" s="470">
        <v>0.16204726574387229</v>
      </c>
      <c r="M120" s="308"/>
      <c r="N120" s="308"/>
      <c r="O120" s="308"/>
      <c r="P120" s="168"/>
      <c r="Q120" s="201"/>
      <c r="R120" s="77"/>
      <c r="S120" s="77"/>
    </row>
    <row r="121" spans="1:19" ht="12.75" customHeight="1">
      <c r="A121" s="114" t="s">
        <v>1319</v>
      </c>
      <c r="B121" s="195">
        <v>31982273976</v>
      </c>
      <c r="C121" s="290" t="s">
        <v>1320</v>
      </c>
      <c r="D121" s="466" t="s">
        <v>90</v>
      </c>
      <c r="E121" s="479" t="s">
        <v>1127</v>
      </c>
      <c r="F121" s="479" t="s">
        <v>1095</v>
      </c>
      <c r="G121" s="479" t="s">
        <v>1100</v>
      </c>
      <c r="H121" s="468">
        <v>10729686.686000001</v>
      </c>
      <c r="I121" s="469">
        <v>891.78249104081499</v>
      </c>
      <c r="J121" s="470">
        <v>4.4792001947753901E-2</v>
      </c>
      <c r="K121" s="470">
        <v>2.2164791584913468E-2</v>
      </c>
      <c r="L121" s="470">
        <v>0.19739678341156353</v>
      </c>
      <c r="M121" s="308"/>
      <c r="N121" s="308"/>
      <c r="O121" s="308"/>
      <c r="P121" s="168"/>
      <c r="Q121" s="201"/>
      <c r="R121" s="77"/>
      <c r="S121" s="77"/>
    </row>
    <row r="122" spans="1:19" ht="12.75" customHeight="1">
      <c r="A122" s="114" t="s">
        <v>1321</v>
      </c>
      <c r="B122" s="195" t="s">
        <v>1322</v>
      </c>
      <c r="C122" s="290" t="s">
        <v>1323</v>
      </c>
      <c r="D122" s="466" t="s">
        <v>90</v>
      </c>
      <c r="E122" s="479" t="s">
        <v>1127</v>
      </c>
      <c r="F122" s="479" t="s">
        <v>1095</v>
      </c>
      <c r="G122" s="479" t="s">
        <v>1100</v>
      </c>
      <c r="H122" s="468">
        <v>9348257.6747999992</v>
      </c>
      <c r="I122" s="469">
        <v>886.54677082437922</v>
      </c>
      <c r="J122" s="470">
        <v>3.4519087018556993E-2</v>
      </c>
      <c r="K122" s="470">
        <v>2.6373696083986653E-2</v>
      </c>
      <c r="L122" s="470">
        <v>0.19567413701800729</v>
      </c>
      <c r="M122" s="308"/>
      <c r="N122" s="308"/>
      <c r="O122" s="308"/>
      <c r="P122" s="168"/>
      <c r="Q122" s="201"/>
      <c r="R122" s="77"/>
      <c r="S122" s="77"/>
    </row>
    <row r="123" spans="1:19" ht="12.75" customHeight="1">
      <c r="A123" s="114" t="s">
        <v>1324</v>
      </c>
      <c r="B123" s="195">
        <v>40820433166</v>
      </c>
      <c r="C123" s="290" t="s">
        <v>1325</v>
      </c>
      <c r="D123" s="466" t="s">
        <v>90</v>
      </c>
      <c r="E123" s="479" t="s">
        <v>1127</v>
      </c>
      <c r="F123" s="479" t="s">
        <v>1095</v>
      </c>
      <c r="G123" s="479" t="s">
        <v>1100</v>
      </c>
      <c r="H123" s="468">
        <v>7626917.3699000003</v>
      </c>
      <c r="I123" s="469">
        <v>889.72803050226503</v>
      </c>
      <c r="J123" s="470">
        <v>3.3602265064798464E-2</v>
      </c>
      <c r="K123" s="470">
        <v>2.6443009387319805E-2</v>
      </c>
      <c r="L123" s="470">
        <v>0.19733833000585954</v>
      </c>
      <c r="M123" s="308"/>
      <c r="N123" s="308"/>
      <c r="O123" s="308"/>
      <c r="P123" s="168"/>
      <c r="Q123" s="201"/>
      <c r="R123" s="77"/>
      <c r="S123" s="77"/>
    </row>
    <row r="124" spans="1:19" s="273" customFormat="1" ht="12.75" customHeight="1">
      <c r="A124" s="114" t="s">
        <v>1326</v>
      </c>
      <c r="B124" s="195" t="s">
        <v>1327</v>
      </c>
      <c r="C124" s="290" t="s">
        <v>1328</v>
      </c>
      <c r="D124" s="466" t="s">
        <v>90</v>
      </c>
      <c r="E124" s="479" t="s">
        <v>1107</v>
      </c>
      <c r="F124" s="479" t="s">
        <v>1095</v>
      </c>
      <c r="G124" s="479" t="s">
        <v>1100</v>
      </c>
      <c r="H124" s="468">
        <v>99395969.134599999</v>
      </c>
      <c r="I124" s="469">
        <v>795.23140276209188</v>
      </c>
      <c r="J124" s="470">
        <v>4.9499599104550152E-2</v>
      </c>
      <c r="K124" s="470">
        <v>3.319403124721898E-4</v>
      </c>
      <c r="L124" s="470" t="s">
        <v>1095</v>
      </c>
      <c r="M124" s="308"/>
      <c r="N124" s="308"/>
      <c r="O124" s="308"/>
      <c r="P124" s="168"/>
      <c r="Q124" s="201"/>
      <c r="R124" s="77"/>
      <c r="S124" s="77"/>
    </row>
    <row r="125" spans="1:19" ht="12.75" customHeight="1">
      <c r="A125" s="114" t="s">
        <v>1329</v>
      </c>
      <c r="B125" s="195">
        <v>84643903663</v>
      </c>
      <c r="C125" s="290" t="s">
        <v>1330</v>
      </c>
      <c r="D125" s="466" t="s">
        <v>90</v>
      </c>
      <c r="E125" s="479" t="s">
        <v>1103</v>
      </c>
      <c r="F125" s="479" t="s">
        <v>1095</v>
      </c>
      <c r="G125" s="479" t="s">
        <v>1100</v>
      </c>
      <c r="H125" s="468">
        <v>346404091.39560002</v>
      </c>
      <c r="I125" s="469">
        <v>1346.8378534628343</v>
      </c>
      <c r="J125" s="470">
        <v>1.9217373896275092E-2</v>
      </c>
      <c r="K125" s="470">
        <v>1.0241632863846606E-2</v>
      </c>
      <c r="L125" s="470">
        <v>0.12043811830011464</v>
      </c>
      <c r="M125" s="308"/>
      <c r="N125" s="308"/>
      <c r="O125" s="308"/>
      <c r="P125" s="168"/>
      <c r="Q125" s="201"/>
      <c r="R125" s="77"/>
      <c r="S125" s="77"/>
    </row>
    <row r="126" spans="1:19" ht="12.75" customHeight="1">
      <c r="A126" s="114" t="s">
        <v>1331</v>
      </c>
      <c r="B126" s="195">
        <v>56062339448</v>
      </c>
      <c r="C126" s="290" t="s">
        <v>1332</v>
      </c>
      <c r="D126" s="466" t="s">
        <v>90</v>
      </c>
      <c r="E126" s="479" t="s">
        <v>1107</v>
      </c>
      <c r="F126" s="479" t="s">
        <v>1095</v>
      </c>
      <c r="G126" s="479" t="s">
        <v>1104</v>
      </c>
      <c r="H126" s="468">
        <v>1671583059.7643001</v>
      </c>
      <c r="I126" s="469">
        <v>176.23852690164273</v>
      </c>
      <c r="J126" s="470">
        <v>-1.5108466396195341E-3</v>
      </c>
      <c r="K126" s="470">
        <v>1.7616392740538167E-4</v>
      </c>
      <c r="L126" s="470">
        <v>1.1709735161464785E-3</v>
      </c>
      <c r="M126" s="308"/>
      <c r="N126" s="308"/>
      <c r="O126" s="308"/>
      <c r="P126" s="168"/>
      <c r="Q126" s="201"/>
      <c r="R126" s="77"/>
      <c r="S126" s="77"/>
    </row>
    <row r="127" spans="1:19" ht="12.75" customHeight="1">
      <c r="A127" s="114" t="s">
        <v>1333</v>
      </c>
      <c r="B127" s="195">
        <v>53751385334</v>
      </c>
      <c r="C127" s="290" t="s">
        <v>1334</v>
      </c>
      <c r="D127" s="466" t="s">
        <v>90</v>
      </c>
      <c r="E127" s="479" t="s">
        <v>1127</v>
      </c>
      <c r="F127" s="479" t="s">
        <v>1095</v>
      </c>
      <c r="G127" s="479" t="s">
        <v>1100</v>
      </c>
      <c r="H127" s="468">
        <v>52229988.149400003</v>
      </c>
      <c r="I127" s="469">
        <v>813.40814866955179</v>
      </c>
      <c r="J127" s="470">
        <v>-4.030988592275131E-3</v>
      </c>
      <c r="K127" s="470">
        <v>-1.4460280431676242E-3</v>
      </c>
      <c r="L127" s="470">
        <v>5.498799947303068E-3</v>
      </c>
      <c r="M127" s="308"/>
      <c r="N127" s="308"/>
      <c r="O127" s="308"/>
      <c r="P127" s="168"/>
      <c r="Q127" s="201"/>
      <c r="R127" s="77"/>
      <c r="S127" s="77"/>
    </row>
    <row r="128" spans="1:19" ht="12.75" customHeight="1">
      <c r="A128" s="476" t="s">
        <v>1335</v>
      </c>
      <c r="B128" s="195">
        <v>88183360964</v>
      </c>
      <c r="C128" s="290" t="s">
        <v>1336</v>
      </c>
      <c r="D128" s="466" t="s">
        <v>90</v>
      </c>
      <c r="E128" s="479" t="s">
        <v>1099</v>
      </c>
      <c r="F128" s="479" t="s">
        <v>1095</v>
      </c>
      <c r="G128" s="479" t="s">
        <v>1144</v>
      </c>
      <c r="H128" s="468">
        <v>115005308.29880001</v>
      </c>
      <c r="I128" s="469">
        <v>1441.9001829962704</v>
      </c>
      <c r="J128" s="470">
        <v>2.8525465883413981E-2</v>
      </c>
      <c r="K128" s="470">
        <v>2.666764544300726E-2</v>
      </c>
      <c r="L128" s="470">
        <v>0.14675765321187906</v>
      </c>
      <c r="M128" s="308"/>
      <c r="N128" s="308"/>
      <c r="O128" s="308"/>
      <c r="P128" s="168"/>
      <c r="Q128" s="201"/>
      <c r="R128" s="77"/>
      <c r="S128" s="77"/>
    </row>
    <row r="129" spans="1:16" ht="18.75" customHeight="1">
      <c r="A129" s="625" t="s">
        <v>494</v>
      </c>
      <c r="B129" s="626"/>
      <c r="C129" s="626"/>
      <c r="D129" s="626"/>
      <c r="E129" s="627"/>
      <c r="F129" s="627"/>
      <c r="G129" s="627"/>
      <c r="H129" s="628">
        <f>SUM(H11:H128)</f>
        <v>22083813282.748402</v>
      </c>
      <c r="I129" s="628"/>
      <c r="J129" s="629">
        <v>-1.9063234889009406E-2</v>
      </c>
      <c r="K129" s="629"/>
      <c r="L129" s="629"/>
      <c r="M129" s="308"/>
      <c r="N129" s="308"/>
      <c r="O129" s="308"/>
      <c r="P129" s="168"/>
    </row>
    <row r="130" spans="1:16" ht="12.75" customHeight="1">
      <c r="A130" s="22" t="s">
        <v>392</v>
      </c>
      <c r="M130" s="168"/>
      <c r="N130" s="168"/>
      <c r="O130" s="168"/>
      <c r="P130" s="168"/>
    </row>
    <row r="131" spans="1:16" s="273" customFormat="1" ht="12.75" customHeight="1">
      <c r="A131" s="22"/>
      <c r="F131" s="230" t="s">
        <v>547</v>
      </c>
      <c r="G131" s="230"/>
      <c r="M131" s="168"/>
      <c r="N131" s="168"/>
      <c r="O131" s="168"/>
      <c r="P131" s="168"/>
    </row>
    <row r="132" spans="1:16" ht="12.75" customHeight="1">
      <c r="A132" s="46" t="s">
        <v>499</v>
      </c>
      <c r="C132" s="229"/>
      <c r="F132" s="230" t="s">
        <v>548</v>
      </c>
      <c r="G132" s="230"/>
      <c r="M132" s="168"/>
      <c r="N132" s="168"/>
      <c r="O132" s="168"/>
      <c r="P132" s="168"/>
    </row>
    <row r="133" spans="1:16" ht="12.75" customHeight="1">
      <c r="A133" s="47" t="s">
        <v>549</v>
      </c>
      <c r="F133" s="230"/>
      <c r="G133" s="230"/>
      <c r="M133" s="168"/>
      <c r="N133" s="168"/>
      <c r="O133" s="168"/>
      <c r="P133" s="168"/>
    </row>
    <row r="134" spans="1:16" ht="12.75" customHeight="1">
      <c r="A134" s="34" t="s">
        <v>131</v>
      </c>
      <c r="M134" s="168"/>
      <c r="N134" s="168"/>
      <c r="O134" s="168"/>
      <c r="P134" s="168"/>
    </row>
    <row r="135" spans="1:16" ht="12.75" customHeight="1">
      <c r="A135" s="582" t="s">
        <v>132</v>
      </c>
      <c r="H135" s="136"/>
    </row>
    <row r="136" spans="1:16" ht="12.75" customHeight="1">
      <c r="A136" s="582" t="s">
        <v>550</v>
      </c>
    </row>
    <row r="137" spans="1:16" ht="12.75" customHeight="1">
      <c r="A137" s="33" t="s">
        <v>1047</v>
      </c>
    </row>
    <row r="138" spans="1:16" ht="12.75" customHeight="1">
      <c r="A138" s="33" t="s">
        <v>1088</v>
      </c>
      <c r="B138" s="49"/>
      <c r="C138" s="49"/>
      <c r="D138" s="49"/>
      <c r="E138" s="49"/>
      <c r="F138" s="49"/>
      <c r="G138" s="49"/>
      <c r="H138" s="49"/>
      <c r="I138" s="49"/>
      <c r="J138" s="49"/>
    </row>
    <row r="139" spans="1:16" s="273" customFormat="1" ht="12.75" customHeight="1">
      <c r="A139" s="33"/>
      <c r="B139" s="49"/>
      <c r="C139" s="49"/>
      <c r="D139" s="49"/>
      <c r="E139" s="49"/>
      <c r="F139" s="49"/>
      <c r="G139" s="49"/>
      <c r="H139" s="49"/>
      <c r="I139" s="49"/>
      <c r="J139" s="49"/>
    </row>
    <row r="140" spans="1:16" ht="12.75" customHeight="1">
      <c r="A140" s="33"/>
      <c r="E140" s="50"/>
      <c r="F140" s="50"/>
      <c r="G140" s="50"/>
      <c r="H140" s="50"/>
      <c r="I140" s="50"/>
      <c r="J140" s="50"/>
    </row>
    <row r="141" spans="1:16" ht="12.75" customHeight="1">
      <c r="A141" s="664" t="s">
        <v>488</v>
      </c>
      <c r="B141" s="665"/>
      <c r="C141" s="665"/>
      <c r="D141" s="648"/>
    </row>
    <row r="142" spans="1:16" ht="12.75" customHeight="1">
      <c r="A142" s="648" t="s">
        <v>223</v>
      </c>
      <c r="B142" s="648"/>
      <c r="C142" s="648"/>
      <c r="D142" s="648"/>
    </row>
    <row r="143" spans="1:16" ht="12.75" customHeight="1">
      <c r="A143" s="648" t="s">
        <v>307</v>
      </c>
      <c r="B143" s="648"/>
      <c r="C143" s="648"/>
      <c r="D143" s="648"/>
    </row>
    <row r="144" spans="1:16" ht="12.75" customHeight="1">
      <c r="A144" s="669" t="s">
        <v>97</v>
      </c>
      <c r="L144" s="35" t="s">
        <v>1024</v>
      </c>
    </row>
    <row r="145" spans="1:11" ht="12.75" customHeight="1"/>
    <row r="146" spans="1:11" ht="12.75" customHeight="1"/>
    <row r="147" spans="1:11" ht="12.75" customHeight="1"/>
    <row r="148" spans="1:11">
      <c r="A148" s="54"/>
      <c r="B148" s="54"/>
      <c r="C148" s="54"/>
      <c r="D148" s="54"/>
      <c r="E148" s="54"/>
      <c r="F148" s="54"/>
      <c r="G148" s="54"/>
      <c r="H148" s="54"/>
      <c r="I148" s="54"/>
      <c r="J148" s="54"/>
      <c r="K148" s="54"/>
    </row>
    <row r="149" spans="1:11" ht="12.75" customHeight="1"/>
    <row r="150" spans="1:11" ht="12.75" customHeight="1">
      <c r="A150" s="34"/>
    </row>
    <row r="151" spans="1:11" ht="12.75" customHeight="1">
      <c r="A151" s="54"/>
    </row>
    <row r="152" spans="1:11" ht="12.75" customHeight="1">
      <c r="A152" s="34"/>
    </row>
    <row r="153" spans="1:11" ht="12.75" customHeight="1">
      <c r="A153" s="34"/>
    </row>
    <row r="154" spans="1:11" ht="12.75" customHeight="1">
      <c r="A154" s="54"/>
    </row>
    <row r="155" spans="1:11" ht="12.75" customHeight="1"/>
    <row r="156" spans="1:11" ht="12.75" customHeight="1">
      <c r="A156" s="34"/>
    </row>
    <row r="157" spans="1:11" ht="12.75" customHeight="1">
      <c r="A157" s="54"/>
    </row>
    <row r="158" spans="1:11" ht="12.75" customHeight="1">
      <c r="A158" s="57"/>
    </row>
    <row r="159" spans="1:11" ht="12.75" customHeight="1">
      <c r="A159" s="34"/>
    </row>
    <row r="160" spans="1:11" ht="12.75" customHeight="1">
      <c r="A160" s="54"/>
    </row>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sheetData>
  <mergeCells count="3">
    <mergeCell ref="K8:L8"/>
    <mergeCell ref="H6:I6"/>
    <mergeCell ref="H7:I7"/>
  </mergeCells>
  <hyperlinks>
    <hyperlink ref="A144" location="'2 Sadržaj'!A1" display="Sadržaj / Contents"/>
  </hyperlinks>
  <pageMargins left="0.7" right="0.7" top="0.75" bottom="0.75" header="0.3" footer="0.3"/>
  <pageSetup paperSize="9" scale="39" orientation="portrait" r:id="rId1"/>
  <ignoredErrors>
    <ignoredError sqref="B18:B26 B34:B42 B67:B72 B95:B116 B122:B124 B74:B91 B51:B57 B60:B65"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O198"/>
  <sheetViews>
    <sheetView showGridLines="0" zoomScaleNormal="100" workbookViewId="0"/>
  </sheetViews>
  <sheetFormatPr defaultRowHeight="15"/>
  <cols>
    <col min="1" max="1" width="24.28515625" customWidth="1"/>
    <col min="2" max="3" width="8.85546875" customWidth="1"/>
    <col min="4" max="4" width="9.7109375" bestFit="1" customWidth="1"/>
    <col min="5" max="6" width="9.5703125" customWidth="1"/>
    <col min="7" max="7" width="9.85546875" customWidth="1"/>
    <col min="8" max="13" width="8.85546875" customWidth="1"/>
  </cols>
  <sheetData>
    <row r="1" spans="1:15" ht="12.75" customHeight="1">
      <c r="A1" s="145" t="s">
        <v>860</v>
      </c>
      <c r="O1" s="141" t="str">
        <f>Naslovnica!A20</f>
        <v>Studeni 2019.</v>
      </c>
    </row>
    <row r="2" spans="1:15" ht="12.75" customHeight="1">
      <c r="A2" s="587" t="s">
        <v>861</v>
      </c>
      <c r="O2" s="581" t="str">
        <f>Naslovnica!A24</f>
        <v>November 2019</v>
      </c>
    </row>
    <row r="3" spans="1:15" ht="12.75" customHeight="1">
      <c r="A3" s="11"/>
      <c r="M3" s="12"/>
    </row>
    <row r="4" spans="1:15" ht="12.75" customHeight="1">
      <c r="A4" s="64"/>
      <c r="B4" s="64"/>
      <c r="C4" s="64"/>
      <c r="D4" s="64"/>
      <c r="E4" s="64"/>
      <c r="F4" s="64"/>
      <c r="G4" s="64"/>
      <c r="H4" s="64"/>
      <c r="I4" s="64"/>
      <c r="J4" s="64"/>
      <c r="K4" s="64"/>
      <c r="L4" s="64"/>
      <c r="M4" s="14"/>
      <c r="O4" s="14" t="s">
        <v>514</v>
      </c>
    </row>
    <row r="5" spans="1:15" ht="25.5" customHeight="1">
      <c r="A5" s="1059" t="s">
        <v>506</v>
      </c>
      <c r="B5" s="1060" t="s">
        <v>507</v>
      </c>
      <c r="C5" s="1061"/>
      <c r="D5" s="1056" t="s">
        <v>508</v>
      </c>
      <c r="E5" s="1057"/>
      <c r="F5" s="1056" t="s">
        <v>509</v>
      </c>
      <c r="G5" s="1057"/>
      <c r="H5" s="1056" t="s">
        <v>510</v>
      </c>
      <c r="I5" s="1057"/>
      <c r="J5" s="1056" t="s">
        <v>511</v>
      </c>
      <c r="K5" s="1057"/>
      <c r="L5" s="1056" t="s">
        <v>512</v>
      </c>
      <c r="M5" s="1057"/>
      <c r="N5" s="1056" t="s">
        <v>513</v>
      </c>
      <c r="O5" s="1057"/>
    </row>
    <row r="6" spans="1:15" ht="12.75" customHeight="1">
      <c r="A6" s="1059"/>
      <c r="B6" s="630" t="s">
        <v>33</v>
      </c>
      <c r="C6" s="630" t="s">
        <v>34</v>
      </c>
      <c r="D6" s="630" t="s">
        <v>33</v>
      </c>
      <c r="E6" s="630" t="s">
        <v>34</v>
      </c>
      <c r="F6" s="630" t="s">
        <v>33</v>
      </c>
      <c r="G6" s="630" t="s">
        <v>34</v>
      </c>
      <c r="H6" s="630" t="s">
        <v>33</v>
      </c>
      <c r="I6" s="630" t="s">
        <v>34</v>
      </c>
      <c r="J6" s="630" t="s">
        <v>33</v>
      </c>
      <c r="K6" s="630" t="s">
        <v>34</v>
      </c>
      <c r="L6" s="630" t="s">
        <v>33</v>
      </c>
      <c r="M6" s="630" t="s">
        <v>34</v>
      </c>
      <c r="N6" s="630" t="s">
        <v>33</v>
      </c>
      <c r="O6" s="630" t="s">
        <v>34</v>
      </c>
    </row>
    <row r="7" spans="1:15" ht="12.75" customHeight="1">
      <c r="A7" s="1059"/>
      <c r="B7" s="631" t="s">
        <v>31</v>
      </c>
      <c r="C7" s="631" t="s">
        <v>32</v>
      </c>
      <c r="D7" s="631" t="s">
        <v>31</v>
      </c>
      <c r="E7" s="631" t="s">
        <v>32</v>
      </c>
      <c r="F7" s="631" t="s">
        <v>31</v>
      </c>
      <c r="G7" s="631" t="s">
        <v>32</v>
      </c>
      <c r="H7" s="631" t="s">
        <v>31</v>
      </c>
      <c r="I7" s="631" t="s">
        <v>32</v>
      </c>
      <c r="J7" s="631" t="s">
        <v>31</v>
      </c>
      <c r="K7" s="631" t="s">
        <v>32</v>
      </c>
      <c r="L7" s="631" t="s">
        <v>31</v>
      </c>
      <c r="M7" s="631" t="s">
        <v>32</v>
      </c>
      <c r="N7" s="631" t="s">
        <v>31</v>
      </c>
      <c r="O7" s="631" t="s">
        <v>32</v>
      </c>
    </row>
    <row r="8" spans="1:15" ht="18">
      <c r="A8" s="384" t="s">
        <v>515</v>
      </c>
      <c r="B8" s="483">
        <v>185658.06117</v>
      </c>
      <c r="C8" s="484">
        <v>0.10469230296154194</v>
      </c>
      <c r="D8" s="483">
        <v>116030.68272</v>
      </c>
      <c r="E8" s="484">
        <v>0.12138890479098653</v>
      </c>
      <c r="F8" s="483">
        <v>790.33399999999995</v>
      </c>
      <c r="G8" s="484">
        <v>3.6985356375711924E-2</v>
      </c>
      <c r="H8" s="483">
        <v>219.7516</v>
      </c>
      <c r="I8" s="484">
        <v>4.1648417385403036E-2</v>
      </c>
      <c r="J8" s="483">
        <v>1987241.44679</v>
      </c>
      <c r="K8" s="484">
        <v>0.11000010320502915</v>
      </c>
      <c r="L8" s="483">
        <v>188485.50099</v>
      </c>
      <c r="M8" s="484">
        <v>0.14933969924564303</v>
      </c>
      <c r="N8" s="483">
        <v>2478425.77727</v>
      </c>
      <c r="O8" s="484">
        <v>0.11222816211774554</v>
      </c>
    </row>
    <row r="9" spans="1:15" ht="18">
      <c r="A9" s="384" t="s">
        <v>516</v>
      </c>
      <c r="B9" s="483">
        <v>5107.3941199999999</v>
      </c>
      <c r="C9" s="484">
        <v>2.8800519039430721E-3</v>
      </c>
      <c r="D9" s="483">
        <v>5824.0668399999995</v>
      </c>
      <c r="E9" s="484">
        <v>6.0930184892831057E-3</v>
      </c>
      <c r="F9" s="483">
        <v>0</v>
      </c>
      <c r="G9" s="484">
        <v>0</v>
      </c>
      <c r="H9" s="483">
        <v>0</v>
      </c>
      <c r="I9" s="484">
        <v>0</v>
      </c>
      <c r="J9" s="483">
        <v>28173.518090000001</v>
      </c>
      <c r="K9" s="484">
        <v>1.5594933884630526E-3</v>
      </c>
      <c r="L9" s="483">
        <v>6594.7606799999994</v>
      </c>
      <c r="M9" s="484">
        <v>5.2251211439358581E-3</v>
      </c>
      <c r="N9" s="483">
        <v>45699.739730000001</v>
      </c>
      <c r="O9" s="484">
        <v>2.0693772015261303E-3</v>
      </c>
    </row>
    <row r="10" spans="1:15" ht="18">
      <c r="A10" s="384" t="s">
        <v>517</v>
      </c>
      <c r="B10" s="483">
        <v>1594872.9319499999</v>
      </c>
      <c r="C10" s="484">
        <v>0.89934646050183165</v>
      </c>
      <c r="D10" s="483">
        <v>837875.79879999999</v>
      </c>
      <c r="E10" s="484">
        <v>0.87656836263425364</v>
      </c>
      <c r="F10" s="483">
        <v>20637.421910000001</v>
      </c>
      <c r="G10" s="484">
        <v>0.96577194454151738</v>
      </c>
      <c r="H10" s="483">
        <v>5063.0219200000001</v>
      </c>
      <c r="I10" s="484">
        <v>0.95956912329923727</v>
      </c>
      <c r="J10" s="483">
        <v>16982157.869769998</v>
      </c>
      <c r="K10" s="484">
        <v>0.94001618240010532</v>
      </c>
      <c r="L10" s="483">
        <v>1112127.97762</v>
      </c>
      <c r="M10" s="484">
        <v>0.8811545547434313</v>
      </c>
      <c r="N10" s="483">
        <v>20552735.021969996</v>
      </c>
      <c r="O10" s="484">
        <v>0.9306696610254932</v>
      </c>
    </row>
    <row r="11" spans="1:15" ht="21.75" customHeight="1">
      <c r="A11" s="384" t="s">
        <v>518</v>
      </c>
      <c r="B11" s="485">
        <v>547674.79838999989</v>
      </c>
      <c r="C11" s="486">
        <v>0.30883299952672488</v>
      </c>
      <c r="D11" s="485">
        <v>404285.68028999999</v>
      </c>
      <c r="E11" s="486">
        <v>0.42295533218148446</v>
      </c>
      <c r="F11" s="485">
        <v>0</v>
      </c>
      <c r="G11" s="486">
        <v>0</v>
      </c>
      <c r="H11" s="485">
        <v>5063.0219200000001</v>
      </c>
      <c r="I11" s="486">
        <v>0.95956912329923727</v>
      </c>
      <c r="J11" s="485">
        <v>13767886.858339999</v>
      </c>
      <c r="K11" s="486">
        <v>0.76209610954868767</v>
      </c>
      <c r="L11" s="485">
        <v>668083.30333000002</v>
      </c>
      <c r="M11" s="486">
        <v>0.52933174735615984</v>
      </c>
      <c r="N11" s="485">
        <v>15392993.662269998</v>
      </c>
      <c r="O11" s="486">
        <v>0.69702607358673785</v>
      </c>
    </row>
    <row r="12" spans="1:15" ht="18" customHeight="1">
      <c r="A12" s="391" t="s">
        <v>519</v>
      </c>
      <c r="B12" s="485">
        <v>509483.12170999998</v>
      </c>
      <c r="C12" s="486">
        <v>0.28729677017910366</v>
      </c>
      <c r="D12" s="485">
        <v>64130.993000000002</v>
      </c>
      <c r="E12" s="486">
        <v>6.7092520882724882E-2</v>
      </c>
      <c r="F12" s="485">
        <v>0</v>
      </c>
      <c r="G12" s="486">
        <v>0</v>
      </c>
      <c r="H12" s="485">
        <v>0</v>
      </c>
      <c r="I12" s="486">
        <v>0</v>
      </c>
      <c r="J12" s="485">
        <v>0</v>
      </c>
      <c r="K12" s="486">
        <v>0</v>
      </c>
      <c r="L12" s="485">
        <v>7092.0902999999998</v>
      </c>
      <c r="M12" s="486">
        <v>5.6191623592370312E-3</v>
      </c>
      <c r="N12" s="485">
        <v>580706.20501000003</v>
      </c>
      <c r="O12" s="486">
        <v>2.6295558542176696E-2</v>
      </c>
    </row>
    <row r="13" spans="1:15" ht="18" customHeight="1">
      <c r="A13" s="391" t="s">
        <v>520</v>
      </c>
      <c r="B13" s="485">
        <v>16112.33844</v>
      </c>
      <c r="C13" s="486">
        <v>9.085723543319808E-3</v>
      </c>
      <c r="D13" s="485">
        <v>319637.8455</v>
      </c>
      <c r="E13" s="486">
        <v>0.33439851499130752</v>
      </c>
      <c r="F13" s="485">
        <v>0</v>
      </c>
      <c r="G13" s="486">
        <v>0</v>
      </c>
      <c r="H13" s="485">
        <v>0</v>
      </c>
      <c r="I13" s="486">
        <v>0</v>
      </c>
      <c r="J13" s="485">
        <v>11095712.949059999</v>
      </c>
      <c r="K13" s="486">
        <v>0.61418282690384962</v>
      </c>
      <c r="L13" s="485">
        <v>486789.76163000002</v>
      </c>
      <c r="M13" s="486">
        <v>0.38569033806764458</v>
      </c>
      <c r="N13" s="485">
        <v>11918252.89463</v>
      </c>
      <c r="O13" s="486">
        <v>0.5396827414747758</v>
      </c>
    </row>
    <row r="14" spans="1:15" ht="18" customHeight="1">
      <c r="A14" s="391" t="s">
        <v>521</v>
      </c>
      <c r="B14" s="485">
        <v>0</v>
      </c>
      <c r="C14" s="486">
        <v>0</v>
      </c>
      <c r="D14" s="485">
        <v>0</v>
      </c>
      <c r="E14" s="486">
        <v>0</v>
      </c>
      <c r="F14" s="485">
        <v>0</v>
      </c>
      <c r="G14" s="486">
        <v>0</v>
      </c>
      <c r="H14" s="485">
        <v>0</v>
      </c>
      <c r="I14" s="486">
        <v>0</v>
      </c>
      <c r="J14" s="485">
        <v>0</v>
      </c>
      <c r="K14" s="486">
        <v>0</v>
      </c>
      <c r="L14" s="485">
        <v>0</v>
      </c>
      <c r="M14" s="486">
        <v>0</v>
      </c>
      <c r="N14" s="485">
        <v>0</v>
      </c>
      <c r="O14" s="486">
        <v>0</v>
      </c>
    </row>
    <row r="15" spans="1:15" ht="19.5">
      <c r="A15" s="391" t="s">
        <v>522</v>
      </c>
      <c r="B15" s="485">
        <v>3286.0289900000002</v>
      </c>
      <c r="C15" s="486">
        <v>1.8529868317782438E-3</v>
      </c>
      <c r="D15" s="485">
        <v>12867.74445</v>
      </c>
      <c r="E15" s="486">
        <v>1.3461968587094732E-2</v>
      </c>
      <c r="F15" s="485">
        <v>0</v>
      </c>
      <c r="G15" s="486">
        <v>0</v>
      </c>
      <c r="H15" s="485">
        <v>0</v>
      </c>
      <c r="I15" s="486">
        <v>0</v>
      </c>
      <c r="J15" s="485">
        <v>107406.23112000001</v>
      </c>
      <c r="K15" s="486">
        <v>5.9452748065151051E-3</v>
      </c>
      <c r="L15" s="485">
        <v>746.06276000000003</v>
      </c>
      <c r="M15" s="486">
        <v>5.9111596176665874E-4</v>
      </c>
      <c r="N15" s="485">
        <v>124306.06732000002</v>
      </c>
      <c r="O15" s="486">
        <v>5.6288316573171963E-3</v>
      </c>
    </row>
    <row r="16" spans="1:15" ht="19.5">
      <c r="A16" s="392" t="s">
        <v>523</v>
      </c>
      <c r="B16" s="485">
        <v>0</v>
      </c>
      <c r="C16" s="486">
        <v>0</v>
      </c>
      <c r="D16" s="485">
        <v>0</v>
      </c>
      <c r="E16" s="486">
        <v>0</v>
      </c>
      <c r="F16" s="485">
        <v>0</v>
      </c>
      <c r="G16" s="486">
        <v>0</v>
      </c>
      <c r="H16" s="485">
        <v>0</v>
      </c>
      <c r="I16" s="486">
        <v>0</v>
      </c>
      <c r="J16" s="485">
        <v>0</v>
      </c>
      <c r="K16" s="486">
        <v>0</v>
      </c>
      <c r="L16" s="485">
        <v>0</v>
      </c>
      <c r="M16" s="486">
        <v>0</v>
      </c>
      <c r="N16" s="485">
        <v>0</v>
      </c>
      <c r="O16" s="486">
        <v>0</v>
      </c>
    </row>
    <row r="17" spans="1:15" ht="18" customHeight="1">
      <c r="A17" s="392" t="s">
        <v>524</v>
      </c>
      <c r="B17" s="485">
        <v>6591.7764000000006</v>
      </c>
      <c r="C17" s="486">
        <v>3.7170928510970314E-3</v>
      </c>
      <c r="D17" s="485">
        <v>900.82196999999996</v>
      </c>
      <c r="E17" s="486">
        <v>9.4242134741064055E-4</v>
      </c>
      <c r="F17" s="485">
        <v>0</v>
      </c>
      <c r="G17" s="486">
        <v>0</v>
      </c>
      <c r="H17" s="485">
        <v>0</v>
      </c>
      <c r="I17" s="486">
        <v>0</v>
      </c>
      <c r="J17" s="485">
        <v>28531.26974</v>
      </c>
      <c r="K17" s="486">
        <v>1.5792960744855969E-3</v>
      </c>
      <c r="L17" s="485">
        <v>48228.152689999995</v>
      </c>
      <c r="M17" s="486">
        <v>3.8211840062327487E-2</v>
      </c>
      <c r="N17" s="485">
        <v>84252.020799999998</v>
      </c>
      <c r="O17" s="486">
        <v>3.8151029317913649E-3</v>
      </c>
    </row>
    <row r="18" spans="1:15" ht="18" customHeight="1">
      <c r="A18" s="393" t="s">
        <v>525</v>
      </c>
      <c r="B18" s="485">
        <v>0</v>
      </c>
      <c r="C18" s="486">
        <v>0</v>
      </c>
      <c r="D18" s="485">
        <v>0</v>
      </c>
      <c r="E18" s="486">
        <v>0</v>
      </c>
      <c r="F18" s="485">
        <v>0</v>
      </c>
      <c r="G18" s="486">
        <v>0</v>
      </c>
      <c r="H18" s="485">
        <v>0</v>
      </c>
      <c r="I18" s="486">
        <v>0</v>
      </c>
      <c r="J18" s="485">
        <v>689895.90988000005</v>
      </c>
      <c r="K18" s="486">
        <v>3.8187921960922626E-2</v>
      </c>
      <c r="L18" s="485">
        <v>99.975200000000001</v>
      </c>
      <c r="M18" s="486">
        <v>7.9211749559533119E-5</v>
      </c>
      <c r="N18" s="485">
        <v>689995.88508000004</v>
      </c>
      <c r="O18" s="486">
        <v>3.1244417630546448E-2</v>
      </c>
    </row>
    <row r="19" spans="1:15" ht="18" customHeight="1">
      <c r="A19" s="384" t="s">
        <v>526</v>
      </c>
      <c r="B19" s="485">
        <v>12201.53285</v>
      </c>
      <c r="C19" s="486">
        <v>6.8804261214261723E-3</v>
      </c>
      <c r="D19" s="485">
        <v>6748.2753700000003</v>
      </c>
      <c r="E19" s="486">
        <v>7.0599063729467424E-3</v>
      </c>
      <c r="F19" s="485">
        <v>0</v>
      </c>
      <c r="G19" s="486">
        <v>0</v>
      </c>
      <c r="H19" s="485">
        <v>5063.0219200000001</v>
      </c>
      <c r="I19" s="486">
        <v>0.95956912329923727</v>
      </c>
      <c r="J19" s="485">
        <v>1846340.4985400001</v>
      </c>
      <c r="K19" s="486">
        <v>0.10220078980291475</v>
      </c>
      <c r="L19" s="485">
        <v>125127.26075</v>
      </c>
      <c r="M19" s="486">
        <v>9.9140079155624575E-2</v>
      </c>
      <c r="N19" s="485">
        <v>1995480.5894299999</v>
      </c>
      <c r="O19" s="486">
        <v>9.0359421350130448E-2</v>
      </c>
    </row>
    <row r="20" spans="1:15" ht="18" customHeight="1">
      <c r="A20" s="391" t="s">
        <v>527</v>
      </c>
      <c r="B20" s="485">
        <v>1047198.13356</v>
      </c>
      <c r="C20" s="486">
        <v>0.59051346097510671</v>
      </c>
      <c r="D20" s="485">
        <v>433590.11850999994</v>
      </c>
      <c r="E20" s="486">
        <v>0.45361303045276913</v>
      </c>
      <c r="F20" s="485">
        <v>20637.421910000001</v>
      </c>
      <c r="G20" s="486">
        <v>0.96577194454151738</v>
      </c>
      <c r="H20" s="485">
        <v>0</v>
      </c>
      <c r="I20" s="486">
        <v>0</v>
      </c>
      <c r="J20" s="485">
        <v>3214271.01143</v>
      </c>
      <c r="K20" s="486">
        <v>0.17792007285141767</v>
      </c>
      <c r="L20" s="485">
        <v>444044.67429</v>
      </c>
      <c r="M20" s="486">
        <v>0.35182280738727134</v>
      </c>
      <c r="N20" s="485">
        <v>5159741.3596999999</v>
      </c>
      <c r="O20" s="486">
        <v>0.23364358743875535</v>
      </c>
    </row>
    <row r="21" spans="1:15" ht="18" customHeight="1">
      <c r="A21" s="391" t="s">
        <v>528</v>
      </c>
      <c r="B21" s="485">
        <v>981965.80636000005</v>
      </c>
      <c r="C21" s="486">
        <v>0.55372904925028821</v>
      </c>
      <c r="D21" s="485">
        <v>192998.47988</v>
      </c>
      <c r="E21" s="486">
        <v>0.20191102516817502</v>
      </c>
      <c r="F21" s="485">
        <v>0</v>
      </c>
      <c r="G21" s="486">
        <v>0</v>
      </c>
      <c r="H21" s="485">
        <v>0</v>
      </c>
      <c r="I21" s="486">
        <v>0</v>
      </c>
      <c r="J21" s="485">
        <v>10481.321029999999</v>
      </c>
      <c r="K21" s="486">
        <v>5.8017428978617664E-4</v>
      </c>
      <c r="L21" s="485">
        <v>53672.383470000001</v>
      </c>
      <c r="M21" s="486">
        <v>4.2525380271195908E-2</v>
      </c>
      <c r="N21" s="485">
        <v>1239117.99074</v>
      </c>
      <c r="O21" s="486">
        <v>5.6109783889095745E-2</v>
      </c>
    </row>
    <row r="22" spans="1:15" ht="18" customHeight="1">
      <c r="A22" s="391" t="s">
        <v>529</v>
      </c>
      <c r="B22" s="485">
        <v>9478.9498699999986</v>
      </c>
      <c r="C22" s="486">
        <v>5.3451656518088394E-3</v>
      </c>
      <c r="D22" s="485">
        <v>102342.67143</v>
      </c>
      <c r="E22" s="486">
        <v>0.10706878997041454</v>
      </c>
      <c r="F22" s="485">
        <v>0</v>
      </c>
      <c r="G22" s="486">
        <v>0</v>
      </c>
      <c r="H22" s="485">
        <v>0</v>
      </c>
      <c r="I22" s="486">
        <v>0</v>
      </c>
      <c r="J22" s="485">
        <v>3125703.1601799997</v>
      </c>
      <c r="K22" s="486">
        <v>0.17301756198949661</v>
      </c>
      <c r="L22" s="485">
        <v>101997.25827999999</v>
      </c>
      <c r="M22" s="486">
        <v>8.0813854622290071E-2</v>
      </c>
      <c r="N22" s="485">
        <v>3339522.0397599996</v>
      </c>
      <c r="O22" s="486">
        <v>0.15122035298018935</v>
      </c>
    </row>
    <row r="23" spans="1:15" ht="18" customHeight="1">
      <c r="A23" s="391" t="s">
        <v>521</v>
      </c>
      <c r="B23" s="485">
        <v>0</v>
      </c>
      <c r="C23" s="486">
        <v>0</v>
      </c>
      <c r="D23" s="485">
        <v>0</v>
      </c>
      <c r="E23" s="486">
        <v>0</v>
      </c>
      <c r="F23" s="485">
        <v>0</v>
      </c>
      <c r="G23" s="486">
        <v>0</v>
      </c>
      <c r="H23" s="485">
        <v>0</v>
      </c>
      <c r="I23" s="486">
        <v>0</v>
      </c>
      <c r="J23" s="485">
        <v>0</v>
      </c>
      <c r="K23" s="486">
        <v>0</v>
      </c>
      <c r="L23" s="485">
        <v>0</v>
      </c>
      <c r="M23" s="486">
        <v>0</v>
      </c>
      <c r="N23" s="485">
        <v>0</v>
      </c>
      <c r="O23" s="486">
        <v>0</v>
      </c>
    </row>
    <row r="24" spans="1:15" ht="19.5">
      <c r="A24" s="391" t="s">
        <v>530</v>
      </c>
      <c r="B24" s="485">
        <v>297.44236000000001</v>
      </c>
      <c r="C24" s="486">
        <v>1.6772730184983663E-4</v>
      </c>
      <c r="D24" s="485">
        <v>0</v>
      </c>
      <c r="E24" s="486">
        <v>0</v>
      </c>
      <c r="F24" s="485">
        <v>0</v>
      </c>
      <c r="G24" s="486">
        <v>0</v>
      </c>
      <c r="H24" s="485">
        <v>0</v>
      </c>
      <c r="I24" s="486">
        <v>0</v>
      </c>
      <c r="J24" s="485">
        <v>7675.51476</v>
      </c>
      <c r="K24" s="486">
        <v>4.2486403306228246E-4</v>
      </c>
      <c r="L24" s="485">
        <v>14582.41799</v>
      </c>
      <c r="M24" s="486">
        <v>1.1553853773698979E-2</v>
      </c>
      <c r="N24" s="485">
        <v>22555.375110000001</v>
      </c>
      <c r="O24" s="486">
        <v>1.0213532790398659E-3</v>
      </c>
    </row>
    <row r="25" spans="1:15" ht="19.5">
      <c r="A25" s="392" t="s">
        <v>523</v>
      </c>
      <c r="B25" s="485">
        <v>0</v>
      </c>
      <c r="C25" s="486">
        <v>0</v>
      </c>
      <c r="D25" s="485">
        <v>0</v>
      </c>
      <c r="E25" s="486">
        <v>0</v>
      </c>
      <c r="F25" s="485">
        <v>0</v>
      </c>
      <c r="G25" s="486">
        <v>0</v>
      </c>
      <c r="H25" s="485">
        <v>0</v>
      </c>
      <c r="I25" s="486">
        <v>0</v>
      </c>
      <c r="J25" s="485">
        <v>0</v>
      </c>
      <c r="K25" s="486">
        <v>0</v>
      </c>
      <c r="L25" s="485">
        <v>0</v>
      </c>
      <c r="M25" s="486">
        <v>0</v>
      </c>
      <c r="N25" s="485">
        <v>0</v>
      </c>
      <c r="O25" s="486">
        <v>0</v>
      </c>
    </row>
    <row r="26" spans="1:15" ht="19.5">
      <c r="A26" s="392" t="s">
        <v>531</v>
      </c>
      <c r="B26" s="485">
        <v>55455.934970000002</v>
      </c>
      <c r="C26" s="486">
        <v>3.1271518771159905E-2</v>
      </c>
      <c r="D26" s="485">
        <v>138248.96719999998</v>
      </c>
      <c r="E26" s="486">
        <v>0.14463321531417961</v>
      </c>
      <c r="F26" s="485">
        <v>20637.421910000001</v>
      </c>
      <c r="G26" s="486">
        <v>0.96577194454151738</v>
      </c>
      <c r="H26" s="485">
        <v>0</v>
      </c>
      <c r="I26" s="486">
        <v>0</v>
      </c>
      <c r="J26" s="485">
        <v>55224.541440000001</v>
      </c>
      <c r="K26" s="486">
        <v>3.0568531406502757E-3</v>
      </c>
      <c r="L26" s="485">
        <v>273792.61455</v>
      </c>
      <c r="M26" s="486">
        <v>0.2169297187200864</v>
      </c>
      <c r="N26" s="485">
        <v>543359.48007000005</v>
      </c>
      <c r="O26" s="486">
        <v>2.4604422846456985E-2</v>
      </c>
    </row>
    <row r="27" spans="1:15" ht="18" customHeight="1">
      <c r="A27" s="393" t="s">
        <v>525</v>
      </c>
      <c r="B27" s="485">
        <v>0</v>
      </c>
      <c r="C27" s="486">
        <v>0</v>
      </c>
      <c r="D27" s="485">
        <v>0</v>
      </c>
      <c r="E27" s="486">
        <v>0</v>
      </c>
      <c r="F27" s="485">
        <v>0</v>
      </c>
      <c r="G27" s="486">
        <v>0</v>
      </c>
      <c r="H27" s="485">
        <v>0</v>
      </c>
      <c r="I27" s="486">
        <v>0</v>
      </c>
      <c r="J27" s="485">
        <v>15186.47402</v>
      </c>
      <c r="K27" s="486">
        <v>8.4061939842231166E-4</v>
      </c>
      <c r="L27" s="485">
        <v>0</v>
      </c>
      <c r="M27" s="486">
        <v>0</v>
      </c>
      <c r="N27" s="485">
        <v>15186.47402</v>
      </c>
      <c r="O27" s="486">
        <v>6.8767444397340078E-4</v>
      </c>
    </row>
    <row r="28" spans="1:15" ht="18" customHeight="1">
      <c r="A28" s="391" t="s">
        <v>526</v>
      </c>
      <c r="B28" s="485">
        <v>0</v>
      </c>
      <c r="C28" s="486">
        <v>0</v>
      </c>
      <c r="D28" s="485">
        <v>0</v>
      </c>
      <c r="E28" s="486">
        <v>0</v>
      </c>
      <c r="F28" s="485">
        <v>0</v>
      </c>
      <c r="G28" s="486">
        <v>0</v>
      </c>
      <c r="H28" s="485">
        <v>0</v>
      </c>
      <c r="I28" s="486">
        <v>0</v>
      </c>
      <c r="J28" s="485">
        <v>0</v>
      </c>
      <c r="K28" s="486">
        <v>0</v>
      </c>
      <c r="L28" s="485">
        <v>0</v>
      </c>
      <c r="M28" s="486">
        <v>0</v>
      </c>
      <c r="N28" s="485">
        <v>0</v>
      </c>
      <c r="O28" s="486">
        <v>0</v>
      </c>
    </row>
    <row r="29" spans="1:15" ht="18" customHeight="1">
      <c r="A29" s="391" t="s">
        <v>532</v>
      </c>
      <c r="B29" s="487">
        <v>3631.82906</v>
      </c>
      <c r="C29" s="488">
        <v>2.047982973957134E-3</v>
      </c>
      <c r="D29" s="487">
        <v>1635.9129599999999</v>
      </c>
      <c r="E29" s="488">
        <v>1.7114583650859772E-3</v>
      </c>
      <c r="F29" s="487">
        <v>0</v>
      </c>
      <c r="G29" s="488">
        <v>0</v>
      </c>
      <c r="H29" s="487">
        <v>0</v>
      </c>
      <c r="I29" s="488">
        <v>0</v>
      </c>
      <c r="J29" s="487">
        <v>3422.2334300000002</v>
      </c>
      <c r="K29" s="488">
        <v>1.8943145086862791E-4</v>
      </c>
      <c r="L29" s="487">
        <v>11679.803669999999</v>
      </c>
      <c r="M29" s="488">
        <v>9.2540718419423587E-3</v>
      </c>
      <c r="N29" s="487">
        <v>20369.779119999999</v>
      </c>
      <c r="O29" s="488">
        <v>9.2238504551874834E-4</v>
      </c>
    </row>
    <row r="30" spans="1:15" ht="18" customHeight="1">
      <c r="A30" s="384" t="s">
        <v>533</v>
      </c>
      <c r="B30" s="483">
        <v>1789270.2162999997</v>
      </c>
      <c r="C30" s="484">
        <v>1.0089667983412738</v>
      </c>
      <c r="D30" s="483">
        <v>961366.46132</v>
      </c>
      <c r="E30" s="484">
        <v>1.0057617442796094</v>
      </c>
      <c r="F30" s="483">
        <v>21427.75591</v>
      </c>
      <c r="G30" s="484">
        <v>1.0027573009172293</v>
      </c>
      <c r="H30" s="483">
        <v>5282.7735199999997</v>
      </c>
      <c r="I30" s="484">
        <v>1.0012175406846402</v>
      </c>
      <c r="J30" s="483">
        <v>19000995.068079997</v>
      </c>
      <c r="K30" s="484">
        <v>1.0517652104444661</v>
      </c>
      <c r="L30" s="483">
        <v>1318888.04296</v>
      </c>
      <c r="M30" s="484">
        <v>1.0449734469749525</v>
      </c>
      <c r="N30" s="483">
        <v>23097230.318089996</v>
      </c>
      <c r="O30" s="484">
        <v>1.0458895853902836</v>
      </c>
    </row>
    <row r="31" spans="1:15" ht="18" customHeight="1">
      <c r="A31" s="391" t="s">
        <v>534</v>
      </c>
      <c r="B31" s="487">
        <v>15901.440199999999</v>
      </c>
      <c r="C31" s="488">
        <v>8.9667983412736723E-3</v>
      </c>
      <c r="D31" s="487">
        <v>5507.4153900000001</v>
      </c>
      <c r="E31" s="488">
        <v>5.7617442796093201E-3</v>
      </c>
      <c r="F31" s="487">
        <v>58.920310000000001</v>
      </c>
      <c r="G31" s="488">
        <v>2.7573009172292009E-3</v>
      </c>
      <c r="H31" s="487">
        <v>6.4241700000000002</v>
      </c>
      <c r="I31" s="488">
        <v>1.2175406846402239E-3</v>
      </c>
      <c r="J31" s="487">
        <v>935180.68347000005</v>
      </c>
      <c r="K31" s="488">
        <v>5.1765210444466137E-2</v>
      </c>
      <c r="L31" s="487">
        <v>56762.151840000006</v>
      </c>
      <c r="M31" s="488">
        <v>4.4973446974952508E-2</v>
      </c>
      <c r="N31" s="487">
        <v>1013417.03538</v>
      </c>
      <c r="O31" s="488">
        <v>4.5889585390283621E-2</v>
      </c>
    </row>
    <row r="32" spans="1:15" ht="26.25" customHeight="1">
      <c r="A32" s="632" t="s">
        <v>535</v>
      </c>
      <c r="B32" s="633">
        <v>1773368.7760999997</v>
      </c>
      <c r="C32" s="634">
        <v>1</v>
      </c>
      <c r="D32" s="633">
        <v>955859.04593000002</v>
      </c>
      <c r="E32" s="634">
        <v>1</v>
      </c>
      <c r="F32" s="633">
        <v>21368.835599999999</v>
      </c>
      <c r="G32" s="634">
        <v>1</v>
      </c>
      <c r="H32" s="633">
        <v>5276.3493499999995</v>
      </c>
      <c r="I32" s="634">
        <v>1</v>
      </c>
      <c r="J32" s="633">
        <v>18065814.384609997</v>
      </c>
      <c r="K32" s="634">
        <v>1</v>
      </c>
      <c r="L32" s="633">
        <v>1262125.89112</v>
      </c>
      <c r="M32" s="634">
        <v>1</v>
      </c>
      <c r="N32" s="633">
        <v>22083813.282709997</v>
      </c>
      <c r="O32" s="634">
        <v>1</v>
      </c>
    </row>
    <row r="33" spans="1:15" ht="19.5">
      <c r="A33" s="393" t="s">
        <v>536</v>
      </c>
      <c r="B33" s="485">
        <v>614.54575</v>
      </c>
      <c r="C33" s="486">
        <v>3.4654142910506844E-4</v>
      </c>
      <c r="D33" s="485">
        <v>651.22725000000003</v>
      </c>
      <c r="E33" s="486">
        <v>6.8130050426670448E-4</v>
      </c>
      <c r="F33" s="485">
        <v>0</v>
      </c>
      <c r="G33" s="486">
        <v>0</v>
      </c>
      <c r="H33" s="485">
        <v>0</v>
      </c>
      <c r="I33" s="486">
        <v>0</v>
      </c>
      <c r="J33" s="485">
        <v>4442.8920199999993</v>
      </c>
      <c r="K33" s="486">
        <v>2.4592813395585609E-4</v>
      </c>
      <c r="L33" s="485">
        <v>980.06790000000001</v>
      </c>
      <c r="M33" s="486">
        <v>7.7652150779530869E-4</v>
      </c>
      <c r="N33" s="485">
        <v>6688.7329199999995</v>
      </c>
      <c r="O33" s="486">
        <v>3.0287943637147057E-4</v>
      </c>
    </row>
    <row r="34" spans="1:15" ht="19.5">
      <c r="A34" s="393" t="s">
        <v>537</v>
      </c>
      <c r="B34" s="485">
        <v>0</v>
      </c>
      <c r="C34" s="486">
        <v>0</v>
      </c>
      <c r="D34" s="485">
        <v>1487.19732</v>
      </c>
      <c r="E34" s="486">
        <v>1.5558751327744522E-3</v>
      </c>
      <c r="F34" s="485">
        <v>0</v>
      </c>
      <c r="G34" s="486">
        <v>0</v>
      </c>
      <c r="H34" s="485">
        <v>0</v>
      </c>
      <c r="I34" s="486">
        <v>0</v>
      </c>
      <c r="J34" s="485">
        <v>851265.34840999998</v>
      </c>
      <c r="K34" s="486">
        <v>4.7120231077718837E-2</v>
      </c>
      <c r="L34" s="485">
        <v>51320.76253</v>
      </c>
      <c r="M34" s="486">
        <v>4.0662158102515736E-2</v>
      </c>
      <c r="N34" s="485">
        <v>904073.30825999996</v>
      </c>
      <c r="O34" s="486">
        <v>4.0938278941518809E-2</v>
      </c>
    </row>
    <row r="35" spans="1:15" ht="12.75" customHeight="1">
      <c r="A35" s="22" t="s">
        <v>483</v>
      </c>
    </row>
    <row r="36" spans="1:15" ht="12.75" customHeight="1">
      <c r="A36" s="40" t="s">
        <v>538</v>
      </c>
    </row>
    <row r="37" spans="1:15" ht="12.75" customHeight="1"/>
    <row r="38" spans="1:15" ht="12.75" customHeight="1"/>
    <row r="39" spans="1:15" ht="12.75" customHeight="1"/>
    <row r="40" spans="1:15" ht="12.75" customHeight="1"/>
    <row r="41" spans="1:15" ht="12.75" customHeight="1">
      <c r="A41" s="145" t="s">
        <v>891</v>
      </c>
      <c r="H41" s="141" t="str">
        <f>Naslovnica!A20</f>
        <v>Studeni 2019.</v>
      </c>
    </row>
    <row r="42" spans="1:15">
      <c r="A42" s="587" t="s">
        <v>892</v>
      </c>
      <c r="H42" s="581" t="str">
        <f>Naslovnica!A24</f>
        <v>November 2019</v>
      </c>
    </row>
    <row r="43" spans="1:15" ht="12.75" customHeight="1"/>
    <row r="44" spans="1:15">
      <c r="H44" s="14" t="s">
        <v>539</v>
      </c>
    </row>
    <row r="45" spans="1:15" ht="22.5">
      <c r="A45" s="1058" t="s">
        <v>540</v>
      </c>
      <c r="B45" s="635" t="s">
        <v>507</v>
      </c>
      <c r="C45" s="635" t="s">
        <v>508</v>
      </c>
      <c r="D45" s="635" t="s">
        <v>509</v>
      </c>
      <c r="E45" s="635" t="s">
        <v>510</v>
      </c>
      <c r="F45" s="635" t="s">
        <v>511</v>
      </c>
      <c r="G45" s="635" t="s">
        <v>542</v>
      </c>
      <c r="H45" s="635" t="s">
        <v>513</v>
      </c>
    </row>
    <row r="46" spans="1:15" ht="22.5">
      <c r="A46" s="1058"/>
      <c r="B46" s="636" t="s">
        <v>541</v>
      </c>
      <c r="C46" s="636" t="s">
        <v>541</v>
      </c>
      <c r="D46" s="636" t="s">
        <v>541</v>
      </c>
      <c r="E46" s="636" t="s">
        <v>541</v>
      </c>
      <c r="F46" s="636" t="s">
        <v>541</v>
      </c>
      <c r="G46" s="636" t="s">
        <v>541</v>
      </c>
      <c r="H46" s="636" t="s">
        <v>541</v>
      </c>
    </row>
    <row r="47" spans="1:15" ht="22.5">
      <c r="A47" s="80" t="s">
        <v>543</v>
      </c>
      <c r="B47" s="489">
        <v>39738.511709999984</v>
      </c>
      <c r="C47" s="489">
        <v>19504.997149999999</v>
      </c>
      <c r="D47" s="489">
        <v>600.43663000000015</v>
      </c>
      <c r="E47" s="489">
        <v>3363.4103999999998</v>
      </c>
      <c r="F47" s="489">
        <v>675009.79105000012</v>
      </c>
      <c r="G47" s="489">
        <v>47192.329970000021</v>
      </c>
      <c r="H47" s="489">
        <v>785409.4769100002</v>
      </c>
    </row>
    <row r="48" spans="1:15" ht="22.5">
      <c r="A48" s="490" t="s">
        <v>544</v>
      </c>
      <c r="B48" s="489">
        <v>32501.153650000011</v>
      </c>
      <c r="C48" s="489">
        <v>4209.8723899999995</v>
      </c>
      <c r="D48" s="489">
        <v>58.871099999999998</v>
      </c>
      <c r="E48" s="489">
        <v>3362.9160699999998</v>
      </c>
      <c r="F48" s="489">
        <v>1178543.2227599996</v>
      </c>
      <c r="G48" s="489">
        <v>3109.0475599999986</v>
      </c>
      <c r="H48" s="489">
        <v>1221785.0835299997</v>
      </c>
    </row>
    <row r="49" spans="1:15" ht="33">
      <c r="A49" s="632" t="s">
        <v>545</v>
      </c>
      <c r="B49" s="637">
        <v>7237.3580599999732</v>
      </c>
      <c r="C49" s="637">
        <v>15295.124759999999</v>
      </c>
      <c r="D49" s="637">
        <v>541.56553000000019</v>
      </c>
      <c r="E49" s="637">
        <v>0.49432999999999083</v>
      </c>
      <c r="F49" s="637">
        <v>-503533.43170999945</v>
      </c>
      <c r="G49" s="637">
        <v>44083.282410000022</v>
      </c>
      <c r="H49" s="637">
        <v>-436375.60661999951</v>
      </c>
    </row>
    <row r="50" spans="1:15" ht="12.75" customHeight="1">
      <c r="A50" s="22" t="s">
        <v>483</v>
      </c>
    </row>
    <row r="51" spans="1:15" ht="12.75" customHeight="1">
      <c r="A51" s="40" t="s">
        <v>538</v>
      </c>
    </row>
    <row r="52" spans="1:15" ht="12.75" customHeight="1"/>
    <row r="53" spans="1:15" ht="12.75" customHeight="1">
      <c r="A53" s="669" t="s">
        <v>97</v>
      </c>
    </row>
    <row r="54" spans="1:15" ht="12.75" customHeight="1"/>
    <row r="55" spans="1:15" ht="12.75" customHeight="1"/>
    <row r="56" spans="1:15" ht="12.75" customHeight="1">
      <c r="O56" s="35" t="s">
        <v>1025</v>
      </c>
    </row>
    <row r="57" spans="1:15" ht="12.75" customHeight="1"/>
    <row r="58" spans="1:15" ht="12.75" customHeight="1"/>
    <row r="59" spans="1:15" ht="12.75" customHeight="1"/>
    <row r="60" spans="1:15" ht="12.75" customHeight="1"/>
    <row r="61" spans="1:15" ht="12.75" customHeight="1"/>
    <row r="62" spans="1:15" ht="12.75" customHeight="1"/>
    <row r="63" spans="1:15" ht="12.75" customHeight="1"/>
    <row r="64" spans="1: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9">
    <mergeCell ref="N5:O5"/>
    <mergeCell ref="A45:A46"/>
    <mergeCell ref="L5:M5"/>
    <mergeCell ref="A5:A7"/>
    <mergeCell ref="B5:C5"/>
    <mergeCell ref="D5:E5"/>
    <mergeCell ref="F5:G5"/>
    <mergeCell ref="H5:I5"/>
    <mergeCell ref="J5:K5"/>
  </mergeCells>
  <hyperlinks>
    <hyperlink ref="A53" location="'2 Sadržaj'!A1" display="Sadržaj / Contents"/>
  </hyperlinks>
  <pageMargins left="0.7" right="0.7" top="0.75" bottom="0.75" header="0.3" footer="0.3"/>
  <pageSetup paperSize="9" scale="5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P96"/>
  <sheetViews>
    <sheetView showGridLines="0" zoomScaleNormal="100" workbookViewId="0"/>
  </sheetViews>
  <sheetFormatPr defaultRowHeight="15"/>
  <cols>
    <col min="1" max="1" width="25.140625" customWidth="1"/>
    <col min="2" max="2" width="10.42578125" bestFit="1" customWidth="1"/>
    <col min="3" max="3" width="15" bestFit="1" customWidth="1"/>
    <col min="4" max="4" width="32.140625" bestFit="1" customWidth="1"/>
    <col min="5" max="5" width="5.42578125" bestFit="1" customWidth="1"/>
    <col min="6" max="6" width="13" customWidth="1"/>
    <col min="7" max="7" width="15" bestFit="1" customWidth="1"/>
    <col min="8" max="8" width="13.140625" bestFit="1" customWidth="1"/>
    <col min="9" max="9" width="8.7109375" customWidth="1"/>
    <col min="10" max="10" width="10.140625" customWidth="1"/>
    <col min="11" max="12" width="12.42578125" bestFit="1" customWidth="1"/>
    <col min="13" max="13" width="9.28515625" bestFit="1" customWidth="1"/>
  </cols>
  <sheetData>
    <row r="1" spans="1:16" ht="12.75" customHeight="1">
      <c r="A1" s="143" t="s">
        <v>893</v>
      </c>
      <c r="F1" s="284" t="s">
        <v>288</v>
      </c>
      <c r="G1" s="162" t="s">
        <v>1079</v>
      </c>
    </row>
    <row r="2" spans="1:16">
      <c r="A2" s="583" t="s">
        <v>894</v>
      </c>
      <c r="F2" s="584" t="s">
        <v>289</v>
      </c>
      <c r="G2" s="585" t="s">
        <v>1080</v>
      </c>
    </row>
    <row r="3" spans="1:16" ht="12.75" customHeight="1"/>
    <row r="4" spans="1:16" ht="12.75" customHeight="1">
      <c r="C4" s="192"/>
      <c r="G4" s="161" t="s">
        <v>476</v>
      </c>
    </row>
    <row r="5" spans="1:16" ht="22.5" customHeight="1">
      <c r="A5" s="619" t="s">
        <v>489</v>
      </c>
      <c r="B5" s="619" t="s">
        <v>490</v>
      </c>
      <c r="C5" s="619" t="s">
        <v>479</v>
      </c>
      <c r="D5" s="619" t="s">
        <v>491</v>
      </c>
      <c r="E5" s="619"/>
      <c r="F5" s="619" t="s">
        <v>492</v>
      </c>
      <c r="G5" s="619" t="s">
        <v>493</v>
      </c>
      <c r="J5" s="273"/>
      <c r="K5" s="273"/>
      <c r="L5" s="273"/>
      <c r="M5" s="273"/>
      <c r="N5" s="273"/>
      <c r="O5" s="273"/>
      <c r="P5" s="273"/>
    </row>
    <row r="6" spans="1:16" ht="12.75" customHeight="1">
      <c r="A6" s="114" t="s">
        <v>88</v>
      </c>
      <c r="B6" s="195">
        <v>47572962490</v>
      </c>
      <c r="C6" s="290" t="s">
        <v>186</v>
      </c>
      <c r="D6" s="114" t="s">
        <v>87</v>
      </c>
      <c r="E6" s="114"/>
      <c r="F6" s="116">
        <v>8572971.5399999991</v>
      </c>
      <c r="G6" s="117">
        <v>116.3641630649047</v>
      </c>
      <c r="H6" s="303"/>
      <c r="I6" s="304"/>
      <c r="J6" s="273"/>
      <c r="K6" s="273"/>
      <c r="L6" s="273"/>
      <c r="M6" s="273"/>
      <c r="N6" s="273"/>
      <c r="O6" s="273"/>
      <c r="P6" s="273"/>
    </row>
    <row r="7" spans="1:16" ht="12.75" customHeight="1">
      <c r="A7" s="114" t="s">
        <v>134</v>
      </c>
      <c r="B7" s="195">
        <v>97433886648</v>
      </c>
      <c r="C7" s="290" t="s">
        <v>189</v>
      </c>
      <c r="D7" s="114" t="s">
        <v>125</v>
      </c>
      <c r="E7" s="114"/>
      <c r="F7" s="116">
        <v>7071958.1299999999</v>
      </c>
      <c r="G7" s="117">
        <v>1204.4731334732915</v>
      </c>
      <c r="H7" s="303"/>
      <c r="I7" s="304"/>
      <c r="J7" s="273"/>
      <c r="K7" s="273"/>
      <c r="L7" s="273"/>
      <c r="M7" s="273"/>
      <c r="N7" s="273"/>
      <c r="O7" s="273"/>
      <c r="P7" s="273"/>
    </row>
    <row r="8" spans="1:16" ht="12.75" customHeight="1">
      <c r="A8" s="114" t="s">
        <v>219</v>
      </c>
      <c r="B8" s="195">
        <v>93273216321</v>
      </c>
      <c r="C8" s="290" t="s">
        <v>188</v>
      </c>
      <c r="D8" s="114" t="s">
        <v>125</v>
      </c>
      <c r="E8" s="114"/>
      <c r="F8" s="116">
        <v>1022376327.09</v>
      </c>
      <c r="G8" s="117">
        <v>852.4841992153506</v>
      </c>
      <c r="H8" s="303"/>
      <c r="I8" s="304"/>
      <c r="J8" s="273"/>
      <c r="K8" s="273"/>
      <c r="L8" s="273"/>
      <c r="M8" s="273"/>
      <c r="N8" s="273"/>
      <c r="O8" s="273"/>
      <c r="P8" s="273"/>
    </row>
    <row r="9" spans="1:16" ht="12.75" customHeight="1">
      <c r="A9" s="114" t="s">
        <v>1054</v>
      </c>
      <c r="B9" s="195" t="s">
        <v>1058</v>
      </c>
      <c r="C9" s="290" t="s">
        <v>1059</v>
      </c>
      <c r="D9" s="114" t="s">
        <v>1055</v>
      </c>
      <c r="E9" s="114"/>
      <c r="F9" s="116">
        <v>31740606.100000001</v>
      </c>
      <c r="G9" s="117">
        <v>105.80202033333332</v>
      </c>
      <c r="H9" s="296"/>
      <c r="I9" s="297"/>
      <c r="J9" s="273"/>
      <c r="K9" s="273"/>
      <c r="L9" s="273"/>
      <c r="M9" s="273"/>
      <c r="N9" s="273"/>
      <c r="O9" s="273"/>
      <c r="P9" s="273"/>
    </row>
    <row r="10" spans="1:16" ht="12.75" customHeight="1">
      <c r="A10" s="114" t="s">
        <v>164</v>
      </c>
      <c r="B10" s="195">
        <v>57255663752</v>
      </c>
      <c r="C10" s="290" t="s">
        <v>187</v>
      </c>
      <c r="D10" s="114" t="s">
        <v>224</v>
      </c>
      <c r="E10" s="114"/>
      <c r="F10" s="116">
        <v>8593772.9600000009</v>
      </c>
      <c r="G10" s="117">
        <v>113.47824980229879</v>
      </c>
      <c r="H10" s="303"/>
      <c r="I10" s="304"/>
      <c r="J10" s="273"/>
      <c r="K10" s="273"/>
      <c r="L10" s="273"/>
      <c r="M10" s="273"/>
      <c r="N10" s="273"/>
      <c r="O10" s="273"/>
      <c r="P10" s="273"/>
    </row>
    <row r="11" spans="1:16" ht="12.75" customHeight="1">
      <c r="A11" s="114" t="s">
        <v>225</v>
      </c>
      <c r="B11" s="195">
        <v>13264226136</v>
      </c>
      <c r="C11" s="290" t="s">
        <v>190</v>
      </c>
      <c r="D11" s="137" t="s">
        <v>135</v>
      </c>
      <c r="E11" s="137"/>
      <c r="F11" s="118">
        <v>23275758.850000001</v>
      </c>
      <c r="G11" s="117">
        <v>1.0382599443602614</v>
      </c>
      <c r="H11" s="303"/>
      <c r="I11" s="304"/>
      <c r="J11" s="273"/>
      <c r="K11" s="273"/>
      <c r="L11" s="273"/>
      <c r="M11" s="273"/>
      <c r="N11" s="273"/>
      <c r="O11" s="273"/>
      <c r="P11" s="273"/>
    </row>
    <row r="12" spans="1:16" ht="12.75" customHeight="1">
      <c r="A12" s="114" t="s">
        <v>257</v>
      </c>
      <c r="B12" s="195" t="s">
        <v>261</v>
      </c>
      <c r="C12" s="290" t="s">
        <v>262</v>
      </c>
      <c r="D12" s="137" t="s">
        <v>135</v>
      </c>
      <c r="E12" s="137"/>
      <c r="F12" s="118">
        <v>85405734.25</v>
      </c>
      <c r="G12" s="117">
        <v>7.8869977776049707</v>
      </c>
      <c r="H12" s="303"/>
      <c r="I12" s="304"/>
      <c r="J12" s="273"/>
      <c r="K12" s="273"/>
      <c r="L12" s="273"/>
      <c r="M12" s="273"/>
      <c r="N12" s="273"/>
      <c r="O12" s="273"/>
      <c r="P12" s="273"/>
    </row>
    <row r="13" spans="1:16" s="273" customFormat="1" ht="12.75" customHeight="1">
      <c r="A13" s="114" t="s">
        <v>1083</v>
      </c>
      <c r="B13" s="195">
        <v>75398635234</v>
      </c>
      <c r="C13" s="290" t="s">
        <v>1061</v>
      </c>
      <c r="D13" s="137" t="s">
        <v>180</v>
      </c>
      <c r="E13" s="137"/>
      <c r="F13" s="118">
        <v>44355828.579999998</v>
      </c>
      <c r="G13" s="117">
        <v>5735.1729290102685</v>
      </c>
      <c r="H13" s="303"/>
      <c r="I13" s="304"/>
    </row>
    <row r="14" spans="1:16" ht="12.75" customHeight="1">
      <c r="A14" s="114" t="s">
        <v>181</v>
      </c>
      <c r="B14" s="195">
        <v>45897406091</v>
      </c>
      <c r="C14" s="291" t="s">
        <v>191</v>
      </c>
      <c r="D14" s="114" t="s">
        <v>180</v>
      </c>
      <c r="E14" s="114"/>
      <c r="F14" s="116">
        <v>2800259.92</v>
      </c>
      <c r="G14" s="117">
        <v>33.166904738128046</v>
      </c>
      <c r="H14" s="303"/>
      <c r="J14" s="273"/>
      <c r="K14" s="273"/>
      <c r="L14" s="273"/>
      <c r="M14" s="273"/>
      <c r="N14" s="273"/>
      <c r="O14" s="273"/>
      <c r="P14" s="273"/>
    </row>
    <row r="15" spans="1:16" ht="12.75" customHeight="1">
      <c r="A15" s="114" t="s">
        <v>137</v>
      </c>
      <c r="B15" s="195">
        <v>48815690681</v>
      </c>
      <c r="C15" s="290" t="s">
        <v>192</v>
      </c>
      <c r="D15" s="114" t="s">
        <v>180</v>
      </c>
      <c r="E15" s="114"/>
      <c r="F15" s="119">
        <v>7053447.2800000003</v>
      </c>
      <c r="G15" s="120">
        <v>861.91850844495207</v>
      </c>
      <c r="H15" s="303"/>
      <c r="I15" s="304"/>
      <c r="J15" s="273"/>
      <c r="K15" s="273"/>
      <c r="L15" s="273"/>
      <c r="M15" s="273"/>
      <c r="N15" s="273"/>
      <c r="O15" s="273"/>
      <c r="P15" s="273"/>
    </row>
    <row r="16" spans="1:16" ht="12.75" customHeight="1">
      <c r="A16" s="114" t="s">
        <v>176</v>
      </c>
      <c r="B16" s="195">
        <v>81393286204</v>
      </c>
      <c r="C16" s="290" t="s">
        <v>193</v>
      </c>
      <c r="D16" s="114" t="s">
        <v>90</v>
      </c>
      <c r="E16" s="114"/>
      <c r="F16" s="118">
        <v>8368806.0351999998</v>
      </c>
      <c r="G16" s="121">
        <v>62.226184853985323</v>
      </c>
      <c r="H16" s="303"/>
      <c r="I16" s="304"/>
      <c r="J16" s="273"/>
      <c r="K16" s="273"/>
      <c r="L16" s="273"/>
      <c r="M16" s="273"/>
      <c r="N16" s="273"/>
      <c r="O16" s="273"/>
      <c r="P16" s="273"/>
    </row>
    <row r="17" spans="1:16" ht="18.75" customHeight="1">
      <c r="A17" s="625" t="s">
        <v>494</v>
      </c>
      <c r="B17" s="639"/>
      <c r="C17" s="640"/>
      <c r="D17" s="626"/>
      <c r="E17" s="626"/>
      <c r="F17" s="628">
        <f>SUM(F6:F16)</f>
        <v>1249615470.7351999</v>
      </c>
      <c r="G17" s="641"/>
      <c r="J17" s="273"/>
      <c r="K17" s="273"/>
      <c r="L17" s="273"/>
      <c r="M17" s="273"/>
      <c r="N17" s="273"/>
      <c r="O17" s="273"/>
      <c r="P17" s="273"/>
    </row>
    <row r="18" spans="1:16" ht="12.75" customHeight="1">
      <c r="A18" s="22" t="s">
        <v>474</v>
      </c>
      <c r="J18" s="273"/>
      <c r="K18" s="273"/>
      <c r="L18" s="273"/>
      <c r="M18" s="273"/>
      <c r="N18" s="273"/>
      <c r="O18" s="273"/>
      <c r="P18" s="273"/>
    </row>
    <row r="19" spans="1:16" ht="12.75" customHeight="1">
      <c r="A19" s="46" t="s">
        <v>495</v>
      </c>
      <c r="J19" s="273"/>
      <c r="K19" s="273"/>
      <c r="L19" s="273"/>
      <c r="M19" s="273"/>
      <c r="N19" s="273"/>
      <c r="O19" s="273"/>
      <c r="P19" s="273"/>
    </row>
    <row r="20" spans="1:16" ht="12.75" customHeight="1">
      <c r="A20" s="114"/>
    </row>
    <row r="21" spans="1:16" ht="12.75" customHeight="1">
      <c r="A21" s="143" t="s">
        <v>895</v>
      </c>
      <c r="G21" s="162" t="s">
        <v>1079</v>
      </c>
    </row>
    <row r="22" spans="1:16" ht="12.75" customHeight="1">
      <c r="A22" s="583" t="s">
        <v>896</v>
      </c>
      <c r="G22" s="585" t="s">
        <v>1080</v>
      </c>
    </row>
    <row r="23" spans="1:16" ht="12.75" customHeight="1">
      <c r="A23" s="54"/>
    </row>
    <row r="24" spans="1:16" ht="12.75" customHeight="1">
      <c r="A24" s="54"/>
      <c r="G24" s="186" t="s">
        <v>476</v>
      </c>
    </row>
    <row r="25" spans="1:16" ht="21.75">
      <c r="A25" s="619" t="s">
        <v>496</v>
      </c>
      <c r="B25" s="619" t="s">
        <v>490</v>
      </c>
      <c r="C25" s="619" t="s">
        <v>479</v>
      </c>
      <c r="D25" s="619" t="s">
        <v>491</v>
      </c>
      <c r="E25" s="619" t="s">
        <v>497</v>
      </c>
      <c r="F25" s="619" t="s">
        <v>492</v>
      </c>
      <c r="G25" s="619" t="s">
        <v>493</v>
      </c>
    </row>
    <row r="26" spans="1:16">
      <c r="A26" s="114" t="s">
        <v>265</v>
      </c>
      <c r="B26" s="195" t="s">
        <v>271</v>
      </c>
      <c r="C26" s="290" t="s">
        <v>272</v>
      </c>
      <c r="D26" s="114" t="s">
        <v>87</v>
      </c>
      <c r="E26" s="115"/>
      <c r="F26" s="118">
        <v>5174302.3899999997</v>
      </c>
      <c r="G26" s="117">
        <v>83.564430470910935</v>
      </c>
      <c r="H26" s="298"/>
    </row>
    <row r="27" spans="1:16">
      <c r="A27" s="114" t="s">
        <v>266</v>
      </c>
      <c r="B27" s="195" t="s">
        <v>273</v>
      </c>
      <c r="C27" s="290" t="s">
        <v>274</v>
      </c>
      <c r="D27" s="114" t="s">
        <v>269</v>
      </c>
      <c r="E27" s="115"/>
      <c r="F27" s="118">
        <v>31061587.749000002</v>
      </c>
      <c r="G27" s="117">
        <v>900.53188211466625</v>
      </c>
      <c r="H27" s="298"/>
    </row>
    <row r="28" spans="1:16">
      <c r="A28" s="114" t="s">
        <v>267</v>
      </c>
      <c r="B28" s="195" t="s">
        <v>275</v>
      </c>
      <c r="C28" s="290" t="s">
        <v>276</v>
      </c>
      <c r="D28" s="114" t="s">
        <v>269</v>
      </c>
      <c r="E28" s="115"/>
      <c r="F28" s="118">
        <v>228934471.67410001</v>
      </c>
      <c r="G28" s="117">
        <v>883.48166915809952</v>
      </c>
      <c r="H28" s="298"/>
    </row>
    <row r="29" spans="1:16">
      <c r="A29" s="114" t="s">
        <v>268</v>
      </c>
      <c r="B29" s="195" t="s">
        <v>277</v>
      </c>
      <c r="C29" s="290" t="s">
        <v>278</v>
      </c>
      <c r="D29" s="114" t="s">
        <v>269</v>
      </c>
      <c r="E29" s="115"/>
      <c r="F29" s="118">
        <v>8535049.5265999995</v>
      </c>
      <c r="G29" s="117">
        <v>139.58120417247352</v>
      </c>
      <c r="H29" s="298"/>
    </row>
    <row r="30" spans="1:16" ht="12.75" customHeight="1">
      <c r="A30" s="114" t="s">
        <v>227</v>
      </c>
      <c r="B30" s="195" t="s">
        <v>228</v>
      </c>
      <c r="C30" s="290" t="s">
        <v>229</v>
      </c>
      <c r="D30" s="114" t="s">
        <v>224</v>
      </c>
      <c r="E30" s="115" t="s">
        <v>139</v>
      </c>
      <c r="F30" s="118">
        <v>11994502.944700001</v>
      </c>
      <c r="G30" s="117">
        <v>118.9962</v>
      </c>
      <c r="H30" s="298"/>
    </row>
    <row r="31" spans="1:16" ht="12.75" customHeight="1">
      <c r="A31" s="114"/>
      <c r="B31" s="195"/>
      <c r="C31" s="290"/>
      <c r="D31" s="114"/>
      <c r="E31" s="115" t="s">
        <v>140</v>
      </c>
      <c r="F31" s="118">
        <v>5205219.8152999999</v>
      </c>
      <c r="G31" s="117">
        <v>115.5613</v>
      </c>
      <c r="H31" s="298"/>
    </row>
    <row r="32" spans="1:16" ht="12.75" customHeight="1">
      <c r="A32" s="114" t="s">
        <v>1056</v>
      </c>
      <c r="B32" s="195" t="s">
        <v>263</v>
      </c>
      <c r="C32" s="290" t="s">
        <v>264</v>
      </c>
      <c r="D32" s="137" t="s">
        <v>135</v>
      </c>
      <c r="E32" s="137"/>
      <c r="F32" s="118">
        <v>45274313.710000001</v>
      </c>
      <c r="G32" s="117">
        <v>7.542699456334633</v>
      </c>
      <c r="H32" s="301"/>
    </row>
    <row r="33" spans="1:13" ht="12.75" customHeight="1">
      <c r="A33" s="114" t="s">
        <v>226</v>
      </c>
      <c r="B33" s="195" t="s">
        <v>217</v>
      </c>
      <c r="C33" s="290" t="s">
        <v>194</v>
      </c>
      <c r="D33" s="114" t="s">
        <v>135</v>
      </c>
      <c r="E33" s="114"/>
      <c r="F33" s="118">
        <v>57243330.43</v>
      </c>
      <c r="G33" s="117">
        <v>1.3006539920062812</v>
      </c>
      <c r="H33" s="298"/>
    </row>
    <row r="34" spans="1:13" ht="12.75" customHeight="1">
      <c r="A34" s="114" t="s">
        <v>230</v>
      </c>
      <c r="B34" s="195" t="s">
        <v>231</v>
      </c>
      <c r="C34" s="290" t="s">
        <v>232</v>
      </c>
      <c r="D34" s="114" t="s">
        <v>135</v>
      </c>
      <c r="E34" s="114"/>
      <c r="F34" s="118">
        <v>85418823.409999996</v>
      </c>
      <c r="G34" s="117">
        <v>7.9113571728548884</v>
      </c>
      <c r="H34" s="298"/>
    </row>
    <row r="35" spans="1:13" ht="12.75" customHeight="1">
      <c r="A35" s="114" t="s">
        <v>136</v>
      </c>
      <c r="B35" s="195">
        <v>34464772270</v>
      </c>
      <c r="C35" s="290" t="s">
        <v>195</v>
      </c>
      <c r="D35" s="114" t="s">
        <v>180</v>
      </c>
      <c r="E35" s="114"/>
      <c r="F35" s="118">
        <v>6628160.7699999996</v>
      </c>
      <c r="G35" s="117">
        <v>1060.1313187424225</v>
      </c>
      <c r="H35" s="298"/>
    </row>
    <row r="36" spans="1:13" ht="12.75" customHeight="1">
      <c r="A36" s="114" t="s">
        <v>179</v>
      </c>
      <c r="B36" s="195">
        <v>84595320778</v>
      </c>
      <c r="C36" s="290" t="s">
        <v>196</v>
      </c>
      <c r="D36" s="114" t="s">
        <v>180</v>
      </c>
      <c r="E36" s="114"/>
      <c r="F36" s="116">
        <v>2393478.92</v>
      </c>
      <c r="G36" s="117">
        <v>2027.1985960668528</v>
      </c>
      <c r="H36" s="298"/>
      <c r="I36" s="299"/>
      <c r="J36" s="302"/>
      <c r="K36" s="302"/>
      <c r="L36" s="285"/>
      <c r="M36" s="285"/>
    </row>
    <row r="37" spans="1:13" ht="12.75" customHeight="1">
      <c r="A37" s="114" t="s">
        <v>270</v>
      </c>
      <c r="B37" s="195" t="s">
        <v>280</v>
      </c>
      <c r="C37" s="290" t="s">
        <v>279</v>
      </c>
      <c r="D37" s="114" t="s">
        <v>292</v>
      </c>
      <c r="E37" s="114"/>
      <c r="F37" s="116">
        <v>2762420.59</v>
      </c>
      <c r="G37" s="117">
        <v>728.8956774518183</v>
      </c>
      <c r="H37" s="298"/>
      <c r="I37" s="299"/>
      <c r="J37" s="302"/>
      <c r="K37" s="302"/>
      <c r="L37" s="285"/>
      <c r="M37" s="285"/>
    </row>
    <row r="38" spans="1:13" ht="12.75" customHeight="1">
      <c r="A38" s="114" t="s">
        <v>290</v>
      </c>
      <c r="B38" s="195">
        <v>34988643147</v>
      </c>
      <c r="C38" s="290" t="s">
        <v>197</v>
      </c>
      <c r="D38" s="137" t="s">
        <v>292</v>
      </c>
      <c r="E38" s="114"/>
      <c r="F38" s="116">
        <v>44588806.32</v>
      </c>
      <c r="G38" s="117">
        <v>1658.2679840239696</v>
      </c>
      <c r="H38" s="296"/>
      <c r="I38" s="297"/>
      <c r="J38" s="302"/>
      <c r="K38" s="302"/>
      <c r="L38" s="285"/>
      <c r="M38" s="285"/>
    </row>
    <row r="39" spans="1:13" ht="18.75" customHeight="1">
      <c r="A39" s="625" t="s">
        <v>498</v>
      </c>
      <c r="B39" s="639"/>
      <c r="C39" s="640"/>
      <c r="D39" s="626"/>
      <c r="E39" s="626"/>
      <c r="F39" s="628">
        <f>SUM(F26:F38)</f>
        <v>535214468.24969989</v>
      </c>
      <c r="G39" s="641"/>
      <c r="H39" s="296"/>
      <c r="I39" s="285"/>
      <c r="J39" s="285"/>
      <c r="K39" s="285"/>
      <c r="L39" s="285"/>
      <c r="M39" s="285"/>
    </row>
    <row r="40" spans="1:13" ht="12.75" customHeight="1">
      <c r="A40" s="22" t="s">
        <v>474</v>
      </c>
    </row>
    <row r="41" spans="1:13" ht="12.75" customHeight="1">
      <c r="A41" s="46" t="s">
        <v>499</v>
      </c>
    </row>
    <row r="42" spans="1:13" ht="12.75" customHeight="1">
      <c r="A42" s="286" t="s">
        <v>500</v>
      </c>
    </row>
    <row r="43" spans="1:13" ht="12.75" customHeight="1">
      <c r="A43" s="286" t="s">
        <v>1060</v>
      </c>
    </row>
    <row r="44" spans="1:13" s="273" customFormat="1" ht="12.75" customHeight="1">
      <c r="A44" s="286"/>
    </row>
    <row r="45" spans="1:13" ht="12.75" customHeight="1">
      <c r="A45" s="143" t="s">
        <v>897</v>
      </c>
      <c r="G45" s="162" t="s">
        <v>1079</v>
      </c>
    </row>
    <row r="46" spans="1:13" ht="12.75" customHeight="1">
      <c r="A46" s="583" t="s">
        <v>1043</v>
      </c>
      <c r="G46" s="585" t="s">
        <v>1080</v>
      </c>
    </row>
    <row r="47" spans="1:13" ht="12.75" customHeight="1">
      <c r="A47" s="69"/>
    </row>
    <row r="48" spans="1:13" ht="12.75" customHeight="1">
      <c r="A48" s="46"/>
      <c r="G48" s="200" t="s">
        <v>476</v>
      </c>
    </row>
    <row r="49" spans="1:7" ht="47.25" customHeight="1">
      <c r="A49" s="642" t="s">
        <v>501</v>
      </c>
      <c r="B49" s="619" t="s">
        <v>478</v>
      </c>
      <c r="C49" s="619" t="s">
        <v>479</v>
      </c>
      <c r="D49" s="642" t="s">
        <v>480</v>
      </c>
      <c r="E49" s="642"/>
      <c r="F49" s="642" t="s">
        <v>481</v>
      </c>
      <c r="G49" s="642" t="s">
        <v>482</v>
      </c>
    </row>
    <row r="50" spans="1:7">
      <c r="A50" s="122" t="s">
        <v>178</v>
      </c>
      <c r="B50" s="114">
        <v>8269700991</v>
      </c>
      <c r="C50" s="290" t="s">
        <v>206</v>
      </c>
      <c r="D50" s="122" t="s">
        <v>124</v>
      </c>
      <c r="E50" s="122"/>
      <c r="F50" s="123">
        <v>1352246852.4300001</v>
      </c>
      <c r="G50" s="117">
        <v>351.64386966223645</v>
      </c>
    </row>
    <row r="51" spans="1:7">
      <c r="A51" s="22" t="s">
        <v>392</v>
      </c>
      <c r="G51" s="228"/>
    </row>
    <row r="52" spans="1:7">
      <c r="A52" s="158" t="s">
        <v>502</v>
      </c>
    </row>
    <row r="53" spans="1:7" ht="12.75" customHeight="1">
      <c r="A53" s="164" t="s">
        <v>129</v>
      </c>
      <c r="B53" s="187"/>
      <c r="C53" s="187"/>
      <c r="D53" s="187"/>
      <c r="E53" s="227"/>
      <c r="F53" s="187"/>
      <c r="G53" s="187"/>
    </row>
    <row r="54" spans="1:7" ht="21.75" customHeight="1">
      <c r="A54" s="1062" t="s">
        <v>130</v>
      </c>
      <c r="B54" s="1062"/>
      <c r="C54" s="1062"/>
      <c r="D54" s="1062"/>
      <c r="E54" s="1062"/>
      <c r="F54" s="1062"/>
      <c r="G54" s="1062"/>
    </row>
    <row r="55" spans="1:7" ht="12.75" customHeight="1">
      <c r="A55" s="54"/>
    </row>
    <row r="56" spans="1:7" ht="12.75" customHeight="1">
      <c r="A56" s="149" t="s">
        <v>898</v>
      </c>
      <c r="F56" s="150"/>
      <c r="G56" s="162" t="s">
        <v>1079</v>
      </c>
    </row>
    <row r="57" spans="1:7" ht="12.75" customHeight="1">
      <c r="A57" s="586" t="s">
        <v>1040</v>
      </c>
      <c r="F57" s="55"/>
      <c r="G57" s="585" t="s">
        <v>1080</v>
      </c>
    </row>
    <row r="58" spans="1:7" ht="12.75" customHeight="1"/>
    <row r="59" spans="1:7" ht="12.75" customHeight="1">
      <c r="G59" s="161" t="s">
        <v>484</v>
      </c>
    </row>
    <row r="60" spans="1:7" ht="35.25" customHeight="1">
      <c r="A60" s="642" t="s">
        <v>1039</v>
      </c>
      <c r="B60" s="619" t="s">
        <v>490</v>
      </c>
      <c r="C60" s="619" t="s">
        <v>479</v>
      </c>
      <c r="D60" s="642" t="s">
        <v>480</v>
      </c>
      <c r="E60" s="642"/>
      <c r="F60" s="642" t="s">
        <v>481</v>
      </c>
      <c r="G60" s="619" t="s">
        <v>493</v>
      </c>
    </row>
    <row r="61" spans="1:7" ht="12.75" customHeight="1">
      <c r="A61" s="126" t="s">
        <v>1066</v>
      </c>
      <c r="B61" s="195">
        <v>40266711905</v>
      </c>
      <c r="C61" s="292" t="s">
        <v>198</v>
      </c>
      <c r="D61" s="126" t="s">
        <v>224</v>
      </c>
      <c r="E61" s="126"/>
      <c r="F61" s="127">
        <v>2217328.4700000002</v>
      </c>
      <c r="G61" s="128">
        <v>11.186611520634063</v>
      </c>
    </row>
    <row r="62" spans="1:7" ht="12.75" customHeight="1">
      <c r="A62" s="41" t="s">
        <v>503</v>
      </c>
    </row>
    <row r="63" spans="1:7" s="273" customFormat="1" ht="12.75" customHeight="1">
      <c r="A63" s="41" t="s">
        <v>504</v>
      </c>
    </row>
    <row r="64" spans="1:7" ht="12.75" customHeight="1">
      <c r="A64" s="46" t="s">
        <v>499</v>
      </c>
    </row>
    <row r="65" spans="1:7" ht="12.75" customHeight="1"/>
    <row r="66" spans="1:7" ht="12.75" customHeight="1">
      <c r="A66" s="149" t="s">
        <v>1041</v>
      </c>
      <c r="F66" s="150"/>
      <c r="G66" s="162" t="s">
        <v>1079</v>
      </c>
    </row>
    <row r="67" spans="1:7" ht="12.75" customHeight="1">
      <c r="A67" s="586" t="s">
        <v>1042</v>
      </c>
      <c r="F67" s="55"/>
      <c r="G67" s="585" t="s">
        <v>1080</v>
      </c>
    </row>
    <row r="68" spans="1:7" ht="12.75" customHeight="1">
      <c r="A68" s="163"/>
    </row>
    <row r="69" spans="1:7" ht="12.75" customHeight="1">
      <c r="G69" s="161" t="s">
        <v>484</v>
      </c>
    </row>
    <row r="70" spans="1:7" ht="66.75" customHeight="1">
      <c r="A70" s="642" t="s">
        <v>505</v>
      </c>
      <c r="B70" s="619" t="s">
        <v>490</v>
      </c>
      <c r="C70" s="619" t="s">
        <v>479</v>
      </c>
      <c r="D70" s="642" t="s">
        <v>480</v>
      </c>
      <c r="E70" s="642"/>
      <c r="F70" s="642" t="s">
        <v>481</v>
      </c>
      <c r="G70" s="619" t="s">
        <v>493</v>
      </c>
    </row>
    <row r="71" spans="1:7" ht="12.75" customHeight="1">
      <c r="A71" s="126" t="s">
        <v>93</v>
      </c>
      <c r="B71" s="195">
        <v>50454412454</v>
      </c>
      <c r="C71" s="292" t="s">
        <v>199</v>
      </c>
      <c r="D71" s="129" t="s">
        <v>94</v>
      </c>
      <c r="E71" s="129"/>
      <c r="F71" s="917">
        <v>10990153.48</v>
      </c>
      <c r="G71" s="918">
        <v>0.66004157795658958</v>
      </c>
    </row>
    <row r="72" spans="1:7" ht="12.75" customHeight="1">
      <c r="A72" s="293" t="s">
        <v>1338</v>
      </c>
      <c r="B72" s="195">
        <v>79640747340</v>
      </c>
      <c r="C72" s="292" t="s">
        <v>200</v>
      </c>
      <c r="D72" s="126" t="s">
        <v>224</v>
      </c>
      <c r="E72" s="126"/>
      <c r="F72" s="917">
        <v>165005845.74000001</v>
      </c>
      <c r="G72" s="918">
        <v>74.189880604300114</v>
      </c>
    </row>
    <row r="73" spans="1:7" ht="12.75" customHeight="1">
      <c r="A73" s="126" t="s">
        <v>95</v>
      </c>
      <c r="B73" s="195">
        <v>61196386099</v>
      </c>
      <c r="C73" s="292" t="s">
        <v>202</v>
      </c>
      <c r="D73" s="126" t="s">
        <v>96</v>
      </c>
      <c r="E73" s="126"/>
      <c r="F73" s="917">
        <v>260117830.66</v>
      </c>
      <c r="G73" s="918">
        <v>3.6082547226828088</v>
      </c>
    </row>
    <row r="74" spans="1:7" ht="12.75" customHeight="1">
      <c r="A74" s="293" t="s">
        <v>1339</v>
      </c>
      <c r="B74" s="195">
        <v>37735093339</v>
      </c>
      <c r="C74" s="292" t="s">
        <v>201</v>
      </c>
      <c r="D74" s="126" t="s">
        <v>96</v>
      </c>
      <c r="E74" s="126"/>
      <c r="F74" s="917">
        <v>122383201.77</v>
      </c>
      <c r="G74" s="918">
        <v>7.9914504120761194</v>
      </c>
    </row>
    <row r="75" spans="1:7" ht="12.75" customHeight="1">
      <c r="A75" s="126" t="s">
        <v>291</v>
      </c>
      <c r="B75" s="195">
        <v>48379655657</v>
      </c>
      <c r="C75" s="292" t="s">
        <v>203</v>
      </c>
      <c r="D75" s="129" t="s">
        <v>92</v>
      </c>
      <c r="E75" s="129"/>
      <c r="F75" s="917">
        <v>395944454.77999997</v>
      </c>
      <c r="G75" s="918">
        <v>294.22699293189237</v>
      </c>
    </row>
    <row r="76" spans="1:7" ht="18.75" customHeight="1">
      <c r="A76" s="625" t="s">
        <v>498</v>
      </c>
      <c r="B76" s="639"/>
      <c r="C76" s="640"/>
      <c r="D76" s="639"/>
      <c r="E76" s="639"/>
      <c r="F76" s="643">
        <f>SUM(F71:F75)</f>
        <v>954441486.42999995</v>
      </c>
      <c r="G76" s="644"/>
    </row>
    <row r="77" spans="1:7" ht="12.75" customHeight="1">
      <c r="A77" s="41" t="s">
        <v>503</v>
      </c>
    </row>
    <row r="78" spans="1:7" ht="12.75" customHeight="1">
      <c r="A78" s="46" t="s">
        <v>499</v>
      </c>
      <c r="F78" s="45"/>
    </row>
    <row r="79" spans="1:7" ht="12.75" customHeight="1">
      <c r="A79" s="582" t="s">
        <v>213</v>
      </c>
    </row>
    <row r="80" spans="1:7" ht="12.75" customHeight="1"/>
    <row r="81" spans="1:7">
      <c r="A81" s="164" t="s">
        <v>128</v>
      </c>
    </row>
    <row r="82" spans="1:7" ht="21" customHeight="1">
      <c r="A82" s="1063" t="s">
        <v>127</v>
      </c>
      <c r="B82" s="1063"/>
      <c r="C82" s="1063"/>
      <c r="D82" s="1063"/>
      <c r="E82" s="1063"/>
      <c r="F82" s="1063"/>
      <c r="G82" s="1063"/>
    </row>
    <row r="83" spans="1:7" ht="12.75" customHeight="1">
      <c r="A83" s="165"/>
    </row>
    <row r="84" spans="1:7" ht="12.75" customHeight="1">
      <c r="A84" s="669" t="s">
        <v>97</v>
      </c>
    </row>
    <row r="85" spans="1:7" ht="12.75" customHeight="1">
      <c r="G85" s="35" t="s">
        <v>1026</v>
      </c>
    </row>
    <row r="86" spans="1:7" ht="12.75" customHeight="1"/>
    <row r="87" spans="1:7" ht="12.75" customHeight="1">
      <c r="A87" s="166"/>
    </row>
    <row r="88" spans="1:7" ht="12.75" customHeight="1">
      <c r="A88" s="164"/>
    </row>
    <row r="89" spans="1:7" ht="12.75" customHeight="1">
      <c r="A89" s="164"/>
    </row>
    <row r="90" spans="1:7" ht="12.75" customHeight="1">
      <c r="A90" s="164"/>
    </row>
    <row r="91" spans="1:7" ht="12.75" customHeight="1">
      <c r="A91" s="165"/>
    </row>
    <row r="92" spans="1:7" ht="12.75" customHeight="1">
      <c r="A92" s="165"/>
    </row>
    <row r="93" spans="1:7" ht="12.75" customHeight="1">
      <c r="A93" s="165"/>
    </row>
    <row r="94" spans="1:7" ht="12.75" customHeight="1">
      <c r="A94" s="165"/>
    </row>
    <row r="95" spans="1:7" ht="12.75" customHeight="1"/>
    <row r="96" spans="1:7" ht="12.75" customHeight="1"/>
  </sheetData>
  <sortState ref="A6:D15">
    <sortCondition ref="B6"/>
  </sortState>
  <mergeCells count="2">
    <mergeCell ref="A54:G54"/>
    <mergeCell ref="A82:G82"/>
  </mergeCells>
  <hyperlinks>
    <hyperlink ref="A84" location="'2 Sadržaj'!A1" display="Sadržaj / Contents"/>
  </hyperlinks>
  <pageMargins left="0.7" right="0.7" top="0.75" bottom="0.75" header="0.3" footer="0.3"/>
  <pageSetup paperSize="9" scale="58" orientation="portrait" r:id="rId1"/>
  <ignoredErrors>
    <ignoredError sqref="B26:B38 B12 B9"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F206"/>
  <sheetViews>
    <sheetView showGridLines="0" zoomScaleNormal="100" workbookViewId="0"/>
  </sheetViews>
  <sheetFormatPr defaultColWidth="9.140625" defaultRowHeight="15"/>
  <cols>
    <col min="1" max="1" width="32.28515625" style="64" customWidth="1"/>
    <col min="2" max="2" width="10.42578125" style="64" bestFit="1" customWidth="1"/>
    <col min="3" max="3" width="13.42578125" style="64" bestFit="1" customWidth="1"/>
    <col min="4" max="4" width="31.5703125" style="64" customWidth="1"/>
    <col min="5" max="5" width="13.140625" style="64" bestFit="1" customWidth="1"/>
    <col min="6" max="16384" width="9.140625" style="64"/>
  </cols>
  <sheetData>
    <row r="1" spans="1:6" ht="12.75" customHeight="1">
      <c r="A1" s="145" t="s">
        <v>900</v>
      </c>
      <c r="F1" s="147" t="str">
        <f>Naslovnica!A20</f>
        <v>Studeni 2019.</v>
      </c>
    </row>
    <row r="2" spans="1:6" ht="12.75" customHeight="1">
      <c r="A2" s="579" t="s">
        <v>901</v>
      </c>
      <c r="F2" s="580" t="str">
        <f>Naslovnica!A24</f>
        <v>November 2019</v>
      </c>
    </row>
    <row r="3" spans="1:6" ht="12.75" customHeight="1"/>
    <row r="4" spans="1:6" ht="12.75" customHeight="1">
      <c r="F4" s="14" t="s">
        <v>476</v>
      </c>
    </row>
    <row r="5" spans="1:6" ht="54.75">
      <c r="A5" s="642" t="s">
        <v>477</v>
      </c>
      <c r="B5" s="619" t="s">
        <v>478</v>
      </c>
      <c r="C5" s="619" t="s">
        <v>479</v>
      </c>
      <c r="D5" s="642" t="s">
        <v>480</v>
      </c>
      <c r="E5" s="642" t="s">
        <v>481</v>
      </c>
      <c r="F5" s="642" t="s">
        <v>482</v>
      </c>
    </row>
    <row r="6" spans="1:6">
      <c r="A6" s="122" t="s">
        <v>297</v>
      </c>
      <c r="B6" s="195" t="s">
        <v>298</v>
      </c>
      <c r="C6" s="290" t="s">
        <v>299</v>
      </c>
      <c r="D6" s="122" t="s">
        <v>87</v>
      </c>
      <c r="E6" s="123"/>
      <c r="F6" s="169"/>
    </row>
    <row r="7" spans="1:6" ht="12.75" customHeight="1">
      <c r="A7" s="22" t="s">
        <v>483</v>
      </c>
    </row>
    <row r="8" spans="1:6" ht="12.75" customHeight="1">
      <c r="A8" s="22"/>
    </row>
    <row r="9" spans="1:6" ht="12.75" customHeight="1">
      <c r="A9" s="145" t="s">
        <v>902</v>
      </c>
      <c r="F9" s="147" t="s">
        <v>1370</v>
      </c>
    </row>
    <row r="10" spans="1:6" ht="12.75" customHeight="1">
      <c r="A10" s="579" t="s">
        <v>903</v>
      </c>
      <c r="F10" s="580" t="s">
        <v>1371</v>
      </c>
    </row>
    <row r="11" spans="1:6" ht="12.75" customHeight="1"/>
    <row r="12" spans="1:6" ht="12.75" customHeight="1">
      <c r="F12" s="14" t="s">
        <v>484</v>
      </c>
    </row>
    <row r="13" spans="1:6" ht="54.75">
      <c r="A13" s="642" t="s">
        <v>485</v>
      </c>
      <c r="B13" s="619" t="s">
        <v>478</v>
      </c>
      <c r="C13" s="619" t="s">
        <v>479</v>
      </c>
      <c r="D13" s="642" t="s">
        <v>480</v>
      </c>
      <c r="E13" s="642" t="s">
        <v>481</v>
      </c>
      <c r="F13" s="642" t="s">
        <v>482</v>
      </c>
    </row>
    <row r="14" spans="1:6" ht="12.75" customHeight="1">
      <c r="A14" s="122" t="s">
        <v>177</v>
      </c>
      <c r="B14" s="195" t="s">
        <v>216</v>
      </c>
      <c r="C14" s="290" t="s">
        <v>204</v>
      </c>
      <c r="D14" s="122" t="s">
        <v>99</v>
      </c>
      <c r="E14" s="123">
        <v>118084467.09999999</v>
      </c>
      <c r="F14" s="169">
        <v>38.761741527262508</v>
      </c>
    </row>
    <row r="15" spans="1:6" ht="12.75" customHeight="1">
      <c r="A15" s="122" t="s">
        <v>165</v>
      </c>
      <c r="B15" s="195">
        <v>75111210338</v>
      </c>
      <c r="C15" s="290" t="s">
        <v>205</v>
      </c>
      <c r="D15" s="288" t="s">
        <v>167</v>
      </c>
      <c r="E15" s="123">
        <v>30883124.899</v>
      </c>
      <c r="F15" s="169">
        <v>61.03384367391304</v>
      </c>
    </row>
    <row r="16" spans="1:6">
      <c r="A16" s="625" t="s">
        <v>473</v>
      </c>
      <c r="B16" s="638"/>
      <c r="C16" s="638"/>
      <c r="D16" s="645"/>
      <c r="E16" s="646">
        <f>SUM(E14:E15)</f>
        <v>148967591.99899998</v>
      </c>
      <c r="F16" s="647"/>
    </row>
    <row r="17" spans="1:6" ht="12.75" customHeight="1">
      <c r="A17" s="22" t="s">
        <v>486</v>
      </c>
    </row>
    <row r="18" spans="1:6" ht="12.75" customHeight="1"/>
    <row r="19" spans="1:6" ht="12.75" customHeight="1">
      <c r="A19" s="146" t="s">
        <v>904</v>
      </c>
      <c r="F19" s="147" t="s">
        <v>1370</v>
      </c>
    </row>
    <row r="20" spans="1:6" ht="12.75" customHeight="1">
      <c r="A20" s="577" t="s">
        <v>905</v>
      </c>
      <c r="F20" s="580" t="s">
        <v>1371</v>
      </c>
    </row>
    <row r="21" spans="1:6" ht="12.75" customHeight="1"/>
    <row r="22" spans="1:6" ht="12.75" customHeight="1">
      <c r="F22" s="14" t="s">
        <v>476</v>
      </c>
    </row>
    <row r="23" spans="1:6" ht="54.75">
      <c r="A23" s="642" t="s">
        <v>485</v>
      </c>
      <c r="B23" s="619" t="s">
        <v>478</v>
      </c>
      <c r="C23" s="619" t="s">
        <v>479</v>
      </c>
      <c r="D23" s="642" t="s">
        <v>480</v>
      </c>
      <c r="E23" s="642" t="s">
        <v>481</v>
      </c>
      <c r="F23" s="642" t="s">
        <v>482</v>
      </c>
    </row>
    <row r="24" spans="1:6" ht="12.75" customHeight="1">
      <c r="A24" s="122" t="s">
        <v>1078</v>
      </c>
      <c r="B24" s="195">
        <v>56903349567</v>
      </c>
      <c r="C24" s="290" t="s">
        <v>207</v>
      </c>
      <c r="D24" s="293" t="s">
        <v>89</v>
      </c>
      <c r="E24" s="123" t="s">
        <v>166</v>
      </c>
      <c r="F24" s="169" t="s">
        <v>166</v>
      </c>
    </row>
    <row r="25" spans="1:6" ht="12.75" customHeight="1">
      <c r="A25" s="916" t="s">
        <v>1084</v>
      </c>
    </row>
    <row r="26" spans="1:6" ht="12.75" customHeight="1">
      <c r="A26" s="22" t="s">
        <v>483</v>
      </c>
    </row>
    <row r="27" spans="1:6" ht="19.5" customHeight="1">
      <c r="A27" s="1064" t="s">
        <v>129</v>
      </c>
      <c r="B27" s="1064"/>
      <c r="C27" s="1064"/>
      <c r="D27" s="1064"/>
    </row>
    <row r="28" spans="1:6" ht="21.75" customHeight="1">
      <c r="A28" s="1062" t="s">
        <v>130</v>
      </c>
      <c r="B28" s="1062"/>
      <c r="C28" s="1062"/>
      <c r="D28" s="1062"/>
      <c r="E28" s="54"/>
      <c r="F28" s="54"/>
    </row>
    <row r="29" spans="1:6" ht="12.75" customHeight="1">
      <c r="A29" s="916"/>
    </row>
    <row r="30" spans="1:6" ht="12.75" customHeight="1"/>
    <row r="31" spans="1:6" ht="12.75" customHeight="1">
      <c r="A31" s="148" t="s">
        <v>906</v>
      </c>
      <c r="E31" s="141" t="str">
        <f>Naslovnica!A20</f>
        <v>Studeni 2019.</v>
      </c>
    </row>
    <row r="32" spans="1:6" ht="12.75" customHeight="1">
      <c r="A32" s="577" t="s">
        <v>907</v>
      </c>
      <c r="E32" s="581" t="str">
        <f>Naslovnica!A24</f>
        <v>November 2019</v>
      </c>
    </row>
    <row r="33" spans="1:5" ht="12.75" customHeight="1"/>
    <row r="34" spans="1:5" ht="12.75" customHeight="1">
      <c r="E34" s="14" t="s">
        <v>484</v>
      </c>
    </row>
    <row r="35" spans="1:5" ht="22.5" customHeight="1">
      <c r="A35" s="642" t="s">
        <v>487</v>
      </c>
      <c r="B35" s="619" t="s">
        <v>478</v>
      </c>
      <c r="C35" s="619" t="s">
        <v>479</v>
      </c>
      <c r="D35" s="642" t="s">
        <v>480</v>
      </c>
      <c r="E35" s="642" t="s">
        <v>481</v>
      </c>
    </row>
    <row r="36" spans="1:5" ht="22.5" customHeight="1">
      <c r="A36" s="124" t="s">
        <v>91</v>
      </c>
      <c r="B36" s="195">
        <v>39146857475</v>
      </c>
      <c r="C36" s="290" t="s">
        <v>208</v>
      </c>
      <c r="D36" s="270" t="s">
        <v>135</v>
      </c>
      <c r="E36" s="125">
        <v>919327348.84000003</v>
      </c>
    </row>
    <row r="37" spans="1:5" ht="12.75" customHeight="1">
      <c r="A37" s="22" t="s">
        <v>483</v>
      </c>
      <c r="B37" s="279"/>
      <c r="C37" s="280"/>
      <c r="D37" s="281"/>
      <c r="E37" s="282"/>
    </row>
    <row r="38" spans="1:5" ht="12.75" customHeight="1">
      <c r="A38" s="582" t="s">
        <v>214</v>
      </c>
    </row>
    <row r="39" spans="1:5" ht="12.75" customHeight="1">
      <c r="A39" s="160"/>
    </row>
    <row r="40" spans="1:5" ht="12.75" customHeight="1">
      <c r="A40" s="283"/>
      <c r="B40" s="188"/>
      <c r="C40" s="188"/>
      <c r="D40" s="188"/>
    </row>
    <row r="41" spans="1:5" ht="12.75" customHeight="1">
      <c r="A41" s="289"/>
      <c r="B41" s="54"/>
      <c r="C41" s="54"/>
      <c r="D41" s="54"/>
    </row>
    <row r="42" spans="1:5" ht="12.75" customHeight="1">
      <c r="A42" s="179"/>
    </row>
    <row r="43" spans="1:5" ht="12.75" customHeight="1"/>
    <row r="44" spans="1:5" ht="12.75" customHeight="1"/>
    <row r="45" spans="1:5" ht="12.75" customHeight="1">
      <c r="A45" s="664" t="s">
        <v>488</v>
      </c>
      <c r="B45" s="666"/>
    </row>
    <row r="46" spans="1:5" ht="12.75" customHeight="1">
      <c r="A46" s="667" t="s">
        <v>222</v>
      </c>
      <c r="B46" s="666"/>
    </row>
    <row r="47" spans="1:5" ht="12.75" customHeight="1"/>
    <row r="48" spans="1:5" ht="12.75" customHeight="1">
      <c r="A48" s="669" t="s">
        <v>97</v>
      </c>
    </row>
    <row r="49" spans="6:6" ht="12.75" customHeight="1"/>
    <row r="50" spans="6:6" ht="12.75" customHeight="1">
      <c r="F50" s="35" t="s">
        <v>1028</v>
      </c>
    </row>
    <row r="51" spans="6:6" ht="12.75" customHeight="1"/>
    <row r="52" spans="6:6" ht="12.75" customHeight="1"/>
    <row r="53" spans="6:6" ht="12.75" customHeight="1"/>
    <row r="54" spans="6:6" ht="12.75" customHeight="1"/>
    <row r="55" spans="6:6" ht="12.75" customHeight="1"/>
    <row r="56" spans="6:6" ht="12.75" customHeight="1"/>
    <row r="57" spans="6:6" ht="12.75" customHeight="1"/>
    <row r="58" spans="6:6" ht="12.75" customHeight="1"/>
    <row r="59" spans="6:6" ht="12.75" customHeight="1"/>
    <row r="60" spans="6:6" ht="12.75" customHeight="1"/>
    <row r="61" spans="6:6" ht="12.75" customHeight="1"/>
    <row r="62" spans="6:6" ht="12.75" customHeight="1"/>
    <row r="63" spans="6:6" ht="12.75" customHeight="1"/>
    <row r="64" spans="6: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sheetData>
  <mergeCells count="2">
    <mergeCell ref="A27:D27"/>
    <mergeCell ref="A28:D28"/>
  </mergeCells>
  <hyperlinks>
    <hyperlink ref="A48" location="'2 Sadržaj'!A1" display="Sadržaj / Contents"/>
  </hyperlinks>
  <pageMargins left="0.7" right="0.7" top="0.75" bottom="0.75" header="0.3" footer="0.3"/>
  <pageSetup paperSize="9" scale="79" orientation="portrait" r:id="rId1"/>
  <ignoredErrors>
    <ignoredError sqref="B14 B6"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AA146"/>
  <sheetViews>
    <sheetView showGridLines="0" zoomScaleNormal="100" workbookViewId="0"/>
  </sheetViews>
  <sheetFormatPr defaultRowHeight="15"/>
  <cols>
    <col min="1" max="1" width="23.7109375" customWidth="1"/>
    <col min="2" max="2" width="12.85546875" customWidth="1"/>
    <col min="3" max="3" width="12.140625" customWidth="1"/>
    <col min="4" max="4" width="19.140625" customWidth="1"/>
    <col min="5" max="5" width="11.28515625" customWidth="1"/>
    <col min="6" max="6" width="15.7109375" customWidth="1"/>
    <col min="7" max="7" width="14.140625" customWidth="1"/>
    <col min="8" max="8" width="17.71093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28515625" customWidth="1"/>
    <col min="22" max="22" width="15.42578125" customWidth="1"/>
    <col min="23" max="23" width="11.140625" customWidth="1"/>
    <col min="24" max="24" width="23.5703125" customWidth="1"/>
    <col min="25" max="25" width="11.42578125" customWidth="1"/>
  </cols>
  <sheetData>
    <row r="1" spans="1:27" ht="15" customHeight="1">
      <c r="A1" s="660" t="s">
        <v>862</v>
      </c>
      <c r="B1" s="661"/>
      <c r="C1" s="661"/>
      <c r="D1" s="564"/>
      <c r="E1" s="658"/>
      <c r="F1" s="205"/>
      <c r="G1" s="205"/>
      <c r="H1" s="205"/>
      <c r="I1" s="565" t="s">
        <v>1344</v>
      </c>
    </row>
    <row r="2" spans="1:27" ht="15" customHeight="1">
      <c r="A2" s="662" t="s">
        <v>863</v>
      </c>
      <c r="B2" s="661"/>
      <c r="C2" s="661"/>
      <c r="D2" s="564"/>
      <c r="E2" s="659"/>
      <c r="F2" s="205"/>
      <c r="G2" s="205"/>
      <c r="H2" s="205"/>
      <c r="I2" s="572" t="s">
        <v>1345</v>
      </c>
    </row>
    <row r="3" spans="1:27" ht="12.75" customHeight="1">
      <c r="A3" s="42" t="s">
        <v>1362</v>
      </c>
    </row>
    <row r="4" spans="1:27" ht="12.75" customHeight="1"/>
    <row r="5" spans="1:27" ht="12.75" customHeight="1">
      <c r="A5" s="151" t="s">
        <v>864</v>
      </c>
    </row>
    <row r="6" spans="1:27" ht="12.75" customHeight="1">
      <c r="A6" s="573" t="s">
        <v>865</v>
      </c>
    </row>
    <row r="7" spans="1:27" ht="12.75" customHeight="1">
      <c r="J7" s="1065"/>
      <c r="K7" s="1065"/>
      <c r="L7" s="336"/>
      <c r="M7" s="336"/>
      <c r="N7" s="336"/>
      <c r="O7" s="336"/>
      <c r="P7" s="336"/>
    </row>
    <row r="8" spans="1:27" ht="16.5" customHeight="1">
      <c r="A8" s="1066" t="s">
        <v>462</v>
      </c>
      <c r="B8" s="1066"/>
      <c r="C8" s="491">
        <v>43738</v>
      </c>
      <c r="D8" s="336"/>
      <c r="E8" s="336"/>
      <c r="F8" s="336"/>
      <c r="G8" s="336"/>
      <c r="J8" s="1065"/>
      <c r="K8" s="1065"/>
      <c r="L8" s="337"/>
      <c r="M8" s="337"/>
      <c r="N8" s="337"/>
      <c r="O8" s="337"/>
      <c r="P8" s="337"/>
    </row>
    <row r="9" spans="1:27" ht="21.75" customHeight="1">
      <c r="A9" s="1067" t="s">
        <v>463</v>
      </c>
      <c r="B9" s="1067"/>
      <c r="C9" s="492">
        <v>15</v>
      </c>
      <c r="D9" s="336"/>
      <c r="E9" s="337"/>
      <c r="F9" s="337"/>
      <c r="G9" s="337"/>
    </row>
    <row r="10" spans="1:27" ht="12.75" customHeight="1">
      <c r="A10" s="17" t="s">
        <v>392</v>
      </c>
    </row>
    <row r="11" spans="1:27" ht="12.75" customHeight="1"/>
    <row r="12" spans="1:27" ht="12.75" customHeight="1">
      <c r="A12" s="151" t="s">
        <v>866</v>
      </c>
    </row>
    <row r="13" spans="1:27" ht="12.75" customHeight="1">
      <c r="A13" s="573" t="s">
        <v>867</v>
      </c>
      <c r="Z13" s="65"/>
      <c r="AA13" s="65"/>
    </row>
    <row r="14" spans="1:27" s="273" customFormat="1" ht="12.75" customHeight="1">
      <c r="A14" s="43"/>
      <c r="F14" s="205"/>
      <c r="I14" s="65" t="s">
        <v>465</v>
      </c>
      <c r="Y14" s="65"/>
      <c r="Z14" s="65"/>
      <c r="AA14" s="65"/>
    </row>
    <row r="15" spans="1:27" s="273" customFormat="1" ht="22.5" customHeight="1">
      <c r="A15" s="493"/>
      <c r="B15" s="1071" t="s">
        <v>464</v>
      </c>
      <c r="C15" s="1071"/>
      <c r="D15" s="1071"/>
      <c r="E15" s="1071"/>
      <c r="F15" s="1071" t="s">
        <v>402</v>
      </c>
      <c r="G15" s="1071"/>
      <c r="H15" s="1071"/>
      <c r="I15" s="1071"/>
      <c r="Y15" s="65"/>
      <c r="Z15" s="65"/>
      <c r="AA15" s="65"/>
    </row>
    <row r="16" spans="1:27" ht="135" customHeight="1">
      <c r="A16" s="1072" t="s">
        <v>466</v>
      </c>
      <c r="B16" s="919" t="s">
        <v>977</v>
      </c>
      <c r="C16" s="1070" t="s">
        <v>467</v>
      </c>
      <c r="D16" s="919" t="s">
        <v>468</v>
      </c>
      <c r="E16" s="1070" t="s">
        <v>467</v>
      </c>
      <c r="F16" s="919" t="s">
        <v>978</v>
      </c>
      <c r="G16" s="1070" t="s">
        <v>469</v>
      </c>
      <c r="H16" s="919" t="s">
        <v>975</v>
      </c>
      <c r="I16" s="1070" t="s">
        <v>469</v>
      </c>
    </row>
    <row r="17" spans="1:16" ht="15.75" customHeight="1">
      <c r="A17" s="1072"/>
      <c r="B17" s="544">
        <v>43738</v>
      </c>
      <c r="C17" s="1070"/>
      <c r="D17" s="544">
        <v>43738</v>
      </c>
      <c r="E17" s="1070"/>
      <c r="F17" s="544" t="s">
        <v>1356</v>
      </c>
      <c r="G17" s="1070"/>
      <c r="H17" s="544" t="s">
        <v>1356</v>
      </c>
      <c r="I17" s="1070"/>
      <c r="J17" s="1065"/>
      <c r="K17" s="233"/>
      <c r="L17" s="338"/>
      <c r="M17" s="233"/>
      <c r="N17" s="339"/>
      <c r="O17" s="273"/>
    </row>
    <row r="18" spans="1:16" ht="16.5" customHeight="1">
      <c r="A18" s="494" t="s">
        <v>470</v>
      </c>
      <c r="B18" s="495">
        <v>46853</v>
      </c>
      <c r="C18" s="496">
        <v>-8.4920216402023393E-2</v>
      </c>
      <c r="D18" s="495">
        <v>2601025.35274</v>
      </c>
      <c r="E18" s="496">
        <v>-4.0030982367725725E-2</v>
      </c>
      <c r="F18" s="495">
        <v>11964</v>
      </c>
      <c r="G18" s="496">
        <v>-0.30595196658545076</v>
      </c>
      <c r="H18" s="495">
        <v>1258037.2369300004</v>
      </c>
      <c r="I18" s="498">
        <v>0.1228644032273758</v>
      </c>
      <c r="J18" s="1065"/>
      <c r="K18" s="340"/>
      <c r="L18" s="341"/>
      <c r="M18" s="340"/>
      <c r="N18" s="341"/>
      <c r="O18" s="273"/>
    </row>
    <row r="19" spans="1:16" ht="16.5" customHeight="1">
      <c r="A19" s="494" t="s">
        <v>471</v>
      </c>
      <c r="B19" s="495">
        <v>112278</v>
      </c>
      <c r="C19" s="496">
        <v>0.23616065530453165</v>
      </c>
      <c r="D19" s="495">
        <v>14866851.508989999</v>
      </c>
      <c r="E19" s="496">
        <v>0.18759383530296797</v>
      </c>
      <c r="F19" s="495">
        <v>40488</v>
      </c>
      <c r="G19" s="496">
        <v>0.31211718572771169</v>
      </c>
      <c r="H19" s="495">
        <v>6932740.8072799994</v>
      </c>
      <c r="I19" s="498">
        <v>0.26002420423976336</v>
      </c>
      <c r="J19" s="42"/>
      <c r="K19" s="342"/>
      <c r="L19" s="343"/>
      <c r="M19" s="342"/>
      <c r="N19" s="344"/>
      <c r="O19" s="273"/>
    </row>
    <row r="20" spans="1:16" ht="16.5" customHeight="1">
      <c r="A20" s="494" t="s">
        <v>472</v>
      </c>
      <c r="B20" s="495">
        <v>29</v>
      </c>
      <c r="C20" s="496">
        <v>-0.86635944700460832</v>
      </c>
      <c r="D20" s="495">
        <v>673.27122999999995</v>
      </c>
      <c r="E20" s="496">
        <v>-0.96107895101546104</v>
      </c>
      <c r="F20" s="495"/>
      <c r="G20" s="496"/>
      <c r="H20" s="495"/>
      <c r="I20" s="497"/>
      <c r="J20" s="42"/>
      <c r="K20" s="342"/>
      <c r="L20" s="343"/>
      <c r="M20" s="342"/>
      <c r="N20" s="344"/>
      <c r="O20" s="273"/>
    </row>
    <row r="21" spans="1:16" ht="16.5" customHeight="1">
      <c r="A21" s="499" t="s">
        <v>473</v>
      </c>
      <c r="B21" s="500">
        <v>159160</v>
      </c>
      <c r="C21" s="501">
        <v>0.11890668278897122</v>
      </c>
      <c r="D21" s="500">
        <v>17468550.132959999</v>
      </c>
      <c r="E21" s="501">
        <v>0.14583545105071322</v>
      </c>
      <c r="F21" s="500">
        <v>52452</v>
      </c>
      <c r="G21" s="501">
        <v>9.0591537581869219E-2</v>
      </c>
      <c r="H21" s="500">
        <v>8190778.04421</v>
      </c>
      <c r="I21" s="502">
        <v>0.2368195966458457</v>
      </c>
      <c r="J21" s="42"/>
      <c r="K21" s="342"/>
      <c r="L21" s="343"/>
      <c r="M21" s="342"/>
      <c r="N21" s="344"/>
      <c r="O21" s="273"/>
    </row>
    <row r="22" spans="1:16" ht="12.75" customHeight="1">
      <c r="A22" s="17" t="s">
        <v>474</v>
      </c>
    </row>
    <row r="23" spans="1:16" ht="49.5" customHeight="1">
      <c r="A23" s="1068" t="s">
        <v>475</v>
      </c>
      <c r="B23" s="1068"/>
      <c r="C23" s="1068"/>
      <c r="D23" s="1068"/>
      <c r="E23" s="1068"/>
      <c r="F23" s="1068"/>
      <c r="G23" s="1068"/>
      <c r="H23" s="1068"/>
      <c r="I23" s="1068"/>
    </row>
    <row r="24" spans="1:16" ht="56.25" customHeight="1">
      <c r="A24" s="1068" t="s">
        <v>976</v>
      </c>
      <c r="B24" s="1068"/>
      <c r="C24" s="1068"/>
      <c r="D24" s="1068"/>
      <c r="E24" s="1068"/>
      <c r="F24" s="1068"/>
      <c r="G24" s="1068"/>
      <c r="H24" s="1068"/>
      <c r="I24" s="1068"/>
    </row>
    <row r="25" spans="1:16" ht="23.25" customHeight="1">
      <c r="A25" s="1069" t="s">
        <v>425</v>
      </c>
      <c r="B25" s="1069"/>
      <c r="C25" s="1069"/>
      <c r="D25" s="1069"/>
      <c r="E25" s="1069"/>
      <c r="F25" s="1069"/>
      <c r="G25" s="1069"/>
      <c r="H25" s="1069"/>
      <c r="I25" s="1069"/>
      <c r="J25" s="159"/>
      <c r="K25" s="71"/>
      <c r="L25" s="71"/>
      <c r="M25" s="71"/>
      <c r="N25" s="71"/>
      <c r="O25" s="71"/>
      <c r="P25" s="71"/>
    </row>
    <row r="26" spans="1:16">
      <c r="A26" s="159"/>
      <c r="B26" s="71"/>
      <c r="C26" s="71"/>
      <c r="D26" s="71"/>
      <c r="E26" s="71"/>
      <c r="F26" s="71"/>
      <c r="G26" s="71"/>
    </row>
    <row r="27" spans="1:16" ht="12.75" customHeight="1">
      <c r="A27" s="669" t="s">
        <v>97</v>
      </c>
    </row>
    <row r="28" spans="1:16" ht="12.75" customHeight="1"/>
    <row r="29" spans="1:16" ht="12.75" customHeight="1"/>
    <row r="30" spans="1:16" ht="12.75" customHeight="1"/>
    <row r="31" spans="1:16" ht="12.75" customHeight="1"/>
    <row r="32" spans="1:16" ht="12.75" customHeight="1">
      <c r="I32" s="35" t="s">
        <v>1027</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A25:I25"/>
    <mergeCell ref="I16:I17"/>
    <mergeCell ref="B15:E15"/>
    <mergeCell ref="F15:I15"/>
    <mergeCell ref="J8:K8"/>
    <mergeCell ref="A16:A17"/>
    <mergeCell ref="C16:C17"/>
    <mergeCell ref="E16:E17"/>
    <mergeCell ref="G16:G17"/>
    <mergeCell ref="J17:J18"/>
    <mergeCell ref="J7:K7"/>
    <mergeCell ref="A8:B8"/>
    <mergeCell ref="A9:B9"/>
    <mergeCell ref="A23:I23"/>
    <mergeCell ref="A24:I24"/>
  </mergeCells>
  <hyperlinks>
    <hyperlink ref="A27" location="'2 Sadržaj'!A1" display="Sadržaj / Contents"/>
  </hyperlinks>
  <pageMargins left="0.7" right="0.7" top="0.75" bottom="0.75" header="0.3" footer="0.3"/>
  <pageSetup paperSize="9" scale="62" orientation="portrait" r:id="rId1"/>
  <rowBreaks count="1" manualBreakCount="1">
    <brk id="32" max="6"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F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5" ht="12.75" customHeight="1">
      <c r="A1" s="152" t="s">
        <v>868</v>
      </c>
    </row>
    <row r="2" spans="1:5" ht="12.75" customHeight="1">
      <c r="A2" s="576" t="s">
        <v>869</v>
      </c>
    </row>
    <row r="3" spans="1:5" ht="12.75" customHeight="1"/>
    <row r="4" spans="1:5" ht="12.75" customHeight="1">
      <c r="D4" s="65" t="s">
        <v>403</v>
      </c>
      <c r="E4" s="74"/>
    </row>
    <row r="5" spans="1:5" ht="45" customHeight="1">
      <c r="A5" s="1072" t="s">
        <v>393</v>
      </c>
      <c r="B5" s="503" t="s">
        <v>431</v>
      </c>
      <c r="C5" s="1075" t="s">
        <v>432</v>
      </c>
      <c r="D5" s="1075"/>
    </row>
    <row r="6" spans="1:5" ht="22.5" customHeight="1">
      <c r="A6" s="1073"/>
      <c r="B6" s="900">
        <v>43738</v>
      </c>
      <c r="C6" s="901" t="s">
        <v>433</v>
      </c>
      <c r="D6" s="901" t="s">
        <v>434</v>
      </c>
    </row>
    <row r="7" spans="1:5" ht="12.75" customHeight="1">
      <c r="A7" s="512" t="s">
        <v>435</v>
      </c>
      <c r="B7" s="513">
        <v>14811788.707</v>
      </c>
      <c r="C7" s="514">
        <v>6.3645968484362409E-2</v>
      </c>
      <c r="D7" s="513">
        <v>886301.14265000075</v>
      </c>
      <c r="E7" s="44"/>
    </row>
    <row r="8" spans="1:5" ht="12.75" customHeight="1">
      <c r="A8" s="504" t="s">
        <v>436</v>
      </c>
      <c r="B8" s="505">
        <v>28539.832440000006</v>
      </c>
      <c r="C8" s="506">
        <v>0.61478870837010557</v>
      </c>
      <c r="D8" s="505">
        <v>10865.797260000007</v>
      </c>
      <c r="E8" s="53"/>
    </row>
    <row r="9" spans="1:5" ht="12.75" customHeight="1">
      <c r="A9" s="504" t="s">
        <v>437</v>
      </c>
      <c r="B9" s="505">
        <v>4705344.2941099992</v>
      </c>
      <c r="C9" s="506">
        <v>-7.8347216223411439E-2</v>
      </c>
      <c r="D9" s="505">
        <v>-399988.62186000124</v>
      </c>
      <c r="E9" s="53"/>
    </row>
    <row r="10" spans="1:5" ht="12.75" customHeight="1">
      <c r="A10" s="504" t="s">
        <v>438</v>
      </c>
      <c r="B10" s="505">
        <v>126928.18672999999</v>
      </c>
      <c r="C10" s="506">
        <v>-0.63726182351708127</v>
      </c>
      <c r="D10" s="505">
        <v>-222988.62644000005</v>
      </c>
    </row>
    <row r="11" spans="1:5" ht="12.75" customHeight="1">
      <c r="A11" s="504" t="s">
        <v>439</v>
      </c>
      <c r="B11" s="505">
        <v>9826929.6422900017</v>
      </c>
      <c r="C11" s="506">
        <v>0.17813022346410859</v>
      </c>
      <c r="D11" s="505">
        <v>1485806.1853300026</v>
      </c>
    </row>
    <row r="12" spans="1:5" ht="12.75" customHeight="1">
      <c r="A12" s="504" t="s">
        <v>440</v>
      </c>
      <c r="B12" s="505">
        <v>124046.75142999999</v>
      </c>
      <c r="C12" s="506">
        <v>0.11312248340873672</v>
      </c>
      <c r="D12" s="505">
        <v>12606.408360000001</v>
      </c>
    </row>
    <row r="13" spans="1:5" ht="12.75" customHeight="1">
      <c r="A13" s="512" t="s">
        <v>441</v>
      </c>
      <c r="B13" s="513">
        <v>7286144.4236499993</v>
      </c>
      <c r="C13" s="514">
        <v>0.23482748162303649</v>
      </c>
      <c r="D13" s="513">
        <v>1385608.0879399991</v>
      </c>
    </row>
    <row r="14" spans="1:5" ht="12.75" customHeight="1">
      <c r="A14" s="504" t="s">
        <v>442</v>
      </c>
      <c r="B14" s="505">
        <v>135537.16019999998</v>
      </c>
      <c r="C14" s="506">
        <v>-0.42219961403642325</v>
      </c>
      <c r="D14" s="505">
        <v>-99037.207510000037</v>
      </c>
    </row>
    <row r="15" spans="1:5" ht="12.75" customHeight="1">
      <c r="A15" s="504" t="s">
        <v>443</v>
      </c>
      <c r="B15" s="505">
        <v>6090543.9261699999</v>
      </c>
      <c r="C15" s="506">
        <v>0.16591416382568827</v>
      </c>
      <c r="D15" s="505">
        <v>866708.31704999972</v>
      </c>
    </row>
    <row r="16" spans="1:5" ht="12.75" customHeight="1">
      <c r="A16" s="504" t="s">
        <v>444</v>
      </c>
      <c r="B16" s="505">
        <v>39847.62625999999</v>
      </c>
      <c r="C16" s="506">
        <v>-0.70912975134641454</v>
      </c>
      <c r="D16" s="505">
        <v>-97146.880549999973</v>
      </c>
    </row>
    <row r="17" spans="1:6" ht="12.75" customHeight="1">
      <c r="A17" s="504" t="s">
        <v>445</v>
      </c>
      <c r="B17" s="505">
        <v>1020215.7110199999</v>
      </c>
      <c r="C17" s="506">
        <v>2.3435241325967948</v>
      </c>
      <c r="D17" s="505">
        <v>715083.85895000002</v>
      </c>
    </row>
    <row r="18" spans="1:6" ht="22.5">
      <c r="A18" s="507" t="s">
        <v>446</v>
      </c>
      <c r="B18" s="505">
        <v>112359.63969999999</v>
      </c>
      <c r="C18" s="506">
        <v>0.1799871980241122</v>
      </c>
      <c r="D18" s="505">
        <v>17138.572989999971</v>
      </c>
    </row>
    <row r="19" spans="1:6" ht="12.75" customHeight="1">
      <c r="A19" s="515" t="s">
        <v>447</v>
      </c>
      <c r="B19" s="516">
        <v>22210292.770349998</v>
      </c>
      <c r="C19" s="517">
        <v>0.11490485697044987</v>
      </c>
      <c r="D19" s="516">
        <v>2289047.803580001</v>
      </c>
    </row>
    <row r="20" spans="1:6" ht="12.75" customHeight="1">
      <c r="A20" s="504" t="s">
        <v>448</v>
      </c>
      <c r="B20" s="505">
        <v>29254402.06459</v>
      </c>
      <c r="C20" s="506">
        <v>0.14943642136351129</v>
      </c>
      <c r="D20" s="505">
        <v>3803318.802509997</v>
      </c>
    </row>
    <row r="21" spans="1:6" ht="12.75" customHeight="1">
      <c r="A21" s="508" t="s">
        <v>335</v>
      </c>
      <c r="B21" s="509">
        <v>2563375.7944299998</v>
      </c>
      <c r="C21" s="510">
        <v>6.9382529264804968E-2</v>
      </c>
      <c r="D21" s="509">
        <v>166314.19646999985</v>
      </c>
    </row>
    <row r="22" spans="1:6" ht="12.75" customHeight="1">
      <c r="A22" s="508" t="s">
        <v>341</v>
      </c>
      <c r="B22" s="509">
        <v>122675.41836000001</v>
      </c>
      <c r="C22" s="510">
        <v>0.57578775159064299</v>
      </c>
      <c r="D22" s="509">
        <v>44825.201390000017</v>
      </c>
    </row>
    <row r="23" spans="1:6" ht="12.75" customHeight="1">
      <c r="A23" s="508" t="s">
        <v>337</v>
      </c>
      <c r="B23" s="509">
        <v>13172464.552479999</v>
      </c>
      <c r="C23" s="510">
        <v>0.14954929496582925</v>
      </c>
      <c r="D23" s="509">
        <v>1713656.6438799985</v>
      </c>
    </row>
    <row r="24" spans="1:6" ht="12.75" customHeight="1">
      <c r="A24" s="508" t="s">
        <v>338</v>
      </c>
      <c r="B24" s="509">
        <v>5906622.7103300001</v>
      </c>
      <c r="C24" s="510">
        <v>6.1543503585780139E-2</v>
      </c>
      <c r="D24" s="509">
        <v>342439.33925000019</v>
      </c>
    </row>
    <row r="25" spans="1:6" ht="22.5">
      <c r="A25" s="511" t="s">
        <v>449</v>
      </c>
      <c r="B25" s="509">
        <v>445154.29475000006</v>
      </c>
      <c r="C25" s="510">
        <v>5.1524368422871551E-2</v>
      </c>
      <c r="D25" s="509">
        <v>21812.422590000031</v>
      </c>
    </row>
    <row r="26" spans="1:6">
      <c r="A26" s="515" t="s">
        <v>450</v>
      </c>
      <c r="B26" s="516">
        <v>22210292.770349998</v>
      </c>
      <c r="C26" s="517">
        <v>0.11490485697044987</v>
      </c>
      <c r="D26" s="516">
        <v>2289047.803580001</v>
      </c>
    </row>
    <row r="27" spans="1:6" ht="12.75" customHeight="1">
      <c r="A27" s="504" t="s">
        <v>451</v>
      </c>
      <c r="B27" s="505">
        <v>29254402.06459</v>
      </c>
      <c r="C27" s="506">
        <v>0.14943642136351129</v>
      </c>
      <c r="D27" s="505">
        <v>3803318.802509997</v>
      </c>
    </row>
    <row r="28" spans="1:6" ht="12.75" customHeight="1">
      <c r="A28" s="22" t="s">
        <v>392</v>
      </c>
    </row>
    <row r="29" spans="1:6" ht="12.75" customHeight="1">
      <c r="E29" s="71"/>
      <c r="F29" s="71"/>
    </row>
    <row r="30" spans="1:6" ht="26.25" customHeight="1">
      <c r="A30" s="1069" t="s">
        <v>425</v>
      </c>
      <c r="B30" s="1069"/>
      <c r="C30" s="1069"/>
      <c r="D30" s="1069"/>
      <c r="E30" s="71"/>
      <c r="F30" s="71"/>
    </row>
    <row r="31" spans="1:6" ht="12.75" customHeight="1"/>
    <row r="32" spans="1:6" ht="12.75" customHeight="1">
      <c r="A32" s="151" t="s">
        <v>870</v>
      </c>
    </row>
    <row r="33" spans="1:4" ht="12.75" customHeight="1">
      <c r="A33" s="573" t="s">
        <v>871</v>
      </c>
    </row>
    <row r="34" spans="1:4" s="273" customFormat="1" ht="12.75" customHeight="1">
      <c r="A34" s="43"/>
    </row>
    <row r="35" spans="1:4" s="273" customFormat="1" ht="12.75" customHeight="1">
      <c r="A35" s="43"/>
      <c r="D35" s="65" t="s">
        <v>327</v>
      </c>
    </row>
    <row r="36" spans="1:4" ht="55.5" customHeight="1">
      <c r="A36" s="1072" t="s">
        <v>393</v>
      </c>
      <c r="B36" s="518" t="s">
        <v>394</v>
      </c>
      <c r="C36" s="1075" t="s">
        <v>452</v>
      </c>
      <c r="D36" s="1075"/>
    </row>
    <row r="37" spans="1:4" ht="21" customHeight="1">
      <c r="A37" s="1074"/>
      <c r="B37" s="519" t="s">
        <v>1356</v>
      </c>
      <c r="C37" s="503" t="s">
        <v>433</v>
      </c>
      <c r="D37" s="503" t="s">
        <v>434</v>
      </c>
    </row>
    <row r="38" spans="1:4">
      <c r="A38" s="80" t="s">
        <v>453</v>
      </c>
      <c r="B38" s="130">
        <v>493952.25169000006</v>
      </c>
      <c r="C38" s="131">
        <v>0.12536058518405296</v>
      </c>
      <c r="D38" s="130">
        <v>55024.268790000002</v>
      </c>
    </row>
    <row r="39" spans="1:4">
      <c r="A39" s="80" t="s">
        <v>395</v>
      </c>
      <c r="B39" s="130">
        <v>148305.73854000002</v>
      </c>
      <c r="C39" s="131">
        <v>-5.0978386750641549E-2</v>
      </c>
      <c r="D39" s="130">
        <v>-7966.5069699999876</v>
      </c>
    </row>
    <row r="40" spans="1:4">
      <c r="A40" s="132" t="s">
        <v>396</v>
      </c>
      <c r="B40" s="133">
        <v>345646.51315000001</v>
      </c>
      <c r="C40" s="134">
        <v>0.22285334216686067</v>
      </c>
      <c r="D40" s="135">
        <v>62990.77575999999</v>
      </c>
    </row>
    <row r="41" spans="1:4">
      <c r="A41" s="80" t="s">
        <v>454</v>
      </c>
      <c r="B41" s="130">
        <v>26537.843020000004</v>
      </c>
      <c r="C41" s="131">
        <v>2.9958357211515269E-2</v>
      </c>
      <c r="D41" s="130">
        <v>771.90517000000182</v>
      </c>
    </row>
    <row r="42" spans="1:4">
      <c r="A42" s="80" t="s">
        <v>455</v>
      </c>
      <c r="B42" s="130">
        <v>18419.96845</v>
      </c>
      <c r="C42" s="131">
        <v>-2.1061874434414485E-2</v>
      </c>
      <c r="D42" s="130">
        <v>-396.30601000000024</v>
      </c>
    </row>
    <row r="43" spans="1:4" ht="19.5" customHeight="1">
      <c r="A43" s="132" t="s">
        <v>456</v>
      </c>
      <c r="B43" s="133">
        <v>8117.8745700000009</v>
      </c>
      <c r="C43" s="134">
        <v>0.16809608098155704</v>
      </c>
      <c r="D43" s="135">
        <v>1168.2111800000021</v>
      </c>
    </row>
    <row r="44" spans="1:4">
      <c r="A44" s="80" t="s">
        <v>457</v>
      </c>
      <c r="B44" s="130">
        <v>1350620.6895899996</v>
      </c>
      <c r="C44" s="131">
        <v>0.20042194378538197</v>
      </c>
      <c r="D44" s="130">
        <v>225499.06332999934</v>
      </c>
    </row>
    <row r="45" spans="1:4">
      <c r="A45" s="80" t="s">
        <v>458</v>
      </c>
      <c r="B45" s="130">
        <v>1049380.5602599999</v>
      </c>
      <c r="C45" s="131">
        <v>-4.6268054296085817E-3</v>
      </c>
      <c r="D45" s="130">
        <v>-4877.8485300000757</v>
      </c>
    </row>
    <row r="46" spans="1:4" ht="19.5" customHeight="1">
      <c r="A46" s="132" t="s">
        <v>397</v>
      </c>
      <c r="B46" s="133">
        <v>301240.12933000003</v>
      </c>
      <c r="C46" s="134">
        <v>3.2510083522178532</v>
      </c>
      <c r="D46" s="135">
        <v>230376.91186000005</v>
      </c>
    </row>
    <row r="47" spans="1:4" ht="28.5" customHeight="1">
      <c r="A47" s="80" t="s">
        <v>398</v>
      </c>
      <c r="B47" s="130">
        <v>655004.51704999991</v>
      </c>
      <c r="C47" s="131">
        <v>0.81709165205534484</v>
      </c>
      <c r="D47" s="130">
        <v>294535.89879999991</v>
      </c>
    </row>
    <row r="48" spans="1:4" ht="19.5" customHeight="1">
      <c r="A48" s="80" t="s">
        <v>399</v>
      </c>
      <c r="B48" s="130">
        <v>58989.165890000004</v>
      </c>
      <c r="C48" s="131">
        <v>-3.3125636698571483</v>
      </c>
      <c r="D48" s="130">
        <v>84497.292069999996</v>
      </c>
    </row>
    <row r="49" spans="1:4">
      <c r="A49" s="80" t="s">
        <v>459</v>
      </c>
      <c r="B49" s="130">
        <v>596015.35115999996</v>
      </c>
      <c r="C49" s="131">
        <v>0.54417425340010928</v>
      </c>
      <c r="D49" s="130">
        <v>210038.60673</v>
      </c>
    </row>
    <row r="50" spans="1:4">
      <c r="A50" s="80" t="s">
        <v>460</v>
      </c>
      <c r="B50" s="130">
        <v>103156.80831000001</v>
      </c>
      <c r="C50" s="131">
        <v>0.479352413894374</v>
      </c>
      <c r="D50" s="130">
        <v>33425.75076000001</v>
      </c>
    </row>
    <row r="51" spans="1:4" ht="19.5" customHeight="1">
      <c r="A51" s="520" t="s">
        <v>461</v>
      </c>
      <c r="B51" s="521">
        <v>492858.54285000003</v>
      </c>
      <c r="C51" s="522">
        <v>0.55846724017777993</v>
      </c>
      <c r="D51" s="523">
        <v>176612.85596999998</v>
      </c>
    </row>
    <row r="52" spans="1:4" ht="12.75" customHeight="1"/>
    <row r="53" spans="1:4" ht="21" customHeight="1">
      <c r="A53" s="1069" t="s">
        <v>400</v>
      </c>
      <c r="B53" s="1069"/>
      <c r="C53" s="1069"/>
    </row>
    <row r="54" spans="1:4" ht="12.75" customHeight="1"/>
    <row r="55" spans="1:4" ht="12.75" customHeight="1">
      <c r="A55" s="669" t="s">
        <v>97</v>
      </c>
    </row>
    <row r="56" spans="1:4" ht="12.75" customHeight="1">
      <c r="D56" s="35" t="s">
        <v>1029</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hyperlinks>
  <pageMargins left="0.7" right="0.7" top="0.75" bottom="0.75" header="0.3" footer="0.3"/>
  <pageSetup paperSize="9" scale="83" orientation="portrait" r:id="rId1"/>
  <rowBreaks count="1" manualBreakCount="1">
    <brk id="56" max="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K101"/>
  <sheetViews>
    <sheetView showGridLines="0" zoomScaleNormal="100" workbookViewId="0"/>
  </sheetViews>
  <sheetFormatPr defaultRowHeight="15"/>
  <cols>
    <col min="1" max="1" width="39.7109375" customWidth="1"/>
    <col min="2" max="2" width="18" customWidth="1"/>
    <col min="3" max="3" width="14.7109375" style="273" customWidth="1"/>
    <col min="4" max="4" width="21.7109375" customWidth="1"/>
    <col min="5" max="5" width="14.7109375" customWidth="1"/>
  </cols>
  <sheetData>
    <row r="1" spans="1:8" ht="12.75" customHeight="1">
      <c r="A1" s="151" t="s">
        <v>872</v>
      </c>
    </row>
    <row r="2" spans="1:8" ht="12.75" customHeight="1">
      <c r="A2" s="573" t="s">
        <v>873</v>
      </c>
    </row>
    <row r="3" spans="1:8">
      <c r="D3" s="335"/>
      <c r="E3" s="65" t="s">
        <v>327</v>
      </c>
    </row>
    <row r="4" spans="1:8" ht="79.5" customHeight="1">
      <c r="A4" s="1072" t="s">
        <v>426</v>
      </c>
      <c r="B4" s="503" t="s">
        <v>427</v>
      </c>
      <c r="C4" s="543" t="s">
        <v>408</v>
      </c>
      <c r="D4" s="503" t="s">
        <v>428</v>
      </c>
      <c r="E4" s="543" t="s">
        <v>408</v>
      </c>
    </row>
    <row r="5" spans="1:8" ht="15.75" customHeight="1">
      <c r="A5" s="1072"/>
      <c r="B5" s="544" t="s">
        <v>1356</v>
      </c>
      <c r="C5" s="545"/>
      <c r="D5" s="544" t="s">
        <v>1356</v>
      </c>
      <c r="E5" s="545"/>
    </row>
    <row r="6" spans="1:8">
      <c r="A6" s="546" t="s">
        <v>790</v>
      </c>
      <c r="B6" s="547">
        <v>1808</v>
      </c>
      <c r="C6" s="548">
        <v>0.53220338983050852</v>
      </c>
      <c r="D6" s="547">
        <v>262307.1496</v>
      </c>
      <c r="E6" s="548">
        <v>0.63178275953761331</v>
      </c>
      <c r="F6" s="44"/>
      <c r="G6" s="77"/>
      <c r="H6" s="77"/>
    </row>
    <row r="7" spans="1:8">
      <c r="A7" s="546" t="s">
        <v>1347</v>
      </c>
      <c r="B7" s="547">
        <v>614</v>
      </c>
      <c r="C7" s="548">
        <v>9.2526690391459068E-2</v>
      </c>
      <c r="D7" s="547">
        <v>190819.57757999998</v>
      </c>
      <c r="E7" s="548">
        <v>0.51319683782273007</v>
      </c>
      <c r="F7" s="44"/>
      <c r="G7" s="77"/>
      <c r="H7" s="77"/>
    </row>
    <row r="8" spans="1:8">
      <c r="A8" s="546" t="s">
        <v>1348</v>
      </c>
      <c r="B8" s="547">
        <v>5888</v>
      </c>
      <c r="C8" s="548">
        <v>3.207712532865907E-2</v>
      </c>
      <c r="D8" s="547">
        <v>1268453.2790600001</v>
      </c>
      <c r="E8" s="548">
        <v>0.11917971192576383</v>
      </c>
      <c r="F8" s="44"/>
      <c r="G8" s="77"/>
      <c r="H8" s="77"/>
    </row>
    <row r="9" spans="1:8">
      <c r="A9" s="546" t="s">
        <v>304</v>
      </c>
      <c r="B9" s="547">
        <v>2270</v>
      </c>
      <c r="C9" s="548">
        <v>0.20488322717622082</v>
      </c>
      <c r="D9" s="547">
        <v>227583.13171000002</v>
      </c>
      <c r="E9" s="548">
        <v>9.615701828680541E-2</v>
      </c>
      <c r="F9" s="44"/>
      <c r="G9" s="77"/>
      <c r="H9" s="77"/>
    </row>
    <row r="10" spans="1:8">
      <c r="A10" s="546" t="s">
        <v>1349</v>
      </c>
      <c r="B10" s="547">
        <v>0</v>
      </c>
      <c r="C10" s="548" t="s">
        <v>166</v>
      </c>
      <c r="D10" s="547">
        <v>0</v>
      </c>
      <c r="E10" s="548" t="s">
        <v>166</v>
      </c>
      <c r="F10" s="44"/>
      <c r="G10" s="77"/>
      <c r="H10" s="77"/>
    </row>
    <row r="11" spans="1:8">
      <c r="A11" s="546" t="s">
        <v>791</v>
      </c>
      <c r="B11" s="547">
        <v>108</v>
      </c>
      <c r="C11" s="548">
        <v>0.52112676056338025</v>
      </c>
      <c r="D11" s="547">
        <v>48008.618999999999</v>
      </c>
      <c r="E11" s="548">
        <v>2.3975454876205404</v>
      </c>
      <c r="F11" s="44"/>
      <c r="G11" s="77"/>
      <c r="H11" s="77"/>
    </row>
    <row r="12" spans="1:8">
      <c r="A12" s="546" t="s">
        <v>792</v>
      </c>
      <c r="B12" s="547">
        <v>3168</v>
      </c>
      <c r="C12" s="548">
        <v>7.3898305084745763E-2</v>
      </c>
      <c r="D12" s="547">
        <v>493944.72005999996</v>
      </c>
      <c r="E12" s="548">
        <v>9.8744920486724536E-2</v>
      </c>
      <c r="F12" s="44"/>
      <c r="G12" s="77"/>
      <c r="H12" s="77"/>
    </row>
    <row r="13" spans="1:8">
      <c r="A13" s="546" t="s">
        <v>1090</v>
      </c>
      <c r="B13" s="547">
        <v>1970</v>
      </c>
      <c r="C13" s="548">
        <v>-0.20113544201135442</v>
      </c>
      <c r="D13" s="547">
        <v>477992.96308999998</v>
      </c>
      <c r="E13" s="548">
        <v>-0.11645536019357453</v>
      </c>
      <c r="F13" s="44"/>
      <c r="G13" s="77"/>
      <c r="H13" s="77"/>
    </row>
    <row r="14" spans="1:8">
      <c r="A14" s="546" t="s">
        <v>1091</v>
      </c>
      <c r="B14" s="547">
        <v>7629</v>
      </c>
      <c r="C14" s="548">
        <v>0.40990574755128439</v>
      </c>
      <c r="D14" s="547">
        <v>1383990.7329500001</v>
      </c>
      <c r="E14" s="548">
        <v>0.46896117351591793</v>
      </c>
      <c r="F14" s="44"/>
      <c r="G14" s="77"/>
      <c r="H14" s="77"/>
    </row>
    <row r="15" spans="1:8">
      <c r="A15" s="546" t="s">
        <v>1350</v>
      </c>
      <c r="B15" s="547">
        <v>2329</v>
      </c>
      <c r="C15" s="548">
        <v>-6.7654123298638916E-2</v>
      </c>
      <c r="D15" s="547">
        <v>384902.12278999999</v>
      </c>
      <c r="E15" s="548">
        <v>7.958558687956048E-2</v>
      </c>
      <c r="F15" s="44"/>
      <c r="G15" s="77"/>
      <c r="H15" s="77"/>
    </row>
    <row r="16" spans="1:8">
      <c r="A16" s="546" t="s">
        <v>1351</v>
      </c>
      <c r="B16" s="547">
        <v>10255</v>
      </c>
      <c r="C16" s="548">
        <v>3.2729103726082578E-2</v>
      </c>
      <c r="D16" s="547">
        <v>1072395.5426399999</v>
      </c>
      <c r="E16" s="548">
        <v>0.10097347661288304</v>
      </c>
      <c r="F16" s="44"/>
      <c r="G16" s="77"/>
      <c r="H16" s="77"/>
    </row>
    <row r="17" spans="1:11">
      <c r="A17" s="546" t="s">
        <v>281</v>
      </c>
      <c r="B17" s="547">
        <v>3457</v>
      </c>
      <c r="C17" s="548">
        <v>0.56567028985507251</v>
      </c>
      <c r="D17" s="547">
        <v>593463.61875999998</v>
      </c>
      <c r="E17" s="548">
        <v>0.60603887160823333</v>
      </c>
      <c r="F17" s="44"/>
      <c r="G17" s="77"/>
      <c r="H17" s="77"/>
    </row>
    <row r="18" spans="1:11">
      <c r="A18" s="546" t="s">
        <v>1352</v>
      </c>
      <c r="B18" s="547">
        <v>303</v>
      </c>
      <c r="C18" s="548">
        <v>0.24691358024691357</v>
      </c>
      <c r="D18" s="547">
        <v>174104.79428</v>
      </c>
      <c r="E18" s="548">
        <v>0.41700300469736062</v>
      </c>
      <c r="F18" s="44"/>
      <c r="G18" s="77"/>
      <c r="H18" s="77"/>
    </row>
    <row r="19" spans="1:11">
      <c r="A19" s="546" t="s">
        <v>1353</v>
      </c>
      <c r="B19" s="547">
        <v>12653</v>
      </c>
      <c r="C19" s="548">
        <v>-2.504237941131145E-2</v>
      </c>
      <c r="D19" s="547">
        <v>1612811.79269</v>
      </c>
      <c r="E19" s="548">
        <v>0.31779299408164491</v>
      </c>
      <c r="F19" s="44"/>
      <c r="G19" s="77"/>
      <c r="H19" s="77"/>
    </row>
    <row r="20" spans="1:11">
      <c r="A20" s="546" t="s">
        <v>1354</v>
      </c>
      <c r="B20" s="547">
        <v>0</v>
      </c>
      <c r="C20" s="548">
        <v>-1</v>
      </c>
      <c r="D20" s="547">
        <v>0</v>
      </c>
      <c r="E20" s="548">
        <v>-1</v>
      </c>
      <c r="F20" s="44"/>
      <c r="G20" s="77"/>
      <c r="H20" s="77"/>
    </row>
    <row r="21" spans="1:11">
      <c r="A21" s="549" t="s">
        <v>429</v>
      </c>
      <c r="B21" s="550">
        <v>52452</v>
      </c>
      <c r="C21" s="551">
        <v>9.0591537581869219E-2</v>
      </c>
      <c r="D21" s="550">
        <v>8190778.04421</v>
      </c>
      <c r="E21" s="551">
        <v>0.2368195966458457</v>
      </c>
      <c r="G21" s="77"/>
      <c r="H21" s="77"/>
    </row>
    <row r="22" spans="1:11">
      <c r="A22" s="17" t="s">
        <v>423</v>
      </c>
    </row>
    <row r="23" spans="1:11" ht="76.5" customHeight="1">
      <c r="A23" s="1068" t="s">
        <v>430</v>
      </c>
      <c r="B23" s="1068"/>
      <c r="C23" s="1068"/>
      <c r="D23" s="1068"/>
      <c r="E23" s="1068"/>
      <c r="G23" s="1076"/>
      <c r="H23" s="1076"/>
      <c r="I23" s="1076"/>
      <c r="J23" s="1076"/>
      <c r="K23" s="1076"/>
    </row>
    <row r="24" spans="1:11" ht="21.75" customHeight="1">
      <c r="A24" s="1069" t="s">
        <v>400</v>
      </c>
      <c r="B24" s="1069"/>
      <c r="C24" s="1069"/>
      <c r="D24" s="1069"/>
      <c r="E24" s="1069"/>
      <c r="F24" s="71"/>
    </row>
    <row r="25" spans="1:11" ht="12.75" customHeight="1"/>
    <row r="26" spans="1:11" ht="12.75" customHeight="1">
      <c r="A26" s="669" t="s">
        <v>97</v>
      </c>
      <c r="B26" s="72"/>
      <c r="C26" s="72"/>
      <c r="D26" s="72"/>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c r="E61" s="35" t="s">
        <v>1030</v>
      </c>
    </row>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hyperlinks>
  <pageMargins left="0.7" right="0.7" top="0.75" bottom="0.75" header="0.3" footer="0.3"/>
  <pageSetup paperSize="9" scale="71"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I277"/>
  <sheetViews>
    <sheetView showGridLines="0" zoomScaleNormal="100" workbookViewId="0"/>
  </sheetViews>
  <sheetFormatPr defaultRowHeight="15"/>
  <cols>
    <col min="1" max="1" width="30.7109375" customWidth="1"/>
    <col min="2" max="2" width="11.5703125" customWidth="1"/>
    <col min="3" max="3" width="11.42578125" customWidth="1"/>
    <col min="4" max="4" width="19.7109375" customWidth="1"/>
    <col min="5" max="5" width="11.5703125" customWidth="1"/>
    <col min="6" max="6" width="15.5703125" customWidth="1"/>
    <col min="7" max="7" width="12.140625" customWidth="1"/>
    <col min="8" max="8" width="18.7109375" customWidth="1"/>
    <col min="9" max="9" width="12.5703125" customWidth="1"/>
  </cols>
  <sheetData>
    <row r="1" spans="1:9" ht="12.75" customHeight="1">
      <c r="A1" s="148" t="s">
        <v>874</v>
      </c>
    </row>
    <row r="2" spans="1:9" ht="12.75" customHeight="1">
      <c r="A2" s="577" t="s">
        <v>875</v>
      </c>
    </row>
    <row r="3" spans="1:9" ht="12.75" customHeight="1">
      <c r="E3" s="74"/>
      <c r="F3" s="74"/>
      <c r="I3" s="65" t="s">
        <v>403</v>
      </c>
    </row>
    <row r="4" spans="1:9" s="273" customFormat="1" ht="21" customHeight="1">
      <c r="A4" s="493"/>
      <c r="B4" s="1071" t="s">
        <v>401</v>
      </c>
      <c r="C4" s="1071"/>
      <c r="D4" s="1071"/>
      <c r="E4" s="1071"/>
      <c r="F4" s="1071" t="s">
        <v>402</v>
      </c>
      <c r="G4" s="1071"/>
      <c r="H4" s="1071"/>
      <c r="I4" s="1071"/>
    </row>
    <row r="5" spans="1:9" ht="89.25" customHeight="1">
      <c r="A5" s="503" t="s">
        <v>404</v>
      </c>
      <c r="B5" s="920" t="s">
        <v>405</v>
      </c>
      <c r="C5" s="1078" t="s">
        <v>406</v>
      </c>
      <c r="D5" s="920" t="s">
        <v>971</v>
      </c>
      <c r="E5" s="1078" t="s">
        <v>406</v>
      </c>
      <c r="F5" s="920" t="s">
        <v>407</v>
      </c>
      <c r="G5" s="1078" t="s">
        <v>1363</v>
      </c>
      <c r="H5" s="920" t="s">
        <v>972</v>
      </c>
      <c r="I5" s="1078" t="s">
        <v>1363</v>
      </c>
    </row>
    <row r="6" spans="1:9" ht="17.25" customHeight="1">
      <c r="A6" s="524"/>
      <c r="B6" s="544">
        <v>43738</v>
      </c>
      <c r="C6" s="1078"/>
      <c r="D6" s="544">
        <v>43738</v>
      </c>
      <c r="E6" s="1078"/>
      <c r="F6" s="544" t="s">
        <v>1356</v>
      </c>
      <c r="G6" s="1078"/>
      <c r="H6" s="544" t="s">
        <v>1356</v>
      </c>
      <c r="I6" s="1078"/>
    </row>
    <row r="7" spans="1:9" ht="12.75" customHeight="1">
      <c r="A7" s="537" t="s">
        <v>409</v>
      </c>
      <c r="B7" s="538"/>
      <c r="C7" s="539"/>
      <c r="D7" s="538"/>
      <c r="E7" s="539"/>
      <c r="F7" s="538"/>
      <c r="G7" s="539"/>
      <c r="H7" s="538"/>
      <c r="I7" s="539"/>
    </row>
    <row r="8" spans="1:9" ht="12.75" customHeight="1">
      <c r="A8" s="529" t="s">
        <v>410</v>
      </c>
      <c r="B8" s="526">
        <v>32</v>
      </c>
      <c r="C8" s="527">
        <v>-8.5714285714285715E-2</v>
      </c>
      <c r="D8" s="528">
        <v>185023.55531999998</v>
      </c>
      <c r="E8" s="527">
        <v>0.324108836079809</v>
      </c>
      <c r="F8" s="526">
        <v>10</v>
      </c>
      <c r="G8" s="527">
        <v>9</v>
      </c>
      <c r="H8" s="528">
        <v>87675.304050000006</v>
      </c>
      <c r="I8" s="527">
        <v>80.68353190895202</v>
      </c>
    </row>
    <row r="9" spans="1:9" ht="12.75" customHeight="1">
      <c r="A9" s="529" t="s">
        <v>411</v>
      </c>
      <c r="B9" s="526">
        <v>39248</v>
      </c>
      <c r="C9" s="527">
        <v>-0.1090731618731982</v>
      </c>
      <c r="D9" s="528">
        <v>1899363.3437900003</v>
      </c>
      <c r="E9" s="527">
        <v>-7.1539860532907132E-2</v>
      </c>
      <c r="F9" s="526">
        <v>10760</v>
      </c>
      <c r="G9" s="527">
        <v>-0.3378054034094406</v>
      </c>
      <c r="H9" s="528">
        <v>1014144.2329899999</v>
      </c>
      <c r="I9" s="527">
        <v>-3.2287925424907354E-3</v>
      </c>
    </row>
    <row r="10" spans="1:9" ht="12.75" customHeight="1">
      <c r="A10" s="525" t="s">
        <v>412</v>
      </c>
      <c r="B10" s="526">
        <v>6824</v>
      </c>
      <c r="C10" s="527">
        <v>0.10082271334086143</v>
      </c>
      <c r="D10" s="528">
        <v>424990.29005000001</v>
      </c>
      <c r="E10" s="527">
        <v>7.2426709747351103E-2</v>
      </c>
      <c r="F10" s="526">
        <v>1109</v>
      </c>
      <c r="G10" s="527">
        <v>0.22676991150442477</v>
      </c>
      <c r="H10" s="528">
        <v>140327.12253999998</v>
      </c>
      <c r="I10" s="527">
        <v>0.5929019857756147</v>
      </c>
    </row>
    <row r="11" spans="1:9" ht="12.75" customHeight="1">
      <c r="A11" s="529" t="s">
        <v>413</v>
      </c>
      <c r="B11" s="526">
        <v>120</v>
      </c>
      <c r="C11" s="527">
        <v>-0.21052631578947367</v>
      </c>
      <c r="D11" s="528">
        <v>44797.877860000001</v>
      </c>
      <c r="E11" s="527">
        <v>-0.36523830565995957</v>
      </c>
      <c r="F11" s="526">
        <v>6</v>
      </c>
      <c r="G11" s="527">
        <v>0.2</v>
      </c>
      <c r="H11" s="528">
        <v>1215.8444199999999</v>
      </c>
      <c r="I11" s="527">
        <v>-0.73690591772811975</v>
      </c>
    </row>
    <row r="12" spans="1:9" ht="12.75" customHeight="1">
      <c r="A12" s="530" t="s">
        <v>414</v>
      </c>
      <c r="B12" s="526">
        <v>0</v>
      </c>
      <c r="C12" s="527" t="s">
        <v>166</v>
      </c>
      <c r="D12" s="528">
        <v>0</v>
      </c>
      <c r="E12" s="527" t="s">
        <v>166</v>
      </c>
      <c r="F12" s="526">
        <v>0</v>
      </c>
      <c r="G12" s="527" t="s">
        <v>166</v>
      </c>
      <c r="H12" s="528">
        <v>0</v>
      </c>
      <c r="I12" s="527" t="s">
        <v>166</v>
      </c>
    </row>
    <row r="13" spans="1:9" ht="29.25">
      <c r="A13" s="525" t="s">
        <v>415</v>
      </c>
      <c r="B13" s="526">
        <v>624</v>
      </c>
      <c r="C13" s="527">
        <v>-0.17894736842105263</v>
      </c>
      <c r="D13" s="528">
        <v>46652.332230000007</v>
      </c>
      <c r="E13" s="527">
        <v>-0.18409038655924198</v>
      </c>
      <c r="F13" s="526">
        <v>75</v>
      </c>
      <c r="G13" s="527">
        <v>-5.0632911392405063E-2</v>
      </c>
      <c r="H13" s="528">
        <v>14341.764969999998</v>
      </c>
      <c r="I13" s="527">
        <v>0.56519875752001936</v>
      </c>
    </row>
    <row r="14" spans="1:9" ht="12.75" customHeight="1">
      <c r="A14" s="529" t="s">
        <v>416</v>
      </c>
      <c r="B14" s="526">
        <v>5</v>
      </c>
      <c r="C14" s="527">
        <v>1.5</v>
      </c>
      <c r="D14" s="528">
        <v>197.95348999999999</v>
      </c>
      <c r="E14" s="527" t="s">
        <v>166</v>
      </c>
      <c r="F14" s="526">
        <v>4</v>
      </c>
      <c r="G14" s="527" t="s">
        <v>166</v>
      </c>
      <c r="H14" s="528">
        <v>332.96796000000001</v>
      </c>
      <c r="I14" s="527" t="s">
        <v>166</v>
      </c>
    </row>
    <row r="15" spans="1:9" ht="22.5" customHeight="1">
      <c r="A15" s="531" t="s">
        <v>417</v>
      </c>
      <c r="B15" s="534">
        <v>46853</v>
      </c>
      <c r="C15" s="533">
        <v>-8.4920216402023393E-2</v>
      </c>
      <c r="D15" s="534">
        <v>2601025.35274</v>
      </c>
      <c r="E15" s="533">
        <v>-4.0030982367725725E-2</v>
      </c>
      <c r="F15" s="534">
        <v>11964</v>
      </c>
      <c r="G15" s="535">
        <v>-0.30595196658545076</v>
      </c>
      <c r="H15" s="534">
        <v>1258037.2369300004</v>
      </c>
      <c r="I15" s="535">
        <v>0.1228644032273758</v>
      </c>
    </row>
    <row r="16" spans="1:9" ht="15" customHeight="1">
      <c r="A16" s="537" t="s">
        <v>418</v>
      </c>
      <c r="B16" s="540"/>
      <c r="C16" s="536"/>
      <c r="D16" s="540"/>
      <c r="E16" s="541"/>
      <c r="F16" s="540"/>
      <c r="G16" s="536"/>
      <c r="H16" s="540"/>
      <c r="I16" s="541"/>
    </row>
    <row r="17" spans="1:9" ht="12.75" customHeight="1">
      <c r="A17" s="529" t="s">
        <v>410</v>
      </c>
      <c r="B17" s="526">
        <v>309</v>
      </c>
      <c r="C17" s="527">
        <v>-0.13445378151260504</v>
      </c>
      <c r="D17" s="526">
        <v>782537.74893</v>
      </c>
      <c r="E17" s="527">
        <v>-9.1377223669930702E-2</v>
      </c>
      <c r="F17" s="526">
        <v>10</v>
      </c>
      <c r="G17" s="527">
        <v>-0.16666666666666666</v>
      </c>
      <c r="H17" s="528">
        <v>22592.444649999998</v>
      </c>
      <c r="I17" s="527">
        <v>-0.406690304462969</v>
      </c>
    </row>
    <row r="18" spans="1:9" ht="12.75" customHeight="1">
      <c r="A18" s="529" t="s">
        <v>411</v>
      </c>
      <c r="B18" s="526">
        <v>79774</v>
      </c>
      <c r="C18" s="527">
        <v>0.3009882905508986</v>
      </c>
      <c r="D18" s="526">
        <v>6780197.7843800001</v>
      </c>
      <c r="E18" s="527">
        <v>0.3144101460686306</v>
      </c>
      <c r="F18" s="526">
        <v>32732</v>
      </c>
      <c r="G18" s="527">
        <v>0.34533497739416358</v>
      </c>
      <c r="H18" s="528">
        <v>4089774.8016499998</v>
      </c>
      <c r="I18" s="527">
        <v>0.30830293224392208</v>
      </c>
    </row>
    <row r="19" spans="1:9" ht="12.75" customHeight="1">
      <c r="A19" s="525" t="s">
        <v>412</v>
      </c>
      <c r="B19" s="526">
        <v>22774</v>
      </c>
      <c r="C19" s="527">
        <v>0.11380642637061672</v>
      </c>
      <c r="D19" s="526">
        <v>4003164.0413600006</v>
      </c>
      <c r="E19" s="527">
        <v>0.10545586184804653</v>
      </c>
      <c r="F19" s="526">
        <v>5551</v>
      </c>
      <c r="G19" s="527">
        <v>0.19043534205447138</v>
      </c>
      <c r="H19" s="528">
        <v>1627354.0073499999</v>
      </c>
      <c r="I19" s="527">
        <v>0.17043572918245817</v>
      </c>
    </row>
    <row r="20" spans="1:9" ht="12.75" customHeight="1">
      <c r="A20" s="529" t="s">
        <v>413</v>
      </c>
      <c r="B20" s="526">
        <v>1417</v>
      </c>
      <c r="C20" s="527">
        <v>0.23647469458987783</v>
      </c>
      <c r="D20" s="526">
        <v>1096814.2231399999</v>
      </c>
      <c r="E20" s="527">
        <v>0.37673196092740169</v>
      </c>
      <c r="F20" s="526">
        <v>427</v>
      </c>
      <c r="G20" s="527">
        <v>1.6666666666666666E-2</v>
      </c>
      <c r="H20" s="528">
        <v>511090.23959000001</v>
      </c>
      <c r="I20" s="527">
        <v>6.0849708523266682E-2</v>
      </c>
    </row>
    <row r="21" spans="1:9" ht="12.75" customHeight="1">
      <c r="A21" s="530" t="s">
        <v>414</v>
      </c>
      <c r="B21" s="526">
        <v>1</v>
      </c>
      <c r="C21" s="527">
        <v>0</v>
      </c>
      <c r="D21" s="526">
        <v>171.49779000000001</v>
      </c>
      <c r="E21" s="527">
        <v>-0.50767242839929005</v>
      </c>
      <c r="F21" s="526">
        <v>0</v>
      </c>
      <c r="G21" s="527" t="s">
        <v>166</v>
      </c>
      <c r="H21" s="528">
        <v>0</v>
      </c>
      <c r="I21" s="527" t="s">
        <v>166</v>
      </c>
    </row>
    <row r="22" spans="1:9" ht="29.25">
      <c r="A22" s="525" t="s">
        <v>415</v>
      </c>
      <c r="B22" s="526">
        <v>7573</v>
      </c>
      <c r="C22" s="527">
        <v>6.1238789237668165E-2</v>
      </c>
      <c r="D22" s="526">
        <v>2164420.8426300008</v>
      </c>
      <c r="E22" s="527">
        <v>5.6212780552965275E-2</v>
      </c>
      <c r="F22" s="526">
        <v>1671</v>
      </c>
      <c r="G22" s="527">
        <v>0.22867647058823529</v>
      </c>
      <c r="H22" s="528">
        <v>662864.65555999998</v>
      </c>
      <c r="I22" s="527">
        <v>0.45551092559035072</v>
      </c>
    </row>
    <row r="23" spans="1:9" ht="12.75" customHeight="1">
      <c r="A23" s="529" t="s">
        <v>419</v>
      </c>
      <c r="B23" s="526">
        <v>430</v>
      </c>
      <c r="C23" s="527">
        <v>1.6548463356973995E-2</v>
      </c>
      <c r="D23" s="526">
        <v>39545.370759999998</v>
      </c>
      <c r="E23" s="527">
        <v>0.26193740861518378</v>
      </c>
      <c r="F23" s="526">
        <v>97</v>
      </c>
      <c r="G23" s="527">
        <v>0.34722222222222221</v>
      </c>
      <c r="H23" s="528">
        <v>19064.658489999998</v>
      </c>
      <c r="I23" s="527">
        <v>0.83294783629866043</v>
      </c>
    </row>
    <row r="24" spans="1:9" ht="22.5" customHeight="1">
      <c r="A24" s="531" t="s">
        <v>420</v>
      </c>
      <c r="B24" s="532">
        <v>112278</v>
      </c>
      <c r="C24" s="533">
        <v>0.23616065530453165</v>
      </c>
      <c r="D24" s="534">
        <v>14866851.508989999</v>
      </c>
      <c r="E24" s="533">
        <v>0.18759383530296797</v>
      </c>
      <c r="F24" s="534">
        <v>40488</v>
      </c>
      <c r="G24" s="535">
        <v>0.31211718572771169</v>
      </c>
      <c r="H24" s="534">
        <v>6932740.8072799994</v>
      </c>
      <c r="I24" s="535">
        <v>0.26002420423976336</v>
      </c>
    </row>
    <row r="25" spans="1:9" ht="15" customHeight="1">
      <c r="A25" s="537" t="s">
        <v>421</v>
      </c>
      <c r="B25" s="540"/>
      <c r="C25" s="536"/>
      <c r="D25" s="540"/>
      <c r="E25" s="542"/>
      <c r="F25" s="540"/>
      <c r="G25" s="536"/>
      <c r="H25" s="540"/>
      <c r="I25" s="542"/>
    </row>
    <row r="26" spans="1:9" ht="12.75" customHeight="1">
      <c r="A26" s="529" t="s">
        <v>410</v>
      </c>
      <c r="B26" s="526">
        <v>14</v>
      </c>
      <c r="C26" s="527">
        <v>-0.85416666666666663</v>
      </c>
      <c r="D26" s="526">
        <v>673.27107999999998</v>
      </c>
      <c r="E26" s="527">
        <v>-0.96107895934929433</v>
      </c>
      <c r="F26" s="526"/>
      <c r="G26" s="527"/>
      <c r="H26" s="526"/>
      <c r="I26" s="527"/>
    </row>
    <row r="27" spans="1:9" ht="12.75" customHeight="1">
      <c r="A27" s="529" t="s">
        <v>411</v>
      </c>
      <c r="B27" s="526">
        <v>9</v>
      </c>
      <c r="C27" s="527">
        <v>-0.74285714285714288</v>
      </c>
      <c r="D27" s="526">
        <v>1.4999999999999999E-4</v>
      </c>
      <c r="E27" s="527">
        <v>0</v>
      </c>
      <c r="F27" s="526"/>
      <c r="G27" s="527"/>
      <c r="H27" s="526"/>
      <c r="I27" s="527"/>
    </row>
    <row r="28" spans="1:9" ht="12.75" customHeight="1">
      <c r="A28" s="525" t="s">
        <v>412</v>
      </c>
      <c r="B28" s="526">
        <v>0</v>
      </c>
      <c r="C28" s="527">
        <v>-1</v>
      </c>
      <c r="D28" s="526">
        <v>0</v>
      </c>
      <c r="E28" s="527" t="s">
        <v>166</v>
      </c>
      <c r="F28" s="526"/>
      <c r="G28" s="527"/>
      <c r="H28" s="526"/>
      <c r="I28" s="527"/>
    </row>
    <row r="29" spans="1:9" ht="12.75" customHeight="1">
      <c r="A29" s="529" t="s">
        <v>413</v>
      </c>
      <c r="B29" s="526">
        <v>0</v>
      </c>
      <c r="C29" s="527">
        <v>-1</v>
      </c>
      <c r="D29" s="526">
        <v>0</v>
      </c>
      <c r="E29" s="527" t="s">
        <v>166</v>
      </c>
      <c r="F29" s="526"/>
      <c r="G29" s="527"/>
      <c r="H29" s="526"/>
      <c r="I29" s="527"/>
    </row>
    <row r="30" spans="1:9" ht="12.75" customHeight="1">
      <c r="A30" s="530" t="s">
        <v>422</v>
      </c>
      <c r="B30" s="526">
        <v>0</v>
      </c>
      <c r="C30" s="527" t="s">
        <v>166</v>
      </c>
      <c r="D30" s="526">
        <v>0</v>
      </c>
      <c r="E30" s="527" t="s">
        <v>166</v>
      </c>
      <c r="F30" s="526"/>
      <c r="G30" s="527"/>
      <c r="H30" s="526"/>
      <c r="I30" s="527"/>
    </row>
    <row r="31" spans="1:9" ht="29.25">
      <c r="A31" s="525" t="s">
        <v>415</v>
      </c>
      <c r="B31" s="526">
        <v>6</v>
      </c>
      <c r="C31" s="527">
        <v>-0.85365853658536583</v>
      </c>
      <c r="D31" s="526">
        <v>0</v>
      </c>
      <c r="E31" s="527" t="s">
        <v>166</v>
      </c>
      <c r="F31" s="526"/>
      <c r="G31" s="527"/>
      <c r="H31" s="526"/>
      <c r="I31" s="527"/>
    </row>
    <row r="32" spans="1:9" ht="12.75" customHeight="1">
      <c r="A32" s="529" t="s">
        <v>416</v>
      </c>
      <c r="B32" s="526">
        <v>0</v>
      </c>
      <c r="C32" s="527" t="s">
        <v>166</v>
      </c>
      <c r="D32" s="526">
        <v>0</v>
      </c>
      <c r="E32" s="527" t="s">
        <v>166</v>
      </c>
      <c r="F32" s="526"/>
      <c r="G32" s="527"/>
      <c r="H32" s="526"/>
      <c r="I32" s="527"/>
    </row>
    <row r="33" spans="1:9" ht="22.5" customHeight="1">
      <c r="A33" s="531" t="s">
        <v>417</v>
      </c>
      <c r="B33" s="534">
        <v>29</v>
      </c>
      <c r="C33" s="533">
        <v>-0.86635944700460832</v>
      </c>
      <c r="D33" s="534">
        <v>673.27122999999995</v>
      </c>
      <c r="E33" s="533">
        <v>-0.96107895101546104</v>
      </c>
      <c r="F33" s="534"/>
      <c r="G33" s="533"/>
      <c r="H33" s="534"/>
      <c r="I33" s="533"/>
    </row>
    <row r="34" spans="1:9" ht="12.75" customHeight="1">
      <c r="A34" s="17" t="s">
        <v>423</v>
      </c>
    </row>
    <row r="35" spans="1:9" ht="48" customHeight="1">
      <c r="A35" s="1079" t="s">
        <v>424</v>
      </c>
      <c r="B35" s="1079"/>
      <c r="C35" s="1079"/>
      <c r="D35" s="1079"/>
      <c r="E35" s="1079"/>
      <c r="F35" s="1079"/>
      <c r="G35" s="1079"/>
      <c r="H35" s="1079"/>
      <c r="I35" s="1079"/>
    </row>
    <row r="36" spans="1:9" ht="25.5" customHeight="1">
      <c r="A36" s="1077" t="s">
        <v>425</v>
      </c>
      <c r="B36" s="1077"/>
      <c r="C36" s="1077"/>
      <c r="D36" s="1077"/>
      <c r="E36" s="1077"/>
      <c r="F36" s="1077"/>
      <c r="G36" s="1077"/>
      <c r="H36" s="1077"/>
      <c r="I36" s="1077"/>
    </row>
    <row r="37" spans="1:9" ht="58.5" customHeight="1">
      <c r="A37" s="1068" t="s">
        <v>973</v>
      </c>
      <c r="B37" s="1068"/>
      <c r="C37" s="1068"/>
      <c r="D37" s="1068"/>
      <c r="E37" s="1068"/>
      <c r="F37" s="1068"/>
      <c r="G37" s="1068"/>
      <c r="H37" s="1068"/>
      <c r="I37" s="1068"/>
    </row>
    <row r="38" spans="1:9" ht="22.5" customHeight="1">
      <c r="A38" s="1077" t="s">
        <v>400</v>
      </c>
      <c r="B38" s="1077"/>
      <c r="C38" s="1077"/>
      <c r="D38" s="1077"/>
      <c r="E38" s="1077"/>
      <c r="F38" s="1077"/>
      <c r="G38" s="1077"/>
      <c r="H38" s="1077"/>
      <c r="I38" s="1077"/>
    </row>
    <row r="39" spans="1:9" ht="12.75" customHeight="1"/>
    <row r="40" spans="1:9" ht="12.75" customHeight="1">
      <c r="A40" s="669" t="s">
        <v>97</v>
      </c>
    </row>
    <row r="41" spans="1:9" ht="12.75" customHeight="1"/>
    <row r="42" spans="1:9" ht="12.75" customHeight="1"/>
    <row r="43" spans="1:9" ht="12.75" customHeight="1"/>
    <row r="44" spans="1:9" ht="12.75" customHeight="1"/>
    <row r="45" spans="1:9" ht="12.75" customHeight="1"/>
    <row r="46" spans="1:9" ht="12.75" customHeight="1"/>
    <row r="47" spans="1:9" ht="12.75" customHeight="1"/>
    <row r="48" spans="1:9"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87" t="s">
        <v>1031</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hyperlinks>
  <pageMargins left="0.7" right="0.7" top="0.75" bottom="0.75" header="0.3" footer="0.3"/>
  <pageSetup paperSize="9" scale="6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O46"/>
  <sheetViews>
    <sheetView showGridLines="0" zoomScaleNormal="100" workbookViewId="0"/>
  </sheetViews>
  <sheetFormatPr defaultRowHeight="15"/>
  <cols>
    <col min="1" max="1" width="39.140625" bestFit="1" customWidth="1"/>
    <col min="2" max="13" width="10" customWidth="1"/>
    <col min="14" max="14" width="9.42578125" bestFit="1" customWidth="1"/>
    <col min="15" max="15" width="12.28515625" customWidth="1"/>
  </cols>
  <sheetData>
    <row r="1" spans="1:15">
      <c r="A1" s="151" t="s">
        <v>876</v>
      </c>
      <c r="C1" s="43"/>
      <c r="O1" s="141"/>
    </row>
    <row r="2" spans="1:15">
      <c r="A2" s="576" t="s">
        <v>877</v>
      </c>
      <c r="O2" s="66"/>
    </row>
    <row r="3" spans="1:15" ht="12.75" customHeight="1">
      <c r="A3" s="43"/>
      <c r="B3" s="64"/>
      <c r="C3" s="64"/>
      <c r="D3" s="64"/>
      <c r="E3" s="64"/>
      <c r="F3" s="64"/>
      <c r="G3" s="64"/>
      <c r="H3" s="64"/>
      <c r="I3" s="64"/>
      <c r="J3" s="64"/>
      <c r="K3" s="64"/>
      <c r="L3" s="64"/>
      <c r="M3" s="64"/>
      <c r="O3" s="65" t="s">
        <v>327</v>
      </c>
    </row>
    <row r="4" spans="1:15" ht="30.75" customHeight="1">
      <c r="A4" s="552" t="s">
        <v>1355</v>
      </c>
      <c r="B4" s="1080" t="s">
        <v>366</v>
      </c>
      <c r="C4" s="1080"/>
      <c r="D4" s="1080" t="s">
        <v>367</v>
      </c>
      <c r="E4" s="1080"/>
      <c r="F4" s="1080" t="s">
        <v>368</v>
      </c>
      <c r="G4" s="1080"/>
      <c r="H4" s="1080" t="s">
        <v>369</v>
      </c>
      <c r="I4" s="1080"/>
      <c r="J4" s="1080" t="s">
        <v>370</v>
      </c>
      <c r="K4" s="1080"/>
      <c r="L4" s="1080" t="s">
        <v>371</v>
      </c>
      <c r="M4" s="1080"/>
      <c r="N4" s="1080" t="s">
        <v>372</v>
      </c>
      <c r="O4" s="1080"/>
    </row>
    <row r="5" spans="1:15" ht="48.75" customHeight="1">
      <c r="A5" s="902" t="s">
        <v>365</v>
      </c>
      <c r="B5" s="903" t="s">
        <v>373</v>
      </c>
      <c r="C5" s="903" t="s">
        <v>374</v>
      </c>
      <c r="D5" s="903" t="s">
        <v>373</v>
      </c>
      <c r="E5" s="903" t="s">
        <v>374</v>
      </c>
      <c r="F5" s="903" t="s">
        <v>373</v>
      </c>
      <c r="G5" s="903" t="s">
        <v>374</v>
      </c>
      <c r="H5" s="903" t="s">
        <v>373</v>
      </c>
      <c r="I5" s="903" t="s">
        <v>374</v>
      </c>
      <c r="J5" s="903" t="s">
        <v>373</v>
      </c>
      <c r="K5" s="903" t="s">
        <v>374</v>
      </c>
      <c r="L5" s="903" t="s">
        <v>373</v>
      </c>
      <c r="M5" s="903" t="s">
        <v>374</v>
      </c>
      <c r="N5" s="903" t="s">
        <v>373</v>
      </c>
      <c r="O5" s="903" t="s">
        <v>374</v>
      </c>
    </row>
    <row r="6" spans="1:15" ht="13.5" customHeight="1">
      <c r="A6" s="553" t="s">
        <v>375</v>
      </c>
      <c r="B6" s="554">
        <v>14831104.537799999</v>
      </c>
      <c r="C6" s="554">
        <v>199475.56196000002</v>
      </c>
      <c r="D6" s="554">
        <v>155911.42793999999</v>
      </c>
      <c r="E6" s="554">
        <v>52443.720270000005</v>
      </c>
      <c r="F6" s="554">
        <v>48071.494890000002</v>
      </c>
      <c r="G6" s="554">
        <v>34688.8753</v>
      </c>
      <c r="H6" s="554">
        <v>10363.658940000001</v>
      </c>
      <c r="I6" s="554">
        <v>5680.2358400000012</v>
      </c>
      <c r="J6" s="554">
        <v>407505.17693999998</v>
      </c>
      <c r="K6" s="554">
        <v>260182.95413999999</v>
      </c>
      <c r="L6" s="554">
        <v>15452956.296509998</v>
      </c>
      <c r="M6" s="554">
        <v>552471.34750999999</v>
      </c>
      <c r="N6" s="554">
        <v>377563.02223</v>
      </c>
      <c r="O6" s="554">
        <v>109074.29522999999</v>
      </c>
    </row>
    <row r="7" spans="1:15" ht="13.5" customHeight="1">
      <c r="A7" s="557" t="s">
        <v>376</v>
      </c>
      <c r="B7" s="558">
        <v>737237.65049000003</v>
      </c>
      <c r="C7" s="558">
        <v>28263.116649999996</v>
      </c>
      <c r="D7" s="558">
        <v>52259.900900000001</v>
      </c>
      <c r="E7" s="558">
        <v>40785.232590000007</v>
      </c>
      <c r="F7" s="558">
        <v>62.93</v>
      </c>
      <c r="G7" s="558">
        <v>0</v>
      </c>
      <c r="H7" s="558">
        <v>64.870999999999995</v>
      </c>
      <c r="I7" s="558">
        <v>0</v>
      </c>
      <c r="J7" s="558">
        <v>100218.31637</v>
      </c>
      <c r="K7" s="558">
        <v>87480.749479999999</v>
      </c>
      <c r="L7" s="558">
        <v>889843.66876000003</v>
      </c>
      <c r="M7" s="558">
        <v>156529.09872000001</v>
      </c>
      <c r="N7" s="558">
        <v>142264.81904</v>
      </c>
      <c r="O7" s="558">
        <v>53003.954030000008</v>
      </c>
    </row>
    <row r="8" spans="1:15" ht="13.5" customHeight="1">
      <c r="A8" s="557" t="s">
        <v>377</v>
      </c>
      <c r="B8" s="558">
        <v>6896802.5155999996</v>
      </c>
      <c r="C8" s="558">
        <v>60817.576370000002</v>
      </c>
      <c r="D8" s="558">
        <v>38952.421730000002</v>
      </c>
      <c r="E8" s="558">
        <v>3501.39266</v>
      </c>
      <c r="F8" s="558">
        <v>18240.330679999999</v>
      </c>
      <c r="G8" s="558">
        <v>11496.236199999999</v>
      </c>
      <c r="H8" s="558">
        <v>5224.5513700000001</v>
      </c>
      <c r="I8" s="558">
        <v>3773.4797699999999</v>
      </c>
      <c r="J8" s="558">
        <v>42469.81781</v>
      </c>
      <c r="K8" s="558">
        <v>41538.224279999995</v>
      </c>
      <c r="L8" s="558">
        <v>7001689.6371900011</v>
      </c>
      <c r="M8" s="558">
        <v>121126.90928000001</v>
      </c>
      <c r="N8" s="558">
        <v>6637.0785999999998</v>
      </c>
      <c r="O8" s="558">
        <v>787.51690000000008</v>
      </c>
    </row>
    <row r="9" spans="1:15" ht="13.5" customHeight="1">
      <c r="A9" s="557" t="s">
        <v>378</v>
      </c>
      <c r="B9" s="558">
        <v>4045061.2433899995</v>
      </c>
      <c r="C9" s="558">
        <v>68873.318029999995</v>
      </c>
      <c r="D9" s="558">
        <v>36935.467669999991</v>
      </c>
      <c r="E9" s="558">
        <v>5242.3145000000004</v>
      </c>
      <c r="F9" s="558">
        <v>1523.3875700000001</v>
      </c>
      <c r="G9" s="558">
        <v>516.93361999999991</v>
      </c>
      <c r="H9" s="558">
        <v>817.84675000000004</v>
      </c>
      <c r="I9" s="558">
        <v>680.43221999999992</v>
      </c>
      <c r="J9" s="558">
        <v>31892.359839999997</v>
      </c>
      <c r="K9" s="558">
        <v>31128.087829999997</v>
      </c>
      <c r="L9" s="558">
        <v>4116230.3052200009</v>
      </c>
      <c r="M9" s="558">
        <v>106441.08619999999</v>
      </c>
      <c r="N9" s="558">
        <v>26159.796999999999</v>
      </c>
      <c r="O9" s="558">
        <v>2768.5676800000001</v>
      </c>
    </row>
    <row r="10" spans="1:15" ht="13.5" customHeight="1">
      <c r="A10" s="557" t="s">
        <v>379</v>
      </c>
      <c r="B10" s="558">
        <v>1085227.24016</v>
      </c>
      <c r="C10" s="558">
        <v>13213.424199999999</v>
      </c>
      <c r="D10" s="558">
        <v>22580.910829999997</v>
      </c>
      <c r="E10" s="558">
        <v>2226.40942</v>
      </c>
      <c r="F10" s="558">
        <v>0</v>
      </c>
      <c r="G10" s="558">
        <v>0</v>
      </c>
      <c r="H10" s="558">
        <v>0</v>
      </c>
      <c r="I10" s="558">
        <v>0</v>
      </c>
      <c r="J10" s="558">
        <v>6817.6937199999993</v>
      </c>
      <c r="K10" s="558">
        <v>6794.7389400000002</v>
      </c>
      <c r="L10" s="558">
        <v>1114625.8447100001</v>
      </c>
      <c r="M10" s="558">
        <v>22234.572560000004</v>
      </c>
      <c r="N10" s="558">
        <v>0</v>
      </c>
      <c r="O10" s="558">
        <v>0</v>
      </c>
    </row>
    <row r="11" spans="1:15" ht="13.5" customHeight="1">
      <c r="A11" s="557" t="s">
        <v>380</v>
      </c>
      <c r="B11" s="558">
        <v>171.57561999999999</v>
      </c>
      <c r="C11" s="558">
        <v>1.4109999999999999E-2</v>
      </c>
      <c r="D11" s="558">
        <v>0</v>
      </c>
      <c r="E11" s="558">
        <v>0</v>
      </c>
      <c r="F11" s="558">
        <v>0</v>
      </c>
      <c r="G11" s="558">
        <v>0</v>
      </c>
      <c r="H11" s="558">
        <v>0</v>
      </c>
      <c r="I11" s="558">
        <v>0</v>
      </c>
      <c r="J11" s="558">
        <v>0</v>
      </c>
      <c r="K11" s="558">
        <v>0</v>
      </c>
      <c r="L11" s="558">
        <v>171.57561999999999</v>
      </c>
      <c r="M11" s="558">
        <v>1.4109999999999999E-2</v>
      </c>
      <c r="N11" s="558">
        <v>0</v>
      </c>
      <c r="O11" s="558">
        <v>0</v>
      </c>
    </row>
    <row r="12" spans="1:15" ht="22.5">
      <c r="A12" s="557" t="s">
        <v>381</v>
      </c>
      <c r="B12" s="558">
        <v>2026283.29541</v>
      </c>
      <c r="C12" s="558">
        <v>26827.942850000003</v>
      </c>
      <c r="D12" s="558">
        <v>5116.2054699999999</v>
      </c>
      <c r="E12" s="558">
        <v>643.55004000000008</v>
      </c>
      <c r="F12" s="558">
        <v>28244.79852</v>
      </c>
      <c r="G12" s="558">
        <v>22675.694440000003</v>
      </c>
      <c r="H12" s="558">
        <v>4256.3898200000003</v>
      </c>
      <c r="I12" s="558">
        <v>1226.32385</v>
      </c>
      <c r="J12" s="558">
        <v>223866.07079000003</v>
      </c>
      <c r="K12" s="558">
        <v>91041.285019999996</v>
      </c>
      <c r="L12" s="558">
        <v>2287766.7600099999</v>
      </c>
      <c r="M12" s="558">
        <v>142414.79619999998</v>
      </c>
      <c r="N12" s="558">
        <v>202501.32759</v>
      </c>
      <c r="O12" s="558">
        <v>52514.25662</v>
      </c>
    </row>
    <row r="13" spans="1:15" ht="13.5" customHeight="1">
      <c r="A13" s="557" t="s">
        <v>382</v>
      </c>
      <c r="B13" s="558">
        <v>40321.01713</v>
      </c>
      <c r="C13" s="558">
        <v>1480.1697499999998</v>
      </c>
      <c r="D13" s="558">
        <v>66.521339999999995</v>
      </c>
      <c r="E13" s="558">
        <v>44.821059999999996</v>
      </c>
      <c r="F13" s="558">
        <v>4.8119999999999996E-2</v>
      </c>
      <c r="G13" s="558">
        <v>1.1039999999999999E-2</v>
      </c>
      <c r="H13" s="558">
        <v>0</v>
      </c>
      <c r="I13" s="558">
        <v>0</v>
      </c>
      <c r="J13" s="558">
        <v>2240.9184100000002</v>
      </c>
      <c r="K13" s="558">
        <v>2199.86859</v>
      </c>
      <c r="L13" s="558">
        <v>42628.50499999999</v>
      </c>
      <c r="M13" s="558">
        <v>3724.8704400000001</v>
      </c>
      <c r="N13" s="558">
        <v>0</v>
      </c>
      <c r="O13" s="558">
        <v>0</v>
      </c>
    </row>
    <row r="14" spans="1:15" ht="13.5" customHeight="1">
      <c r="A14" s="553" t="s">
        <v>383</v>
      </c>
      <c r="B14" s="554">
        <v>2677340.8196</v>
      </c>
      <c r="C14" s="554">
        <v>1164.9378099999999</v>
      </c>
      <c r="D14" s="554">
        <v>16338.659629999998</v>
      </c>
      <c r="E14" s="554">
        <v>1854.9127100000003</v>
      </c>
      <c r="F14" s="554">
        <v>2075.02054</v>
      </c>
      <c r="G14" s="554">
        <v>1449.0817500000001</v>
      </c>
      <c r="H14" s="554">
        <v>6984.9703899999995</v>
      </c>
      <c r="I14" s="554">
        <v>5719.0337899999995</v>
      </c>
      <c r="J14" s="554">
        <v>93138.413690000016</v>
      </c>
      <c r="K14" s="554">
        <v>90453.656959999993</v>
      </c>
      <c r="L14" s="554">
        <v>2795877.8838499994</v>
      </c>
      <c r="M14" s="554">
        <v>100641.62302000001</v>
      </c>
      <c r="N14" s="554">
        <v>5706.5574899999992</v>
      </c>
      <c r="O14" s="554">
        <v>470.10484000000002</v>
      </c>
    </row>
    <row r="15" spans="1:15" ht="13.5" customHeight="1">
      <c r="A15" s="557" t="s">
        <v>376</v>
      </c>
      <c r="B15" s="558">
        <v>185488.51626</v>
      </c>
      <c r="C15" s="558">
        <v>11.941229999999999</v>
      </c>
      <c r="D15" s="558">
        <v>0</v>
      </c>
      <c r="E15" s="558">
        <v>0</v>
      </c>
      <c r="F15" s="558">
        <v>82.088890000000006</v>
      </c>
      <c r="G15" s="558">
        <v>82.088890000000006</v>
      </c>
      <c r="H15" s="558">
        <v>0</v>
      </c>
      <c r="I15" s="558">
        <v>0</v>
      </c>
      <c r="J15" s="558">
        <v>78.148669999999996</v>
      </c>
      <c r="K15" s="558">
        <v>78.148669999999996</v>
      </c>
      <c r="L15" s="558">
        <v>185648.75381999998</v>
      </c>
      <c r="M15" s="558">
        <v>172.17879000000002</v>
      </c>
      <c r="N15" s="558">
        <v>0</v>
      </c>
      <c r="O15" s="558">
        <v>0</v>
      </c>
    </row>
    <row r="16" spans="1:15" ht="13.5" customHeight="1">
      <c r="A16" s="557" t="s">
        <v>377</v>
      </c>
      <c r="B16" s="558">
        <v>1965101.47278</v>
      </c>
      <c r="C16" s="558">
        <v>817.41917000000001</v>
      </c>
      <c r="D16" s="558">
        <v>10417.07026</v>
      </c>
      <c r="E16" s="558">
        <v>1372.5162399999999</v>
      </c>
      <c r="F16" s="558">
        <v>1917.0231100000001</v>
      </c>
      <c r="G16" s="558">
        <v>1298.7657200000001</v>
      </c>
      <c r="H16" s="558">
        <v>6723.4976299999998</v>
      </c>
      <c r="I16" s="558">
        <v>5628.5406999999996</v>
      </c>
      <c r="J16" s="558">
        <v>67106.206009999994</v>
      </c>
      <c r="K16" s="558">
        <v>65081.047769999997</v>
      </c>
      <c r="L16" s="558">
        <v>2051265.26979</v>
      </c>
      <c r="M16" s="558">
        <v>74198.289600000004</v>
      </c>
      <c r="N16" s="558">
        <v>513.50162999999998</v>
      </c>
      <c r="O16" s="558">
        <v>111.91740000000001</v>
      </c>
    </row>
    <row r="17" spans="1:15" ht="13.5" customHeight="1">
      <c r="A17" s="557" t="s">
        <v>384</v>
      </c>
      <c r="B17" s="558">
        <v>439594.82796000002</v>
      </c>
      <c r="C17" s="558">
        <v>193.18626</v>
      </c>
      <c r="D17" s="558">
        <v>509.46566999999999</v>
      </c>
      <c r="E17" s="558">
        <v>118.45697</v>
      </c>
      <c r="F17" s="558">
        <v>75.908539999999988</v>
      </c>
      <c r="G17" s="558">
        <v>68.227140000000006</v>
      </c>
      <c r="H17" s="558">
        <v>261.46753999999999</v>
      </c>
      <c r="I17" s="558">
        <v>90.487870000000001</v>
      </c>
      <c r="J17" s="558">
        <v>9283.404050000001</v>
      </c>
      <c r="K17" s="558">
        <v>9243.9482399999997</v>
      </c>
      <c r="L17" s="558">
        <v>449725.07376</v>
      </c>
      <c r="M17" s="558">
        <v>9714.3064800000011</v>
      </c>
      <c r="N17" s="558">
        <v>0</v>
      </c>
      <c r="O17" s="558">
        <v>0</v>
      </c>
    </row>
    <row r="18" spans="1:15" ht="13.5" customHeight="1">
      <c r="A18" s="557" t="s">
        <v>385</v>
      </c>
      <c r="B18" s="558">
        <v>39774.538340000006</v>
      </c>
      <c r="C18" s="558">
        <v>9.874979999999999</v>
      </c>
      <c r="D18" s="558">
        <v>5412.1237000000001</v>
      </c>
      <c r="E18" s="558">
        <v>363.93950000000001</v>
      </c>
      <c r="F18" s="558">
        <v>0</v>
      </c>
      <c r="G18" s="558">
        <v>0</v>
      </c>
      <c r="H18" s="558">
        <v>0</v>
      </c>
      <c r="I18" s="558">
        <v>0</v>
      </c>
      <c r="J18" s="558">
        <v>10776.537179999999</v>
      </c>
      <c r="K18" s="558">
        <v>10134.041009999999</v>
      </c>
      <c r="L18" s="558">
        <v>55963.199220000002</v>
      </c>
      <c r="M18" s="558">
        <v>10507.85549</v>
      </c>
      <c r="N18" s="558">
        <v>5193.0558600000004</v>
      </c>
      <c r="O18" s="558">
        <v>358.18743999999998</v>
      </c>
    </row>
    <row r="19" spans="1:15" ht="13.5" customHeight="1">
      <c r="A19" s="557" t="s">
        <v>386</v>
      </c>
      <c r="B19" s="558">
        <v>0</v>
      </c>
      <c r="C19" s="558">
        <v>0</v>
      </c>
      <c r="D19" s="558">
        <v>0</v>
      </c>
      <c r="E19" s="558">
        <v>0</v>
      </c>
      <c r="F19" s="558">
        <v>0</v>
      </c>
      <c r="G19" s="558">
        <v>0</v>
      </c>
      <c r="H19" s="558">
        <v>0</v>
      </c>
      <c r="I19" s="558">
        <v>0</v>
      </c>
      <c r="J19" s="558">
        <v>0</v>
      </c>
      <c r="K19" s="558">
        <v>0</v>
      </c>
      <c r="L19" s="558">
        <v>0</v>
      </c>
      <c r="M19" s="558">
        <v>0</v>
      </c>
      <c r="N19" s="558">
        <v>0</v>
      </c>
      <c r="O19" s="558">
        <v>0</v>
      </c>
    </row>
    <row r="20" spans="1:15" ht="22.5">
      <c r="A20" s="557" t="s">
        <v>381</v>
      </c>
      <c r="B20" s="558">
        <v>47183.510769999993</v>
      </c>
      <c r="C20" s="558">
        <v>132.51616999999999</v>
      </c>
      <c r="D20" s="558">
        <v>0</v>
      </c>
      <c r="E20" s="558">
        <v>0</v>
      </c>
      <c r="F20" s="558">
        <v>0</v>
      </c>
      <c r="G20" s="558">
        <v>0</v>
      </c>
      <c r="H20" s="558">
        <v>5.2199999999999998E-3</v>
      </c>
      <c r="I20" s="558">
        <v>5.2199999999999998E-3</v>
      </c>
      <c r="J20" s="558">
        <v>5894.1177799999996</v>
      </c>
      <c r="K20" s="558">
        <v>5916.47127</v>
      </c>
      <c r="L20" s="558">
        <v>53077.633769999993</v>
      </c>
      <c r="M20" s="558">
        <v>6048.9926599999999</v>
      </c>
      <c r="N20" s="558">
        <v>0</v>
      </c>
      <c r="O20" s="558">
        <v>0</v>
      </c>
    </row>
    <row r="21" spans="1:15" ht="13.5" customHeight="1">
      <c r="A21" s="557" t="s">
        <v>387</v>
      </c>
      <c r="B21" s="558">
        <v>197.95348999999999</v>
      </c>
      <c r="C21" s="558">
        <v>0</v>
      </c>
      <c r="D21" s="558">
        <v>0</v>
      </c>
      <c r="E21" s="558">
        <v>0</v>
      </c>
      <c r="F21" s="558">
        <v>0</v>
      </c>
      <c r="G21" s="558">
        <v>0</v>
      </c>
      <c r="H21" s="558">
        <v>0</v>
      </c>
      <c r="I21" s="558">
        <v>0</v>
      </c>
      <c r="J21" s="558">
        <v>0</v>
      </c>
      <c r="K21" s="558">
        <v>0</v>
      </c>
      <c r="L21" s="558">
        <v>197.95348999999999</v>
      </c>
      <c r="M21" s="558">
        <v>0</v>
      </c>
      <c r="N21" s="558">
        <v>0</v>
      </c>
      <c r="O21" s="558">
        <v>0</v>
      </c>
    </row>
    <row r="22" spans="1:15" ht="13.5" customHeight="1">
      <c r="A22" s="553" t="s">
        <v>388</v>
      </c>
      <c r="B22" s="554">
        <v>714.30651999999998</v>
      </c>
      <c r="C22" s="554">
        <v>65.600520000000003</v>
      </c>
      <c r="D22" s="554">
        <v>20.3125</v>
      </c>
      <c r="E22" s="554">
        <v>20.3125</v>
      </c>
      <c r="F22" s="554">
        <v>0</v>
      </c>
      <c r="G22" s="554">
        <v>0</v>
      </c>
      <c r="H22" s="554">
        <v>0</v>
      </c>
      <c r="I22" s="554">
        <v>0</v>
      </c>
      <c r="J22" s="554">
        <v>138588.99519999998</v>
      </c>
      <c r="K22" s="554">
        <v>119412.15515000001</v>
      </c>
      <c r="L22" s="554">
        <v>139323.61421999999</v>
      </c>
      <c r="M22" s="554">
        <v>119498.06818</v>
      </c>
      <c r="N22" s="554">
        <v>0</v>
      </c>
      <c r="O22" s="554">
        <v>0</v>
      </c>
    </row>
    <row r="23" spans="1:15" ht="13.5" customHeight="1">
      <c r="A23" s="557" t="s">
        <v>376</v>
      </c>
      <c r="B23" s="558">
        <v>714.30636000000004</v>
      </c>
      <c r="C23" s="558">
        <v>65.600520000000003</v>
      </c>
      <c r="D23" s="558">
        <v>0</v>
      </c>
      <c r="E23" s="558">
        <v>0</v>
      </c>
      <c r="F23" s="558">
        <v>0</v>
      </c>
      <c r="G23" s="558">
        <v>0</v>
      </c>
      <c r="H23" s="558">
        <v>0</v>
      </c>
      <c r="I23" s="558">
        <v>0</v>
      </c>
      <c r="J23" s="558">
        <v>133332.77089000001</v>
      </c>
      <c r="K23" s="558">
        <v>114155.93083999999</v>
      </c>
      <c r="L23" s="558">
        <v>134047.07725</v>
      </c>
      <c r="M23" s="558">
        <v>114221.53137</v>
      </c>
      <c r="N23" s="558">
        <v>0</v>
      </c>
      <c r="O23" s="558">
        <v>0</v>
      </c>
    </row>
    <row r="24" spans="1:15" ht="13.5" customHeight="1">
      <c r="A24" s="557" t="s">
        <v>389</v>
      </c>
      <c r="B24" s="558">
        <v>1.4999999999999999E-4</v>
      </c>
      <c r="C24" s="558">
        <v>0</v>
      </c>
      <c r="D24" s="558">
        <v>20.3125</v>
      </c>
      <c r="E24" s="558">
        <v>20.3125</v>
      </c>
      <c r="F24" s="558">
        <v>0</v>
      </c>
      <c r="G24" s="558">
        <v>0</v>
      </c>
      <c r="H24" s="558">
        <v>0</v>
      </c>
      <c r="I24" s="558">
        <v>0</v>
      </c>
      <c r="J24" s="558">
        <v>878.03165999999999</v>
      </c>
      <c r="K24" s="558">
        <v>878.03165999999999</v>
      </c>
      <c r="L24" s="558">
        <v>898.34430999999995</v>
      </c>
      <c r="M24" s="558">
        <v>898.34415999999999</v>
      </c>
      <c r="N24" s="558">
        <v>0</v>
      </c>
      <c r="O24" s="558">
        <v>0</v>
      </c>
    </row>
    <row r="25" spans="1:15" ht="13.5" customHeight="1">
      <c r="A25" s="557" t="s">
        <v>378</v>
      </c>
      <c r="B25" s="558">
        <v>0</v>
      </c>
      <c r="C25" s="558">
        <v>0</v>
      </c>
      <c r="D25" s="558">
        <v>0</v>
      </c>
      <c r="E25" s="558">
        <v>0</v>
      </c>
      <c r="F25" s="558">
        <v>0</v>
      </c>
      <c r="G25" s="558">
        <v>0</v>
      </c>
      <c r="H25" s="558">
        <v>0</v>
      </c>
      <c r="I25" s="558">
        <v>0</v>
      </c>
      <c r="J25" s="558">
        <v>0</v>
      </c>
      <c r="K25" s="558">
        <v>0</v>
      </c>
      <c r="L25" s="558">
        <v>0</v>
      </c>
      <c r="M25" s="558">
        <v>0</v>
      </c>
      <c r="N25" s="558">
        <v>0</v>
      </c>
      <c r="O25" s="558">
        <v>0</v>
      </c>
    </row>
    <row r="26" spans="1:15" ht="13.5" customHeight="1">
      <c r="A26" s="557" t="s">
        <v>390</v>
      </c>
      <c r="B26" s="558">
        <v>0</v>
      </c>
      <c r="C26" s="558">
        <v>0</v>
      </c>
      <c r="D26" s="558">
        <v>0</v>
      </c>
      <c r="E26" s="558">
        <v>0</v>
      </c>
      <c r="F26" s="558">
        <v>0</v>
      </c>
      <c r="G26" s="558">
        <v>0</v>
      </c>
      <c r="H26" s="558">
        <v>0</v>
      </c>
      <c r="I26" s="558">
        <v>0</v>
      </c>
      <c r="J26" s="558">
        <v>0</v>
      </c>
      <c r="K26" s="558">
        <v>0</v>
      </c>
      <c r="L26" s="558">
        <v>0</v>
      </c>
      <c r="M26" s="558">
        <v>0</v>
      </c>
      <c r="N26" s="558">
        <v>0</v>
      </c>
      <c r="O26" s="558">
        <v>0</v>
      </c>
    </row>
    <row r="27" spans="1:15" ht="13.5" customHeight="1">
      <c r="A27" s="557" t="s">
        <v>386</v>
      </c>
      <c r="B27" s="558">
        <v>0</v>
      </c>
      <c r="C27" s="558">
        <v>0</v>
      </c>
      <c r="D27" s="558">
        <v>0</v>
      </c>
      <c r="E27" s="558">
        <v>0</v>
      </c>
      <c r="F27" s="558">
        <v>0</v>
      </c>
      <c r="G27" s="558">
        <v>0</v>
      </c>
      <c r="H27" s="558">
        <v>0</v>
      </c>
      <c r="I27" s="558">
        <v>0</v>
      </c>
      <c r="J27" s="558">
        <v>0</v>
      </c>
      <c r="K27" s="558">
        <v>0</v>
      </c>
      <c r="L27" s="558">
        <v>0</v>
      </c>
      <c r="M27" s="558">
        <v>0</v>
      </c>
      <c r="N27" s="558">
        <v>0</v>
      </c>
      <c r="O27" s="558">
        <v>0</v>
      </c>
    </row>
    <row r="28" spans="1:15" ht="22.5">
      <c r="A28" s="557" t="s">
        <v>381</v>
      </c>
      <c r="B28" s="558">
        <v>1.0000000000000001E-5</v>
      </c>
      <c r="C28" s="558">
        <v>0</v>
      </c>
      <c r="D28" s="558">
        <v>0</v>
      </c>
      <c r="E28" s="558">
        <v>0</v>
      </c>
      <c r="F28" s="558">
        <v>0</v>
      </c>
      <c r="G28" s="558">
        <v>0</v>
      </c>
      <c r="H28" s="558">
        <v>0</v>
      </c>
      <c r="I28" s="558">
        <v>0</v>
      </c>
      <c r="J28" s="558">
        <v>4378.19265</v>
      </c>
      <c r="K28" s="558">
        <v>4378.19265</v>
      </c>
      <c r="L28" s="558">
        <v>4378.1926599999997</v>
      </c>
      <c r="M28" s="558">
        <v>4378.19265</v>
      </c>
      <c r="N28" s="558">
        <v>0</v>
      </c>
      <c r="O28" s="558">
        <v>0</v>
      </c>
    </row>
    <row r="29" spans="1:15" ht="13.5" customHeight="1">
      <c r="A29" s="557" t="s">
        <v>387</v>
      </c>
      <c r="B29" s="558">
        <v>0</v>
      </c>
      <c r="C29" s="558">
        <v>0</v>
      </c>
      <c r="D29" s="558">
        <v>0</v>
      </c>
      <c r="E29" s="558">
        <v>0</v>
      </c>
      <c r="F29" s="558">
        <v>0</v>
      </c>
      <c r="G29" s="558">
        <v>0</v>
      </c>
      <c r="H29" s="558">
        <v>0</v>
      </c>
      <c r="I29" s="558">
        <v>0</v>
      </c>
      <c r="J29" s="558">
        <v>0</v>
      </c>
      <c r="K29" s="558">
        <v>0</v>
      </c>
      <c r="L29" s="558">
        <v>0</v>
      </c>
      <c r="M29" s="558">
        <v>0</v>
      </c>
      <c r="N29" s="558">
        <v>0</v>
      </c>
      <c r="O29" s="558">
        <v>0</v>
      </c>
    </row>
    <row r="30" spans="1:15" ht="13.5" customHeight="1">
      <c r="A30" s="555" t="s">
        <v>391</v>
      </c>
      <c r="B30" s="556">
        <v>17509159.66392</v>
      </c>
      <c r="C30" s="556">
        <v>200706.10029000003</v>
      </c>
      <c r="D30" s="556">
        <v>172270.40007</v>
      </c>
      <c r="E30" s="556">
        <v>54318.945480000002</v>
      </c>
      <c r="F30" s="556">
        <v>50146.515429999992</v>
      </c>
      <c r="G30" s="556">
        <v>36137.957049999997</v>
      </c>
      <c r="H30" s="556">
        <v>17348.629330000003</v>
      </c>
      <c r="I30" s="556">
        <v>11399.269629999999</v>
      </c>
      <c r="J30" s="556">
        <v>639232.58582999988</v>
      </c>
      <c r="K30" s="556">
        <v>470048.76625000004</v>
      </c>
      <c r="L30" s="556">
        <v>18388157.794580001</v>
      </c>
      <c r="M30" s="556">
        <v>772611.03870999988</v>
      </c>
      <c r="N30" s="556">
        <v>383269.57971999998</v>
      </c>
      <c r="O30" s="556">
        <v>109544.40006999999</v>
      </c>
    </row>
    <row r="31" spans="1:15" ht="12.75" customHeight="1">
      <c r="A31" s="22" t="s">
        <v>392</v>
      </c>
      <c r="L31" s="136"/>
    </row>
    <row r="32" spans="1:15" ht="12.75" customHeight="1">
      <c r="B32" s="136"/>
      <c r="L32" s="136"/>
    </row>
    <row r="33" spans="1:15" ht="12.75" customHeight="1">
      <c r="A33" s="669" t="s">
        <v>97</v>
      </c>
    </row>
    <row r="34" spans="1:15" ht="12.75" customHeight="1">
      <c r="G34" s="35"/>
    </row>
    <row r="35" spans="1:15" ht="12.75" customHeight="1"/>
    <row r="36" spans="1:15" ht="12.75" customHeight="1"/>
    <row r="37" spans="1:15" ht="12.75" customHeight="1"/>
    <row r="38" spans="1:15" ht="12.75" customHeight="1"/>
    <row r="39" spans="1:15" ht="12.75" customHeight="1"/>
    <row r="46" spans="1:15">
      <c r="O46" s="272" t="s">
        <v>1032</v>
      </c>
    </row>
  </sheetData>
  <mergeCells count="7">
    <mergeCell ref="L4:M4"/>
    <mergeCell ref="N4:O4"/>
    <mergeCell ref="B4:C4"/>
    <mergeCell ref="D4:E4"/>
    <mergeCell ref="F4:G4"/>
    <mergeCell ref="H4:I4"/>
    <mergeCell ref="J4:K4"/>
  </mergeCells>
  <hyperlinks>
    <hyperlink ref="A33" location="'2 Sadržaj'!A1" display="Sadržaj / Contents"/>
  </hyperlinks>
  <pageMargins left="0.7" right="0.7" top="0.75" bottom="0.75" header="0.3" footer="0.3"/>
  <pageSetup paperSize="9" scale="7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H55"/>
  <sheetViews>
    <sheetView showGridLines="0" workbookViewId="0"/>
  </sheetViews>
  <sheetFormatPr defaultRowHeight="12.75"/>
  <cols>
    <col min="1" max="1" width="10.85546875" style="334" customWidth="1"/>
    <col min="2" max="2" width="19.42578125" style="334" customWidth="1"/>
    <col min="3" max="16384" width="9.140625" style="334"/>
  </cols>
  <sheetData>
    <row r="1" spans="1:2">
      <c r="A1" s="151" t="s">
        <v>1068</v>
      </c>
    </row>
    <row r="2" spans="1:2">
      <c r="A2" s="576" t="s">
        <v>1069</v>
      </c>
    </row>
    <row r="4" spans="1:2">
      <c r="B4" s="65" t="s">
        <v>327</v>
      </c>
    </row>
    <row r="5" spans="1:2" ht="50.25" customHeight="1">
      <c r="A5" s="909" t="s">
        <v>1071</v>
      </c>
      <c r="B5" s="909" t="s">
        <v>1070</v>
      </c>
    </row>
    <row r="6" spans="1:2" ht="15" customHeight="1">
      <c r="A6" s="935">
        <v>42735</v>
      </c>
      <c r="B6" s="936">
        <v>40389.062909999993</v>
      </c>
    </row>
    <row r="7" spans="1:2" ht="15" customHeight="1">
      <c r="A7" s="935">
        <v>42825</v>
      </c>
      <c r="B7" s="936">
        <v>37713.038419999997</v>
      </c>
    </row>
    <row r="8" spans="1:2" ht="15" customHeight="1">
      <c r="A8" s="935">
        <v>42916</v>
      </c>
      <c r="B8" s="936">
        <v>142490.68692000001</v>
      </c>
    </row>
    <row r="9" spans="1:2" ht="15" customHeight="1">
      <c r="A9" s="935">
        <v>43008</v>
      </c>
      <c r="B9" s="936">
        <v>137477.17043999996</v>
      </c>
    </row>
    <row r="10" spans="1:2" ht="15" customHeight="1">
      <c r="A10" s="935">
        <v>43100</v>
      </c>
      <c r="B10" s="936">
        <v>132862.53498</v>
      </c>
    </row>
    <row r="11" spans="1:2" ht="15" customHeight="1">
      <c r="A11" s="935">
        <v>43190</v>
      </c>
      <c r="B11" s="936">
        <v>129902.28234000001</v>
      </c>
    </row>
    <row r="12" spans="1:2" ht="15" customHeight="1">
      <c r="A12" s="935">
        <v>43281</v>
      </c>
      <c r="B12" s="936">
        <v>125814.01814</v>
      </c>
    </row>
    <row r="13" spans="1:2" ht="15" customHeight="1">
      <c r="A13" s="935">
        <v>43373</v>
      </c>
      <c r="B13" s="936">
        <v>121555.80378999999</v>
      </c>
    </row>
    <row r="14" spans="1:2" ht="15" customHeight="1">
      <c r="A14" s="935">
        <v>43465</v>
      </c>
      <c r="B14" s="936">
        <v>116784.54037</v>
      </c>
    </row>
    <row r="15" spans="1:2" ht="15" customHeight="1">
      <c r="A15" s="935">
        <v>43555</v>
      </c>
      <c r="B15" s="936">
        <v>111231.46580000001</v>
      </c>
    </row>
    <row r="16" spans="1:2">
      <c r="A16" s="935">
        <v>43646</v>
      </c>
      <c r="B16" s="936">
        <v>106331.236</v>
      </c>
    </row>
    <row r="17" spans="1:2">
      <c r="A17" s="935">
        <v>43738</v>
      </c>
      <c r="B17" s="936">
        <v>100790.925</v>
      </c>
    </row>
    <row r="18" spans="1:2">
      <c r="A18" s="22" t="s">
        <v>1072</v>
      </c>
    </row>
    <row r="21" spans="1:2">
      <c r="B21" s="949"/>
    </row>
    <row r="55" spans="8:8">
      <c r="H55" s="35" t="s">
        <v>1033</v>
      </c>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4"/>
  <sheetViews>
    <sheetView showGridLines="0" zoomScaleNormal="100" workbookViewId="0"/>
  </sheetViews>
  <sheetFormatPr defaultRowHeight="15"/>
  <cols>
    <col min="1" max="1" width="24.5703125" customWidth="1"/>
    <col min="2" max="2" width="8.7109375" style="273" customWidth="1"/>
    <col min="3" max="3" width="13.28515625" style="273" customWidth="1"/>
    <col min="4" max="18" width="10" customWidth="1"/>
    <col min="19" max="19" width="12.140625" customWidth="1"/>
  </cols>
  <sheetData>
    <row r="1" spans="1:19" ht="18">
      <c r="A1" s="724" t="s">
        <v>6</v>
      </c>
      <c r="B1" s="724"/>
      <c r="C1" s="724"/>
      <c r="D1" s="614"/>
      <c r="E1" s="614"/>
      <c r="F1" s="614"/>
      <c r="G1" s="614"/>
      <c r="H1" s="614"/>
      <c r="I1" s="614"/>
      <c r="J1" s="614"/>
      <c r="K1" s="614"/>
      <c r="L1" s="614"/>
      <c r="M1" s="614"/>
      <c r="N1" s="614"/>
      <c r="O1" s="614"/>
      <c r="P1" s="614"/>
      <c r="Q1" s="614"/>
      <c r="R1" s="614"/>
      <c r="S1" s="614"/>
    </row>
    <row r="2" spans="1:19" ht="16.5">
      <c r="A2" s="725" t="s">
        <v>7</v>
      </c>
      <c r="B2" s="725"/>
      <c r="C2" s="725"/>
      <c r="D2" s="3"/>
      <c r="E2" s="3"/>
      <c r="F2" s="3"/>
      <c r="G2" s="4"/>
      <c r="H2" s="4"/>
      <c r="I2" s="4"/>
      <c r="J2" s="4"/>
      <c r="K2" s="4"/>
      <c r="L2" s="4"/>
      <c r="M2" s="4"/>
      <c r="N2" s="4"/>
      <c r="O2" s="4"/>
      <c r="P2" s="4"/>
      <c r="Q2" s="4"/>
      <c r="R2" s="4"/>
      <c r="S2" s="4"/>
    </row>
    <row r="3" spans="1:19" ht="12.75" customHeight="1">
      <c r="A3" s="2"/>
      <c r="B3" s="2"/>
      <c r="C3" s="2"/>
      <c r="D3" s="3"/>
      <c r="E3" s="6"/>
      <c r="F3" s="3"/>
      <c r="G3" s="4"/>
      <c r="H3" s="4"/>
    </row>
    <row r="4" spans="1:19" ht="12.75" customHeight="1">
      <c r="A4" s="154" t="s">
        <v>793</v>
      </c>
      <c r="B4" s="154"/>
      <c r="C4" s="154"/>
      <c r="D4" s="362"/>
      <c r="E4" s="5"/>
      <c r="F4" s="6"/>
      <c r="G4" s="7"/>
      <c r="S4" s="141" t="str">
        <f>Naslovnica!A20</f>
        <v>Studeni 2019.</v>
      </c>
    </row>
    <row r="5" spans="1:19" ht="12.75" customHeight="1">
      <c r="A5" s="605" t="s">
        <v>794</v>
      </c>
      <c r="B5" s="605"/>
      <c r="C5" s="605"/>
      <c r="D5" s="363"/>
      <c r="E5" s="9"/>
      <c r="F5" s="10"/>
      <c r="G5" s="11"/>
      <c r="S5" s="581" t="str">
        <f>Naslovnica!A24</f>
        <v>November 2019</v>
      </c>
    </row>
    <row r="6" spans="1:19" ht="12.75" customHeight="1">
      <c r="E6" s="273"/>
    </row>
    <row r="7" spans="1:19" ht="12.75" customHeight="1">
      <c r="A7" s="963"/>
      <c r="B7" s="963"/>
      <c r="C7" s="963"/>
      <c r="D7" s="962" t="s">
        <v>21</v>
      </c>
      <c r="E7" s="962"/>
      <c r="F7" s="962"/>
      <c r="G7" s="962" t="s">
        <v>22</v>
      </c>
      <c r="H7" s="962"/>
      <c r="I7" s="962"/>
      <c r="J7" s="962" t="s">
        <v>23</v>
      </c>
      <c r="K7" s="962"/>
      <c r="L7" s="962"/>
      <c r="M7" s="962" t="s">
        <v>24</v>
      </c>
      <c r="N7" s="962"/>
      <c r="O7" s="962"/>
      <c r="P7" s="962" t="s">
        <v>741</v>
      </c>
      <c r="Q7" s="962"/>
      <c r="R7" s="962"/>
      <c r="S7" s="962" t="s">
        <v>570</v>
      </c>
    </row>
    <row r="8" spans="1:19" ht="15" customHeight="1">
      <c r="A8" s="970"/>
      <c r="B8" s="970"/>
      <c r="C8" s="970"/>
      <c r="D8" s="964" t="s">
        <v>739</v>
      </c>
      <c r="E8" s="965"/>
      <c r="F8" s="965"/>
      <c r="G8" s="964" t="s">
        <v>740</v>
      </c>
      <c r="H8" s="965"/>
      <c r="I8" s="965"/>
      <c r="J8" s="964" t="s">
        <v>739</v>
      </c>
      <c r="K8" s="965"/>
      <c r="L8" s="965"/>
      <c r="M8" s="964" t="s">
        <v>739</v>
      </c>
      <c r="N8" s="965"/>
      <c r="O8" s="965"/>
      <c r="P8" s="964" t="s">
        <v>739</v>
      </c>
      <c r="Q8" s="965"/>
      <c r="R8" s="965"/>
      <c r="S8" s="963"/>
    </row>
    <row r="9" spans="1:19">
      <c r="A9" s="970" t="s">
        <v>738</v>
      </c>
      <c r="B9" s="970"/>
      <c r="C9" s="970"/>
      <c r="D9" s="727" t="s">
        <v>139</v>
      </c>
      <c r="E9" s="727" t="s">
        <v>140</v>
      </c>
      <c r="F9" s="727" t="s">
        <v>141</v>
      </c>
      <c r="G9" s="727" t="s">
        <v>139</v>
      </c>
      <c r="H9" s="727" t="s">
        <v>140</v>
      </c>
      <c r="I9" s="727" t="s">
        <v>141</v>
      </c>
      <c r="J9" s="727" t="s">
        <v>139</v>
      </c>
      <c r="K9" s="727" t="s">
        <v>140</v>
      </c>
      <c r="L9" s="727" t="s">
        <v>141</v>
      </c>
      <c r="M9" s="727" t="s">
        <v>139</v>
      </c>
      <c r="N9" s="727" t="s">
        <v>140</v>
      </c>
      <c r="O9" s="727" t="s">
        <v>141</v>
      </c>
      <c r="P9" s="727" t="s">
        <v>139</v>
      </c>
      <c r="Q9" s="727" t="s">
        <v>140</v>
      </c>
      <c r="R9" s="727" t="s">
        <v>141</v>
      </c>
      <c r="S9" s="963"/>
    </row>
    <row r="10" spans="1:19" s="354" customFormat="1" ht="22.5" customHeight="1">
      <c r="A10" s="971" t="s">
        <v>742</v>
      </c>
      <c r="B10" s="971"/>
      <c r="C10" s="971"/>
      <c r="D10" s="729">
        <v>3715</v>
      </c>
      <c r="E10" s="729">
        <v>663590</v>
      </c>
      <c r="F10" s="729">
        <v>13047</v>
      </c>
      <c r="G10" s="729">
        <v>3121</v>
      </c>
      <c r="H10" s="729">
        <v>337194</v>
      </c>
      <c r="I10" s="729">
        <v>4770</v>
      </c>
      <c r="J10" s="729">
        <v>2524</v>
      </c>
      <c r="K10" s="729">
        <v>372370</v>
      </c>
      <c r="L10" s="729">
        <v>6087</v>
      </c>
      <c r="M10" s="729">
        <v>2978</v>
      </c>
      <c r="N10" s="729">
        <v>578304</v>
      </c>
      <c r="O10" s="729">
        <v>12474</v>
      </c>
      <c r="P10" s="729">
        <v>12338</v>
      </c>
      <c r="Q10" s="729">
        <v>1951458</v>
      </c>
      <c r="R10" s="729">
        <v>36378</v>
      </c>
      <c r="S10" s="729">
        <v>2000174</v>
      </c>
    </row>
    <row r="11" spans="1:19" ht="21.75" customHeight="1">
      <c r="A11" s="972" t="s">
        <v>743</v>
      </c>
      <c r="B11" s="972"/>
      <c r="C11" s="972"/>
      <c r="D11" s="728">
        <v>1.8573384115581945E-3</v>
      </c>
      <c r="E11" s="728">
        <v>0.33176613634613789</v>
      </c>
      <c r="F11" s="728">
        <v>6.522932504872076E-3</v>
      </c>
      <c r="G11" s="728">
        <v>1.560364248310397E-3</v>
      </c>
      <c r="H11" s="728">
        <v>0.16858233333699968</v>
      </c>
      <c r="I11" s="728">
        <v>2.3847925230504946E-3</v>
      </c>
      <c r="J11" s="728">
        <v>1.2618902155512471E-3</v>
      </c>
      <c r="K11" s="728">
        <v>0.18616880331411167</v>
      </c>
      <c r="L11" s="728">
        <v>3.0432352385342475E-3</v>
      </c>
      <c r="M11" s="728">
        <v>1.4888704682692606E-3</v>
      </c>
      <c r="N11" s="728">
        <v>0.28912684596440108</v>
      </c>
      <c r="O11" s="728">
        <v>6.2364574282037467E-3</v>
      </c>
      <c r="P11" s="728">
        <v>6.1684633436890988E-3</v>
      </c>
      <c r="Q11" s="728">
        <v>0.97564411896165038</v>
      </c>
      <c r="R11" s="728">
        <v>1.8187417694660566E-2</v>
      </c>
      <c r="S11" s="728">
        <v>1</v>
      </c>
    </row>
    <row r="12" spans="1:19" ht="22.5" customHeight="1">
      <c r="A12" s="973" t="s">
        <v>744</v>
      </c>
      <c r="B12" s="973"/>
      <c r="C12" s="973"/>
      <c r="D12" s="355">
        <v>45</v>
      </c>
      <c r="E12" s="355">
        <v>45</v>
      </c>
      <c r="F12" s="355">
        <v>2</v>
      </c>
      <c r="G12" s="355">
        <v>43</v>
      </c>
      <c r="H12" s="355">
        <v>48</v>
      </c>
      <c r="I12" s="355">
        <v>4</v>
      </c>
      <c r="J12" s="355">
        <v>57</v>
      </c>
      <c r="K12" s="355">
        <v>56</v>
      </c>
      <c r="L12" s="355">
        <v>4</v>
      </c>
      <c r="M12" s="355">
        <v>26</v>
      </c>
      <c r="N12" s="355">
        <v>43</v>
      </c>
      <c r="O12" s="355">
        <v>3</v>
      </c>
      <c r="P12" s="355">
        <v>171</v>
      </c>
      <c r="Q12" s="355">
        <v>192</v>
      </c>
      <c r="R12" s="355">
        <v>13</v>
      </c>
      <c r="S12" s="355">
        <v>376</v>
      </c>
    </row>
    <row r="13" spans="1:19" ht="22.5" customHeight="1">
      <c r="A13" s="973" t="s">
        <v>745</v>
      </c>
      <c r="B13" s="973"/>
      <c r="C13" s="973"/>
      <c r="D13" s="355">
        <v>0</v>
      </c>
      <c r="E13" s="355">
        <v>1</v>
      </c>
      <c r="F13" s="355">
        <v>0</v>
      </c>
      <c r="G13" s="355">
        <v>0</v>
      </c>
      <c r="H13" s="355">
        <v>1</v>
      </c>
      <c r="I13" s="355">
        <v>0</v>
      </c>
      <c r="J13" s="355">
        <v>0</v>
      </c>
      <c r="K13" s="355">
        <v>2</v>
      </c>
      <c r="L13" s="355">
        <v>0</v>
      </c>
      <c r="M13" s="355">
        <v>0</v>
      </c>
      <c r="N13" s="355">
        <v>0</v>
      </c>
      <c r="O13" s="355">
        <v>0</v>
      </c>
      <c r="P13" s="355">
        <v>0</v>
      </c>
      <c r="Q13" s="355">
        <v>4</v>
      </c>
      <c r="R13" s="355">
        <v>0</v>
      </c>
      <c r="S13" s="355">
        <v>4</v>
      </c>
    </row>
    <row r="14" spans="1:19" ht="22.5" customHeight="1">
      <c r="A14" s="973" t="s">
        <v>746</v>
      </c>
      <c r="B14" s="973"/>
      <c r="C14" s="973"/>
      <c r="D14" s="355">
        <v>1221</v>
      </c>
      <c r="E14" s="355">
        <v>0</v>
      </c>
      <c r="F14" s="355">
        <v>0</v>
      </c>
      <c r="G14" s="355">
        <v>2444</v>
      </c>
      <c r="H14" s="355">
        <v>0</v>
      </c>
      <c r="I14" s="355">
        <v>0</v>
      </c>
      <c r="J14" s="355">
        <v>1221</v>
      </c>
      <c r="K14" s="355">
        <v>0</v>
      </c>
      <c r="L14" s="355">
        <v>0</v>
      </c>
      <c r="M14" s="355">
        <v>1221</v>
      </c>
      <c r="N14" s="355">
        <v>0</v>
      </c>
      <c r="O14" s="355">
        <v>0</v>
      </c>
      <c r="P14" s="355">
        <v>6107</v>
      </c>
      <c r="Q14" s="355">
        <v>0</v>
      </c>
      <c r="R14" s="355">
        <v>0</v>
      </c>
      <c r="S14" s="355">
        <v>6107</v>
      </c>
    </row>
    <row r="15" spans="1:19" ht="21.75" customHeight="1">
      <c r="A15" s="972" t="s">
        <v>747</v>
      </c>
      <c r="B15" s="972"/>
      <c r="C15" s="972"/>
      <c r="D15" s="732">
        <v>1266</v>
      </c>
      <c r="E15" s="732">
        <v>46</v>
      </c>
      <c r="F15" s="732">
        <v>2</v>
      </c>
      <c r="G15" s="732">
        <v>2487</v>
      </c>
      <c r="H15" s="732">
        <v>49</v>
      </c>
      <c r="I15" s="732">
        <v>4</v>
      </c>
      <c r="J15" s="732">
        <v>1278</v>
      </c>
      <c r="K15" s="732">
        <v>58</v>
      </c>
      <c r="L15" s="732">
        <v>4</v>
      </c>
      <c r="M15" s="732">
        <v>1247</v>
      </c>
      <c r="N15" s="732">
        <v>43</v>
      </c>
      <c r="O15" s="732">
        <v>3</v>
      </c>
      <c r="P15" s="732">
        <v>6278</v>
      </c>
      <c r="Q15" s="732">
        <v>196</v>
      </c>
      <c r="R15" s="732">
        <v>13</v>
      </c>
      <c r="S15" s="732">
        <v>6487</v>
      </c>
    </row>
    <row r="16" spans="1:19" ht="22.5" customHeight="1">
      <c r="A16" s="974" t="s">
        <v>748</v>
      </c>
      <c r="B16" s="974"/>
      <c r="C16" s="974"/>
      <c r="D16" s="176">
        <v>0</v>
      </c>
      <c r="E16" s="176">
        <v>13</v>
      </c>
      <c r="F16" s="176">
        <v>1</v>
      </c>
      <c r="G16" s="176">
        <v>0</v>
      </c>
      <c r="H16" s="176">
        <v>11</v>
      </c>
      <c r="I16" s="176">
        <v>2</v>
      </c>
      <c r="J16" s="176">
        <v>0</v>
      </c>
      <c r="K16" s="176">
        <v>7</v>
      </c>
      <c r="L16" s="176">
        <v>1</v>
      </c>
      <c r="M16" s="176">
        <v>0</v>
      </c>
      <c r="N16" s="176">
        <v>16</v>
      </c>
      <c r="O16" s="176">
        <v>0</v>
      </c>
      <c r="P16" s="176">
        <v>0</v>
      </c>
      <c r="Q16" s="176">
        <v>47</v>
      </c>
      <c r="R16" s="176">
        <v>4</v>
      </c>
      <c r="S16" s="176">
        <v>51</v>
      </c>
    </row>
    <row r="17" spans="1:20" ht="22.5" customHeight="1">
      <c r="A17" s="974" t="s">
        <v>749</v>
      </c>
      <c r="B17" s="974"/>
      <c r="C17" s="974"/>
      <c r="D17" s="177">
        <v>13</v>
      </c>
      <c r="E17" s="176">
        <v>0</v>
      </c>
      <c r="F17" s="176">
        <v>1</v>
      </c>
      <c r="G17" s="176">
        <v>12</v>
      </c>
      <c r="H17" s="176">
        <v>0</v>
      </c>
      <c r="I17" s="176">
        <v>1</v>
      </c>
      <c r="J17" s="176">
        <v>8</v>
      </c>
      <c r="K17" s="176">
        <v>0</v>
      </c>
      <c r="L17" s="176">
        <v>0</v>
      </c>
      <c r="M17" s="176">
        <v>15</v>
      </c>
      <c r="N17" s="176">
        <v>0</v>
      </c>
      <c r="O17" s="176">
        <v>1</v>
      </c>
      <c r="P17" s="176">
        <v>48</v>
      </c>
      <c r="Q17" s="176">
        <v>0</v>
      </c>
      <c r="R17" s="176">
        <v>3</v>
      </c>
      <c r="S17" s="176">
        <v>51</v>
      </c>
    </row>
    <row r="18" spans="1:20" ht="22.5" customHeight="1">
      <c r="A18" s="976" t="s">
        <v>750</v>
      </c>
      <c r="B18" s="976"/>
      <c r="C18" s="976"/>
      <c r="D18" s="176">
        <v>9</v>
      </c>
      <c r="E18" s="176">
        <v>18</v>
      </c>
      <c r="F18" s="176">
        <v>0</v>
      </c>
      <c r="G18" s="176">
        <v>2</v>
      </c>
      <c r="H18" s="176">
        <v>6</v>
      </c>
      <c r="I18" s="176">
        <v>0</v>
      </c>
      <c r="J18" s="176">
        <v>0</v>
      </c>
      <c r="K18" s="176">
        <v>4</v>
      </c>
      <c r="L18" s="176">
        <v>0</v>
      </c>
      <c r="M18" s="176">
        <v>2</v>
      </c>
      <c r="N18" s="176">
        <v>13</v>
      </c>
      <c r="O18" s="176">
        <v>1</v>
      </c>
      <c r="P18" s="176">
        <v>13</v>
      </c>
      <c r="Q18" s="176">
        <v>41</v>
      </c>
      <c r="R18" s="176">
        <v>1</v>
      </c>
      <c r="S18" s="176">
        <v>55</v>
      </c>
    </row>
    <row r="19" spans="1:20" ht="22.5" customHeight="1">
      <c r="A19" s="975" t="s">
        <v>751</v>
      </c>
      <c r="B19" s="975"/>
      <c r="C19" s="975"/>
      <c r="D19" s="176">
        <v>1</v>
      </c>
      <c r="E19" s="176">
        <v>5</v>
      </c>
      <c r="F19" s="176">
        <v>0</v>
      </c>
      <c r="G19" s="176">
        <v>4</v>
      </c>
      <c r="H19" s="176">
        <v>23</v>
      </c>
      <c r="I19" s="176">
        <v>1</v>
      </c>
      <c r="J19" s="176">
        <v>7</v>
      </c>
      <c r="K19" s="176">
        <v>6</v>
      </c>
      <c r="L19" s="176">
        <v>0</v>
      </c>
      <c r="M19" s="176">
        <v>1</v>
      </c>
      <c r="N19" s="176">
        <v>7</v>
      </c>
      <c r="O19" s="176">
        <v>0</v>
      </c>
      <c r="P19" s="176">
        <v>13</v>
      </c>
      <c r="Q19" s="176">
        <v>41</v>
      </c>
      <c r="R19" s="176">
        <v>1</v>
      </c>
      <c r="S19" s="176">
        <v>55</v>
      </c>
    </row>
    <row r="20" spans="1:20" ht="22.5" customHeight="1">
      <c r="A20" s="972" t="s">
        <v>752</v>
      </c>
      <c r="B20" s="972"/>
      <c r="C20" s="972"/>
      <c r="D20" s="732">
        <v>5</v>
      </c>
      <c r="E20" s="732">
        <v>-26</v>
      </c>
      <c r="F20" s="732">
        <v>0</v>
      </c>
      <c r="G20" s="732">
        <v>14</v>
      </c>
      <c r="H20" s="732">
        <v>6</v>
      </c>
      <c r="I20" s="732">
        <v>0</v>
      </c>
      <c r="J20" s="732">
        <v>15</v>
      </c>
      <c r="K20" s="732">
        <v>-5</v>
      </c>
      <c r="L20" s="732">
        <v>-1</v>
      </c>
      <c r="M20" s="732">
        <v>14</v>
      </c>
      <c r="N20" s="732">
        <v>-22</v>
      </c>
      <c r="O20" s="732">
        <v>0</v>
      </c>
      <c r="P20" s="732">
        <v>48</v>
      </c>
      <c r="Q20" s="732">
        <v>-47</v>
      </c>
      <c r="R20" s="732">
        <v>-1</v>
      </c>
      <c r="S20" s="732">
        <v>0</v>
      </c>
    </row>
    <row r="21" spans="1:20" ht="22.5" customHeight="1">
      <c r="A21" s="972" t="s">
        <v>753</v>
      </c>
      <c r="B21" s="972"/>
      <c r="C21" s="972"/>
      <c r="D21" s="732">
        <v>0</v>
      </c>
      <c r="E21" s="732">
        <v>100</v>
      </c>
      <c r="F21" s="732">
        <v>99</v>
      </c>
      <c r="G21" s="732">
        <v>1</v>
      </c>
      <c r="H21" s="732">
        <v>34</v>
      </c>
      <c r="I21" s="732">
        <v>22</v>
      </c>
      <c r="J21" s="732">
        <v>0</v>
      </c>
      <c r="K21" s="732">
        <v>60</v>
      </c>
      <c r="L21" s="732">
        <v>49</v>
      </c>
      <c r="M21" s="732">
        <v>0</v>
      </c>
      <c r="N21" s="732">
        <v>83</v>
      </c>
      <c r="O21" s="732">
        <v>102</v>
      </c>
      <c r="P21" s="732">
        <v>1</v>
      </c>
      <c r="Q21" s="732">
        <v>277</v>
      </c>
      <c r="R21" s="732">
        <v>272</v>
      </c>
      <c r="S21" s="732">
        <v>550</v>
      </c>
    </row>
    <row r="22" spans="1:20" ht="21.75" customHeight="1">
      <c r="A22" s="971" t="s">
        <v>754</v>
      </c>
      <c r="B22" s="971"/>
      <c r="C22" s="971"/>
      <c r="D22" s="730">
        <v>4986</v>
      </c>
      <c r="E22" s="730">
        <v>663510</v>
      </c>
      <c r="F22" s="730">
        <v>12950</v>
      </c>
      <c r="G22" s="730">
        <v>5621</v>
      </c>
      <c r="H22" s="730">
        <v>337215</v>
      </c>
      <c r="I22" s="730">
        <v>4752</v>
      </c>
      <c r="J22" s="731">
        <v>3817</v>
      </c>
      <c r="K22" s="730">
        <v>372363</v>
      </c>
      <c r="L22" s="730">
        <v>6041</v>
      </c>
      <c r="M22" s="730">
        <v>4239</v>
      </c>
      <c r="N22" s="730">
        <v>578242</v>
      </c>
      <c r="O22" s="730">
        <v>12375</v>
      </c>
      <c r="P22" s="730">
        <v>18663</v>
      </c>
      <c r="Q22" s="730">
        <v>1951330</v>
      </c>
      <c r="R22" s="730">
        <v>36118</v>
      </c>
      <c r="S22" s="730">
        <v>2006111</v>
      </c>
    </row>
    <row r="23" spans="1:20" s="273" customFormat="1" ht="22.5" customHeight="1">
      <c r="A23" s="975" t="s">
        <v>789</v>
      </c>
      <c r="B23" s="975"/>
      <c r="C23" s="975"/>
      <c r="D23" s="358">
        <v>1271</v>
      </c>
      <c r="E23" s="358">
        <v>-80</v>
      </c>
      <c r="F23" s="358">
        <v>-97</v>
      </c>
      <c r="G23" s="358">
        <v>2500</v>
      </c>
      <c r="H23" s="358">
        <v>21</v>
      </c>
      <c r="I23" s="358">
        <v>-18</v>
      </c>
      <c r="J23" s="358">
        <v>1293</v>
      </c>
      <c r="K23" s="358">
        <v>-7</v>
      </c>
      <c r="L23" s="358">
        <v>-46</v>
      </c>
      <c r="M23" s="358">
        <v>1261</v>
      </c>
      <c r="N23" s="358">
        <v>-62</v>
      </c>
      <c r="O23" s="358">
        <v>-99</v>
      </c>
      <c r="P23" s="358">
        <v>6325</v>
      </c>
      <c r="Q23" s="358">
        <v>-128</v>
      </c>
      <c r="R23" s="358">
        <v>-260</v>
      </c>
      <c r="S23" s="358">
        <v>5937</v>
      </c>
      <c r="T23" s="309"/>
    </row>
    <row r="24" spans="1:20" ht="22.5" customHeight="1">
      <c r="A24" s="972" t="s">
        <v>755</v>
      </c>
      <c r="B24" s="972"/>
      <c r="C24" s="972"/>
      <c r="D24" s="728">
        <v>0.34212651413189771</v>
      </c>
      <c r="E24" s="728">
        <v>-1.2055636763664311E-4</v>
      </c>
      <c r="F24" s="728">
        <v>-7.43465930865333E-3</v>
      </c>
      <c r="G24" s="728">
        <v>0.80102531239987185</v>
      </c>
      <c r="H24" s="728">
        <v>6.2278688232886712E-5</v>
      </c>
      <c r="I24" s="728">
        <v>-3.7735849056603774E-3</v>
      </c>
      <c r="J24" s="728">
        <v>0.51228209191759111</v>
      </c>
      <c r="K24" s="728">
        <v>-1.8798506861455004E-5</v>
      </c>
      <c r="L24" s="728">
        <v>-7.5570888779365863E-3</v>
      </c>
      <c r="M24" s="728">
        <v>0.42343854936198794</v>
      </c>
      <c r="N24" s="728">
        <v>-1.0721004869411243E-4</v>
      </c>
      <c r="O24" s="728">
        <v>-7.9365079365079361E-3</v>
      </c>
      <c r="P24" s="728">
        <v>0.51264386448370891</v>
      </c>
      <c r="Q24" s="728">
        <v>-6.5591983019875396E-5</v>
      </c>
      <c r="R24" s="728">
        <v>-7.1471768651382708E-3</v>
      </c>
      <c r="S24" s="728">
        <v>2.9682417629666221E-3</v>
      </c>
    </row>
    <row r="25" spans="1:20" ht="21.75" customHeight="1">
      <c r="A25" s="972" t="s">
        <v>743</v>
      </c>
      <c r="B25" s="972"/>
      <c r="C25" s="972"/>
      <c r="D25" s="728">
        <v>2.4854058424483988E-3</v>
      </c>
      <c r="E25" s="728">
        <v>0.33074441045385822</v>
      </c>
      <c r="F25" s="728">
        <v>6.4552759044738802E-3</v>
      </c>
      <c r="G25" s="728">
        <v>2.8019386763743384E-3</v>
      </c>
      <c r="H25" s="728">
        <v>0.16809388912178838</v>
      </c>
      <c r="I25" s="728">
        <v>2.3687622469544308E-3</v>
      </c>
      <c r="J25" s="728">
        <v>1.9026863418823783E-3</v>
      </c>
      <c r="K25" s="728">
        <v>0.18561435533726697</v>
      </c>
      <c r="L25" s="728">
        <v>3.0112989759788966E-3</v>
      </c>
      <c r="M25" s="728">
        <v>2.1130435952945773E-3</v>
      </c>
      <c r="N25" s="728">
        <v>0.28824028181890232</v>
      </c>
      <c r="O25" s="728">
        <v>6.1686516847771636E-3</v>
      </c>
      <c r="P25" s="728">
        <v>9.3030744559996926E-3</v>
      </c>
      <c r="Q25" s="728">
        <v>0.97269293673181589</v>
      </c>
      <c r="R25" s="728">
        <v>1.800398881218437E-2</v>
      </c>
      <c r="S25" s="728">
        <v>1</v>
      </c>
    </row>
    <row r="26" spans="1:20">
      <c r="A26" s="22" t="s">
        <v>756</v>
      </c>
      <c r="B26" s="22"/>
      <c r="C26" s="22"/>
    </row>
    <row r="27" spans="1:20" ht="12.75" customHeight="1">
      <c r="A27" s="175" t="s">
        <v>757</v>
      </c>
      <c r="B27" s="175"/>
      <c r="C27" s="175"/>
      <c r="D27" s="173"/>
      <c r="E27" s="173"/>
      <c r="F27" s="173"/>
      <c r="G27" s="173"/>
      <c r="H27" s="174"/>
    </row>
    <row r="28" spans="1:20" ht="12.75" customHeight="1">
      <c r="A28" s="170" t="s">
        <v>758</v>
      </c>
      <c r="B28" s="170"/>
      <c r="C28" s="170"/>
      <c r="D28" s="172"/>
      <c r="E28" s="172"/>
      <c r="F28" s="172"/>
      <c r="G28" s="172"/>
      <c r="H28" s="172"/>
    </row>
    <row r="29" spans="1:20" ht="12.75" customHeight="1">
      <c r="A29" s="171"/>
      <c r="B29" s="171"/>
      <c r="C29" s="171"/>
      <c r="D29" s="170"/>
      <c r="E29" s="170"/>
      <c r="F29" s="170"/>
      <c r="G29" s="170"/>
      <c r="H29" s="170"/>
    </row>
    <row r="30" spans="1:20" ht="12.75" customHeight="1">
      <c r="B30" s="668"/>
      <c r="C30" s="668"/>
    </row>
    <row r="31" spans="1:20" ht="12.75" customHeight="1">
      <c r="A31" s="153" t="s">
        <v>795</v>
      </c>
      <c r="B31" s="205"/>
      <c r="C31" s="205"/>
      <c r="D31" s="205"/>
      <c r="E31" s="205"/>
      <c r="F31" s="205"/>
      <c r="S31" s="141" t="str">
        <f>Naslovnica!A20</f>
        <v>Studeni 2019.</v>
      </c>
    </row>
    <row r="32" spans="1:20">
      <c r="A32" s="613" t="s">
        <v>796</v>
      </c>
      <c r="B32" s="205"/>
      <c r="C32" s="205"/>
      <c r="D32" s="205"/>
      <c r="E32" s="205"/>
      <c r="F32" s="205"/>
      <c r="S32" s="581" t="str">
        <f>Naslovnica!A24</f>
        <v>November 2019</v>
      </c>
    </row>
    <row r="33" spans="1:19">
      <c r="B33"/>
      <c r="C33"/>
    </row>
    <row r="34" spans="1:19" ht="32.25" customHeight="1">
      <c r="A34" s="733"/>
      <c r="B34" s="970" t="s">
        <v>726</v>
      </c>
      <c r="C34" s="970"/>
      <c r="D34" s="970"/>
      <c r="E34" s="969" t="s">
        <v>727</v>
      </c>
      <c r="F34" s="969"/>
      <c r="G34" s="969"/>
      <c r="H34" s="969" t="s">
        <v>728</v>
      </c>
      <c r="I34" s="969"/>
      <c r="J34" s="969"/>
      <c r="K34" s="968" t="s">
        <v>729</v>
      </c>
      <c r="L34" s="968"/>
      <c r="M34" s="968"/>
      <c r="N34" s="968" t="s">
        <v>730</v>
      </c>
      <c r="O34" s="968"/>
      <c r="P34" s="968"/>
      <c r="Q34" s="969" t="s">
        <v>731</v>
      </c>
      <c r="R34" s="969"/>
      <c r="S34" s="969"/>
    </row>
    <row r="35" spans="1:19" ht="21">
      <c r="A35" s="733" t="s">
        <v>651</v>
      </c>
      <c r="B35" s="970" t="s">
        <v>732</v>
      </c>
      <c r="C35" s="970"/>
      <c r="D35" s="970"/>
      <c r="E35" s="970" t="s">
        <v>733</v>
      </c>
      <c r="F35" s="970"/>
      <c r="G35" s="970"/>
      <c r="H35" s="970" t="s">
        <v>733</v>
      </c>
      <c r="I35" s="970"/>
      <c r="J35" s="970"/>
      <c r="K35" s="970" t="s">
        <v>734</v>
      </c>
      <c r="L35" s="970"/>
      <c r="M35" s="970"/>
      <c r="N35" s="970" t="s">
        <v>734</v>
      </c>
      <c r="O35" s="970"/>
      <c r="P35" s="970"/>
      <c r="Q35" s="970" t="s">
        <v>734</v>
      </c>
      <c r="R35" s="970"/>
      <c r="S35" s="970"/>
    </row>
    <row r="36" spans="1:19">
      <c r="A36" s="733"/>
      <c r="B36" s="734" t="s">
        <v>139</v>
      </c>
      <c r="C36" s="734" t="s">
        <v>140</v>
      </c>
      <c r="D36" s="734" t="s">
        <v>141</v>
      </c>
      <c r="E36" s="734" t="s">
        <v>139</v>
      </c>
      <c r="F36" s="734" t="s">
        <v>140</v>
      </c>
      <c r="G36" s="734" t="s">
        <v>141</v>
      </c>
      <c r="H36" s="734" t="s">
        <v>139</v>
      </c>
      <c r="I36" s="734" t="s">
        <v>140</v>
      </c>
      <c r="J36" s="734" t="s">
        <v>141</v>
      </c>
      <c r="K36" s="734" t="s">
        <v>139</v>
      </c>
      <c r="L36" s="734" t="s">
        <v>140</v>
      </c>
      <c r="M36" s="734" t="s">
        <v>141</v>
      </c>
      <c r="N36" s="734" t="s">
        <v>139</v>
      </c>
      <c r="O36" s="734" t="s">
        <v>140</v>
      </c>
      <c r="P36" s="734" t="s">
        <v>141</v>
      </c>
      <c r="Q36" s="726" t="s">
        <v>139</v>
      </c>
      <c r="R36" s="726" t="s">
        <v>140</v>
      </c>
      <c r="S36" s="726" t="s">
        <v>141</v>
      </c>
    </row>
    <row r="37" spans="1:19">
      <c r="A37" s="180" t="s">
        <v>8</v>
      </c>
      <c r="B37" s="189">
        <v>1427</v>
      </c>
      <c r="C37" s="189">
        <v>4456</v>
      </c>
      <c r="D37" s="189">
        <v>12</v>
      </c>
      <c r="E37" s="189">
        <v>810</v>
      </c>
      <c r="F37" s="189">
        <v>3265</v>
      </c>
      <c r="G37" s="189">
        <v>4</v>
      </c>
      <c r="H37" s="189">
        <v>2237</v>
      </c>
      <c r="I37" s="189">
        <v>7721</v>
      </c>
      <c r="J37" s="189">
        <v>16</v>
      </c>
      <c r="K37" s="189">
        <v>732</v>
      </c>
      <c r="L37" s="189">
        <v>-656</v>
      </c>
      <c r="M37" s="189">
        <v>1</v>
      </c>
      <c r="N37" s="189">
        <v>451</v>
      </c>
      <c r="O37" s="189">
        <v>-498</v>
      </c>
      <c r="P37" s="189">
        <v>-1</v>
      </c>
      <c r="Q37" s="190">
        <v>1.1223908918406074</v>
      </c>
      <c r="R37" s="190">
        <v>-0.13002816901408454</v>
      </c>
      <c r="S37" s="190">
        <v>0</v>
      </c>
    </row>
    <row r="38" spans="1:19">
      <c r="A38" s="78" t="s">
        <v>9</v>
      </c>
      <c r="B38" s="189">
        <v>3408</v>
      </c>
      <c r="C38" s="189">
        <v>108549</v>
      </c>
      <c r="D38" s="189">
        <v>139</v>
      </c>
      <c r="E38" s="189">
        <v>2493</v>
      </c>
      <c r="F38" s="189">
        <v>84925</v>
      </c>
      <c r="G38" s="189">
        <v>103</v>
      </c>
      <c r="H38" s="189">
        <v>5901</v>
      </c>
      <c r="I38" s="189">
        <v>193474</v>
      </c>
      <c r="J38" s="189">
        <v>242</v>
      </c>
      <c r="K38" s="189">
        <v>1674</v>
      </c>
      <c r="L38" s="189">
        <v>-1098</v>
      </c>
      <c r="M38" s="189">
        <v>2</v>
      </c>
      <c r="N38" s="189">
        <v>1244</v>
      </c>
      <c r="O38" s="189">
        <v>-1054</v>
      </c>
      <c r="P38" s="189">
        <v>1</v>
      </c>
      <c r="Q38" s="190">
        <v>0.97820985584981557</v>
      </c>
      <c r="R38" s="190">
        <v>-1.1000582744624898E-2</v>
      </c>
      <c r="S38" s="190">
        <v>1.2552301255230214E-2</v>
      </c>
    </row>
    <row r="39" spans="1:19">
      <c r="A39" s="78" t="s">
        <v>10</v>
      </c>
      <c r="B39" s="189">
        <v>1888</v>
      </c>
      <c r="C39" s="189">
        <v>127085</v>
      </c>
      <c r="D39" s="189">
        <v>107</v>
      </c>
      <c r="E39" s="189">
        <v>1117</v>
      </c>
      <c r="F39" s="189">
        <v>113936</v>
      </c>
      <c r="G39" s="189">
        <v>110</v>
      </c>
      <c r="H39" s="189">
        <v>3005</v>
      </c>
      <c r="I39" s="189">
        <v>241021</v>
      </c>
      <c r="J39" s="189">
        <v>217</v>
      </c>
      <c r="K39" s="189">
        <v>743</v>
      </c>
      <c r="L39" s="189">
        <v>-331</v>
      </c>
      <c r="M39" s="189">
        <v>5</v>
      </c>
      <c r="N39" s="189">
        <v>429</v>
      </c>
      <c r="O39" s="189">
        <v>-229</v>
      </c>
      <c r="P39" s="189">
        <v>2</v>
      </c>
      <c r="Q39" s="190">
        <v>0.63938897981451182</v>
      </c>
      <c r="R39" s="190">
        <v>-2.3180630927100987E-3</v>
      </c>
      <c r="S39" s="190">
        <v>3.3333333333333437E-2</v>
      </c>
    </row>
    <row r="40" spans="1:19">
      <c r="A40" s="78" t="s">
        <v>11</v>
      </c>
      <c r="B40" s="189">
        <v>1598</v>
      </c>
      <c r="C40" s="189">
        <v>146765</v>
      </c>
      <c r="D40" s="189">
        <v>75</v>
      </c>
      <c r="E40" s="189">
        <v>654</v>
      </c>
      <c r="F40" s="189">
        <v>134786</v>
      </c>
      <c r="G40" s="189">
        <v>65</v>
      </c>
      <c r="H40" s="189">
        <v>2252</v>
      </c>
      <c r="I40" s="189">
        <v>281551</v>
      </c>
      <c r="J40" s="189">
        <v>140</v>
      </c>
      <c r="K40" s="189">
        <v>420</v>
      </c>
      <c r="L40" s="189">
        <v>-394</v>
      </c>
      <c r="M40" s="189">
        <v>-1</v>
      </c>
      <c r="N40" s="189">
        <v>98</v>
      </c>
      <c r="O40" s="189">
        <v>-391</v>
      </c>
      <c r="P40" s="189">
        <v>1</v>
      </c>
      <c r="Q40" s="190">
        <v>0.29873125720876592</v>
      </c>
      <c r="R40" s="190">
        <v>-2.7803751558427292E-3</v>
      </c>
      <c r="S40" s="190">
        <v>0</v>
      </c>
    </row>
    <row r="41" spans="1:19">
      <c r="A41" s="78" t="s">
        <v>12</v>
      </c>
      <c r="B41" s="189">
        <v>1721</v>
      </c>
      <c r="C41" s="189">
        <v>162304</v>
      </c>
      <c r="D41" s="189">
        <v>73</v>
      </c>
      <c r="E41" s="189">
        <v>607</v>
      </c>
      <c r="F41" s="189">
        <v>148920</v>
      </c>
      <c r="G41" s="189">
        <v>71</v>
      </c>
      <c r="H41" s="189">
        <v>2328</v>
      </c>
      <c r="I41" s="189">
        <v>311224</v>
      </c>
      <c r="J41" s="189">
        <v>144</v>
      </c>
      <c r="K41" s="189">
        <v>376</v>
      </c>
      <c r="L41" s="189">
        <v>101</v>
      </c>
      <c r="M41" s="189">
        <v>0</v>
      </c>
      <c r="N41" s="189">
        <v>100</v>
      </c>
      <c r="O41" s="189">
        <v>51</v>
      </c>
      <c r="P41" s="189">
        <v>1</v>
      </c>
      <c r="Q41" s="190">
        <v>0.25701943844492448</v>
      </c>
      <c r="R41" s="190">
        <v>4.8863285670197598E-4</v>
      </c>
      <c r="S41" s="190">
        <v>6.9930069930070893E-3</v>
      </c>
    </row>
    <row r="42" spans="1:19">
      <c r="A42" s="78" t="s">
        <v>13</v>
      </c>
      <c r="B42" s="189">
        <v>920</v>
      </c>
      <c r="C42" s="189">
        <v>148825</v>
      </c>
      <c r="D42" s="189">
        <v>78</v>
      </c>
      <c r="E42" s="189">
        <v>434</v>
      </c>
      <c r="F42" s="189">
        <v>142283</v>
      </c>
      <c r="G42" s="189">
        <v>87</v>
      </c>
      <c r="H42" s="189">
        <v>1354</v>
      </c>
      <c r="I42" s="189">
        <v>291108</v>
      </c>
      <c r="J42" s="189">
        <v>165</v>
      </c>
      <c r="K42" s="189">
        <v>34</v>
      </c>
      <c r="L42" s="189">
        <v>342</v>
      </c>
      <c r="M42" s="189">
        <v>-2</v>
      </c>
      <c r="N42" s="189">
        <v>-3</v>
      </c>
      <c r="O42" s="189">
        <v>60</v>
      </c>
      <c r="P42" s="189">
        <v>-3</v>
      </c>
      <c r="Q42" s="190">
        <v>2.3431594860166216E-2</v>
      </c>
      <c r="R42" s="190">
        <v>1.3828403954510016E-3</v>
      </c>
      <c r="S42" s="190">
        <v>-2.9411764705882359E-2</v>
      </c>
    </row>
    <row r="43" spans="1:19">
      <c r="A43" s="78" t="s">
        <v>14</v>
      </c>
      <c r="B43" s="189">
        <v>629</v>
      </c>
      <c r="C43" s="189">
        <v>121597</v>
      </c>
      <c r="D43" s="189">
        <v>111</v>
      </c>
      <c r="E43" s="189">
        <v>340</v>
      </c>
      <c r="F43" s="189">
        <v>126705</v>
      </c>
      <c r="G43" s="189">
        <v>84</v>
      </c>
      <c r="H43" s="189">
        <v>969</v>
      </c>
      <c r="I43" s="189">
        <v>248302</v>
      </c>
      <c r="J43" s="189">
        <v>195</v>
      </c>
      <c r="K43" s="189">
        <v>8</v>
      </c>
      <c r="L43" s="189">
        <v>239</v>
      </c>
      <c r="M43" s="189">
        <v>0</v>
      </c>
      <c r="N43" s="189">
        <v>3</v>
      </c>
      <c r="O43" s="189">
        <v>221</v>
      </c>
      <c r="P43" s="189">
        <v>1</v>
      </c>
      <c r="Q43" s="190">
        <v>1.1482254697285921E-2</v>
      </c>
      <c r="R43" s="190">
        <v>1.8560211747806754E-3</v>
      </c>
      <c r="S43" s="190">
        <v>5.1546391752577136E-3</v>
      </c>
    </row>
    <row r="44" spans="1:19">
      <c r="A44" s="78" t="s">
        <v>15</v>
      </c>
      <c r="B44" s="189">
        <v>368</v>
      </c>
      <c r="C44" s="189">
        <v>112720</v>
      </c>
      <c r="D44" s="189">
        <v>117</v>
      </c>
      <c r="E44" s="189">
        <v>202</v>
      </c>
      <c r="F44" s="189">
        <v>119449</v>
      </c>
      <c r="G44" s="189">
        <v>153</v>
      </c>
      <c r="H44" s="189">
        <v>570</v>
      </c>
      <c r="I44" s="189">
        <v>232169</v>
      </c>
      <c r="J44" s="189">
        <v>270</v>
      </c>
      <c r="K44" s="189">
        <v>7</v>
      </c>
      <c r="L44" s="189">
        <v>81</v>
      </c>
      <c r="M44" s="189">
        <v>-2</v>
      </c>
      <c r="N44" s="189">
        <v>6</v>
      </c>
      <c r="O44" s="189">
        <v>96</v>
      </c>
      <c r="P44" s="189">
        <v>-1</v>
      </c>
      <c r="Q44" s="190">
        <v>2.3339317773788171E-2</v>
      </c>
      <c r="R44" s="190">
        <v>7.6295734335674048E-4</v>
      </c>
      <c r="S44" s="190">
        <v>-1.098901098901095E-2</v>
      </c>
    </row>
    <row r="45" spans="1:19">
      <c r="A45" s="78" t="s">
        <v>16</v>
      </c>
      <c r="B45" s="189">
        <v>32</v>
      </c>
      <c r="C45" s="189">
        <v>75279</v>
      </c>
      <c r="D45" s="189">
        <v>193</v>
      </c>
      <c r="E45" s="189">
        <v>15</v>
      </c>
      <c r="F45" s="189">
        <v>68970</v>
      </c>
      <c r="G45" s="189">
        <v>5462</v>
      </c>
      <c r="H45" s="189">
        <v>47</v>
      </c>
      <c r="I45" s="189">
        <v>144249</v>
      </c>
      <c r="J45" s="189">
        <v>5655</v>
      </c>
      <c r="K45" s="189">
        <v>2</v>
      </c>
      <c r="L45" s="189">
        <v>1110</v>
      </c>
      <c r="M45" s="189">
        <v>-2</v>
      </c>
      <c r="N45" s="189">
        <v>1</v>
      </c>
      <c r="O45" s="189">
        <v>1735</v>
      </c>
      <c r="P45" s="189">
        <v>-365</v>
      </c>
      <c r="Q45" s="190">
        <v>6.8181818181818121E-2</v>
      </c>
      <c r="R45" s="190">
        <v>2.0119657152555703E-2</v>
      </c>
      <c r="S45" s="190">
        <v>-6.0943208236466262E-2</v>
      </c>
    </row>
    <row r="46" spans="1:19">
      <c r="A46" s="78" t="s">
        <v>17</v>
      </c>
      <c r="B46" s="189">
        <v>0</v>
      </c>
      <c r="C46" s="189">
        <v>509</v>
      </c>
      <c r="D46" s="189">
        <v>15971</v>
      </c>
      <c r="E46" s="189">
        <v>0</v>
      </c>
      <c r="F46" s="189">
        <v>1</v>
      </c>
      <c r="G46" s="189">
        <v>11392</v>
      </c>
      <c r="H46" s="189">
        <v>0</v>
      </c>
      <c r="I46" s="189">
        <v>510</v>
      </c>
      <c r="J46" s="189">
        <v>27363</v>
      </c>
      <c r="K46" s="189">
        <v>0</v>
      </c>
      <c r="L46" s="189">
        <v>487</v>
      </c>
      <c r="M46" s="189">
        <v>-216</v>
      </c>
      <c r="N46" s="189">
        <v>0</v>
      </c>
      <c r="O46" s="189">
        <v>0</v>
      </c>
      <c r="P46" s="189">
        <v>256</v>
      </c>
      <c r="Q46" s="190" t="s">
        <v>1095</v>
      </c>
      <c r="R46" s="190">
        <v>21.173913043478262</v>
      </c>
      <c r="S46" s="190">
        <v>1.4639680854957593E-3</v>
      </c>
    </row>
    <row r="47" spans="1:19">
      <c r="A47" s="78" t="s">
        <v>18</v>
      </c>
      <c r="B47" s="189">
        <v>0</v>
      </c>
      <c r="C47" s="189">
        <v>1</v>
      </c>
      <c r="D47" s="189">
        <v>1116</v>
      </c>
      <c r="E47" s="189">
        <v>0</v>
      </c>
      <c r="F47" s="189">
        <v>0</v>
      </c>
      <c r="G47" s="189">
        <v>595</v>
      </c>
      <c r="H47" s="189">
        <v>0</v>
      </c>
      <c r="I47" s="189">
        <v>1</v>
      </c>
      <c r="J47" s="189">
        <v>1711</v>
      </c>
      <c r="K47" s="189">
        <v>0</v>
      </c>
      <c r="L47" s="189">
        <v>0</v>
      </c>
      <c r="M47" s="189">
        <v>48</v>
      </c>
      <c r="N47" s="189">
        <v>0</v>
      </c>
      <c r="O47" s="189">
        <v>0</v>
      </c>
      <c r="P47" s="189">
        <v>15</v>
      </c>
      <c r="Q47" s="190" t="s">
        <v>1095</v>
      </c>
      <c r="R47" s="190">
        <v>0</v>
      </c>
      <c r="S47" s="190">
        <v>3.8228155339805836E-2</v>
      </c>
    </row>
    <row r="48" spans="1:19" ht="24">
      <c r="A48" s="736" t="s">
        <v>735</v>
      </c>
      <c r="B48" s="737">
        <v>11991</v>
      </c>
      <c r="C48" s="737">
        <v>1008090</v>
      </c>
      <c r="D48" s="737">
        <v>17992</v>
      </c>
      <c r="E48" s="737">
        <v>6672</v>
      </c>
      <c r="F48" s="737">
        <v>943240</v>
      </c>
      <c r="G48" s="737">
        <v>18126</v>
      </c>
      <c r="H48" s="737">
        <v>18663</v>
      </c>
      <c r="I48" s="737">
        <v>1951330</v>
      </c>
      <c r="J48" s="737">
        <v>36118</v>
      </c>
      <c r="K48" s="737">
        <v>3996</v>
      </c>
      <c r="L48" s="737">
        <v>-119</v>
      </c>
      <c r="M48" s="737">
        <v>-167</v>
      </c>
      <c r="N48" s="737">
        <v>2329</v>
      </c>
      <c r="O48" s="737">
        <v>-9</v>
      </c>
      <c r="P48" s="737">
        <v>-93</v>
      </c>
      <c r="Q48" s="738">
        <v>0.5126438644837088</v>
      </c>
      <c r="R48" s="738">
        <v>-6.5591983019919198E-5</v>
      </c>
      <c r="S48" s="738">
        <v>-7.1471768651382162E-3</v>
      </c>
    </row>
    <row r="49" spans="1:19" ht="24">
      <c r="A49" s="739" t="s">
        <v>736</v>
      </c>
      <c r="B49" s="967">
        <v>1038073</v>
      </c>
      <c r="C49" s="967"/>
      <c r="D49" s="967"/>
      <c r="E49" s="967">
        <v>968038</v>
      </c>
      <c r="F49" s="967"/>
      <c r="G49" s="967"/>
      <c r="H49" s="967">
        <v>2006111</v>
      </c>
      <c r="I49" s="967"/>
      <c r="J49" s="967"/>
      <c r="K49" s="967">
        <v>3710</v>
      </c>
      <c r="L49" s="967"/>
      <c r="M49" s="967"/>
      <c r="N49" s="967">
        <v>2227</v>
      </c>
      <c r="O49" s="967"/>
      <c r="P49" s="967"/>
      <c r="Q49" s="966">
        <v>2.9682417629666169E-3</v>
      </c>
      <c r="R49" s="966"/>
      <c r="S49" s="966"/>
    </row>
    <row r="50" spans="1:19">
      <c r="A50" s="15" t="s">
        <v>737</v>
      </c>
      <c r="B50"/>
      <c r="C50"/>
    </row>
    <row r="53" spans="1:19">
      <c r="A53" s="668" t="s">
        <v>97</v>
      </c>
    </row>
    <row r="54" spans="1:19">
      <c r="S54" s="14" t="s">
        <v>1007</v>
      </c>
    </row>
  </sheetData>
  <mergeCells count="48">
    <mergeCell ref="A22:C22"/>
    <mergeCell ref="A23:C23"/>
    <mergeCell ref="A24:C24"/>
    <mergeCell ref="A25:C25"/>
    <mergeCell ref="A17:C17"/>
    <mergeCell ref="A18:C18"/>
    <mergeCell ref="A19:C19"/>
    <mergeCell ref="A20:C20"/>
    <mergeCell ref="A21:C21"/>
    <mergeCell ref="A12:C12"/>
    <mergeCell ref="A13:C13"/>
    <mergeCell ref="A14:C14"/>
    <mergeCell ref="A15:C15"/>
    <mergeCell ref="A16:C16"/>
    <mergeCell ref="A10:C10"/>
    <mergeCell ref="A7:C7"/>
    <mergeCell ref="A8:C8"/>
    <mergeCell ref="A9:C9"/>
    <mergeCell ref="A11:C11"/>
    <mergeCell ref="N34:P34"/>
    <mergeCell ref="Q34:S34"/>
    <mergeCell ref="B35:D35"/>
    <mergeCell ref="E35:G35"/>
    <mergeCell ref="H35:J35"/>
    <mergeCell ref="K35:M35"/>
    <mergeCell ref="N35:P35"/>
    <mergeCell ref="Q35:S35"/>
    <mergeCell ref="H34:J34"/>
    <mergeCell ref="B34:D34"/>
    <mergeCell ref="E34:G34"/>
    <mergeCell ref="K34:M34"/>
    <mergeCell ref="Q49:S49"/>
    <mergeCell ref="B49:D49"/>
    <mergeCell ref="E49:G49"/>
    <mergeCell ref="H49:J49"/>
    <mergeCell ref="K49:M49"/>
    <mergeCell ref="N49:P49"/>
    <mergeCell ref="S7:S9"/>
    <mergeCell ref="J8:L8"/>
    <mergeCell ref="M8:O8"/>
    <mergeCell ref="P8:R8"/>
    <mergeCell ref="D8:F8"/>
    <mergeCell ref="G8:I8"/>
    <mergeCell ref="D7:F7"/>
    <mergeCell ref="G7:I7"/>
    <mergeCell ref="J7:L7"/>
    <mergeCell ref="M7:O7"/>
    <mergeCell ref="P7:R7"/>
  </mergeCells>
  <hyperlinks>
    <hyperlink ref="A53" location="'2 Sadržaj'!A1" display="Sadržaj / Contents"/>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K69"/>
  <sheetViews>
    <sheetView showGridLines="0" zoomScaleNormal="100" workbookViewId="0"/>
  </sheetViews>
  <sheetFormatPr defaultColWidth="9.140625" defaultRowHeight="12.75"/>
  <cols>
    <col min="1" max="1" width="56.42578125" style="56" customWidth="1"/>
    <col min="2" max="3" width="10.85546875" style="56" bestFit="1" customWidth="1"/>
    <col min="4" max="5" width="10.85546875" style="56" customWidth="1"/>
    <col min="6" max="8" width="9.140625" style="56"/>
    <col min="9" max="9" width="23.7109375" style="56" customWidth="1"/>
    <col min="10" max="10" width="12.85546875" style="56" customWidth="1"/>
    <col min="11" max="11" width="12.140625" style="56" customWidth="1"/>
    <col min="12" max="16384" width="9.140625" style="56"/>
  </cols>
  <sheetData>
    <row r="1" spans="1:11" ht="15" customHeight="1">
      <c r="A1" s="663" t="s">
        <v>878</v>
      </c>
      <c r="B1" s="564"/>
      <c r="C1" s="564"/>
      <c r="D1" s="565" t="s">
        <v>1344</v>
      </c>
    </row>
    <row r="2" spans="1:11" ht="15" customHeight="1">
      <c r="A2" s="578" t="s">
        <v>879</v>
      </c>
      <c r="B2" s="564"/>
      <c r="C2" s="571"/>
      <c r="D2" s="572" t="s">
        <v>1345</v>
      </c>
    </row>
    <row r="3" spans="1:11" ht="15" customHeight="1">
      <c r="A3" s="573"/>
      <c r="B3" s="564"/>
      <c r="C3" s="571"/>
      <c r="D3" s="572"/>
    </row>
    <row r="4" spans="1:11" ht="15" customHeight="1">
      <c r="A4" s="151" t="s">
        <v>880</v>
      </c>
      <c r="B4" s="564"/>
      <c r="C4" s="571"/>
      <c r="D4" s="572"/>
    </row>
    <row r="5" spans="1:11" ht="15" customHeight="1">
      <c r="A5" s="573" t="s">
        <v>881</v>
      </c>
      <c r="B5" s="564"/>
      <c r="C5" s="571"/>
      <c r="D5" s="572"/>
    </row>
    <row r="6" spans="1:11" ht="15" customHeight="1">
      <c r="A6" s="572" t="s">
        <v>882</v>
      </c>
      <c r="B6" s="938">
        <v>43738</v>
      </c>
      <c r="C6" s="571"/>
      <c r="D6" s="572"/>
    </row>
    <row r="7" spans="1:11" ht="23.25">
      <c r="A7" s="676" t="s">
        <v>326</v>
      </c>
      <c r="B7" s="563">
        <v>6</v>
      </c>
      <c r="C7" s="677"/>
      <c r="D7" s="678"/>
      <c r="H7" s="151"/>
      <c r="I7" s="346"/>
      <c r="J7" s="347"/>
      <c r="K7" s="347"/>
    </row>
    <row r="8" spans="1:11">
      <c r="B8" s="242"/>
      <c r="C8" s="243"/>
      <c r="D8" s="241"/>
      <c r="E8" s="244"/>
      <c r="H8" s="573"/>
      <c r="I8" s="345"/>
      <c r="J8" s="345"/>
      <c r="K8" s="345"/>
    </row>
    <row r="9" spans="1:11">
      <c r="A9" s="231" t="s">
        <v>883</v>
      </c>
    </row>
    <row r="10" spans="1:11">
      <c r="A10" s="574" t="s">
        <v>884</v>
      </c>
    </row>
    <row r="11" spans="1:11" ht="12.75" customHeight="1">
      <c r="A11"/>
      <c r="B11"/>
      <c r="C11"/>
      <c r="D11" s="65" t="s">
        <v>327</v>
      </c>
    </row>
    <row r="12" spans="1:11" ht="22.5" customHeight="1">
      <c r="A12" s="1081" t="s">
        <v>331</v>
      </c>
      <c r="B12" s="559" t="s">
        <v>328</v>
      </c>
      <c r="C12" s="1081" t="s">
        <v>329</v>
      </c>
      <c r="D12" s="1081" t="s">
        <v>330</v>
      </c>
    </row>
    <row r="13" spans="1:11" ht="22.5" customHeight="1">
      <c r="A13" s="1082"/>
      <c r="B13" s="560">
        <v>43738</v>
      </c>
      <c r="C13" s="1081"/>
      <c r="D13" s="1081"/>
      <c r="E13" s="345"/>
    </row>
    <row r="14" spans="1:11" ht="15">
      <c r="A14" s="508" t="s">
        <v>332</v>
      </c>
      <c r="B14" s="505">
        <v>91797.790840000001</v>
      </c>
      <c r="C14" s="506">
        <v>0.3983144921392221</v>
      </c>
      <c r="D14" s="505">
        <v>26148.903300000005</v>
      </c>
      <c r="F14" s="53"/>
    </row>
    <row r="15" spans="1:11">
      <c r="A15" s="508" t="s">
        <v>333</v>
      </c>
      <c r="B15" s="505">
        <v>1254906.3752400002</v>
      </c>
      <c r="C15" s="506">
        <v>-0.16193350193470366</v>
      </c>
      <c r="D15" s="505">
        <v>-242476.44358999981</v>
      </c>
    </row>
    <row r="16" spans="1:11" ht="22.5">
      <c r="A16" s="511" t="s">
        <v>334</v>
      </c>
      <c r="B16" s="505">
        <v>903.06875000000014</v>
      </c>
      <c r="C16" s="506">
        <v>0.7049657850933978</v>
      </c>
      <c r="D16" s="505">
        <v>373.39903000000015</v>
      </c>
      <c r="F16" s="53"/>
    </row>
    <row r="17" spans="1:4">
      <c r="A17" s="679" t="s">
        <v>336</v>
      </c>
      <c r="B17" s="680">
        <v>1347607.23483</v>
      </c>
      <c r="C17" s="681">
        <v>-0.13811683030955699</v>
      </c>
      <c r="D17" s="680">
        <v>-215954.14125999995</v>
      </c>
    </row>
    <row r="18" spans="1:4">
      <c r="A18" s="508" t="s">
        <v>335</v>
      </c>
      <c r="B18" s="509">
        <v>129849.38636999999</v>
      </c>
      <c r="C18" s="510">
        <v>7.0209293761717931E-2</v>
      </c>
      <c r="D18" s="509">
        <v>8518.5521799999988</v>
      </c>
    </row>
    <row r="19" spans="1:4">
      <c r="A19" s="508" t="s">
        <v>341</v>
      </c>
      <c r="B19" s="505">
        <v>0</v>
      </c>
      <c r="C19" s="561">
        <v>-1</v>
      </c>
      <c r="D19" s="562">
        <v>-97.58386999999999</v>
      </c>
    </row>
    <row r="20" spans="1:4">
      <c r="A20" s="508" t="s">
        <v>337</v>
      </c>
      <c r="B20" s="505">
        <v>11140.384470000001</v>
      </c>
      <c r="C20" s="506">
        <v>-8.4173233134447412E-2</v>
      </c>
      <c r="D20" s="505">
        <v>-1023.9078099999988</v>
      </c>
    </row>
    <row r="21" spans="1:4">
      <c r="A21" s="508" t="s">
        <v>338</v>
      </c>
      <c r="B21" s="505">
        <v>1203213.21551</v>
      </c>
      <c r="C21" s="506">
        <v>-0.15688686844794841</v>
      </c>
      <c r="D21" s="505">
        <v>-223894.45305999997</v>
      </c>
    </row>
    <row r="22" spans="1:4" ht="22.5">
      <c r="A22" s="511" t="s">
        <v>339</v>
      </c>
      <c r="B22" s="505">
        <v>3404.2484799999993</v>
      </c>
      <c r="C22" s="506">
        <v>0.18988180198066448</v>
      </c>
      <c r="D22" s="505">
        <v>543.25129999999945</v>
      </c>
    </row>
    <row r="23" spans="1:4">
      <c r="A23" s="679" t="s">
        <v>340</v>
      </c>
      <c r="B23" s="682">
        <v>1347607.23483</v>
      </c>
      <c r="C23" s="683">
        <v>-0.13811683030955699</v>
      </c>
      <c r="D23" s="682">
        <v>-215954.14125999995</v>
      </c>
    </row>
    <row r="24" spans="1:4">
      <c r="A24" s="22" t="s">
        <v>342</v>
      </c>
    </row>
    <row r="26" spans="1:4">
      <c r="A26" s="232" t="s">
        <v>885</v>
      </c>
    </row>
    <row r="27" spans="1:4">
      <c r="A27" s="575" t="s">
        <v>886</v>
      </c>
    </row>
    <row r="28" spans="1:4">
      <c r="D28" s="65" t="s">
        <v>327</v>
      </c>
    </row>
    <row r="29" spans="1:4" ht="24" customHeight="1">
      <c r="A29" s="1081" t="s">
        <v>331</v>
      </c>
      <c r="B29" s="559" t="s">
        <v>343</v>
      </c>
      <c r="C29" s="1081" t="s">
        <v>329</v>
      </c>
      <c r="D29" s="1081" t="s">
        <v>330</v>
      </c>
    </row>
    <row r="30" spans="1:4" ht="22.5">
      <c r="A30" s="1082"/>
      <c r="B30" s="560" t="s">
        <v>1356</v>
      </c>
      <c r="C30" s="1081"/>
      <c r="D30" s="1081"/>
    </row>
    <row r="31" spans="1:4">
      <c r="A31" s="511" t="s">
        <v>344</v>
      </c>
      <c r="B31" s="566">
        <v>30529.841179999999</v>
      </c>
      <c r="C31" s="506">
        <v>-0.44930904427403656</v>
      </c>
      <c r="D31" s="505">
        <v>-24909.313689999999</v>
      </c>
    </row>
    <row r="32" spans="1:4">
      <c r="A32" s="511" t="s">
        <v>345</v>
      </c>
      <c r="B32" s="566">
        <v>14204.40893</v>
      </c>
      <c r="C32" s="506">
        <v>-0.39206460446345459</v>
      </c>
      <c r="D32" s="505">
        <v>-9160.5884599999972</v>
      </c>
    </row>
    <row r="33" spans="1:4">
      <c r="A33" s="511" t="s">
        <v>346</v>
      </c>
      <c r="B33" s="566">
        <v>16325.432249999998</v>
      </c>
      <c r="C33" s="506">
        <v>-0.49100978692332592</v>
      </c>
      <c r="D33" s="505">
        <v>-15748.72523</v>
      </c>
    </row>
    <row r="34" spans="1:4">
      <c r="A34" s="511" t="s">
        <v>347</v>
      </c>
      <c r="B34" s="566">
        <v>12772.786029999999</v>
      </c>
      <c r="C34" s="506">
        <v>0.61602634671384937</v>
      </c>
      <c r="D34" s="505">
        <v>4868.9631399999989</v>
      </c>
    </row>
    <row r="35" spans="1:4">
      <c r="A35" s="511" t="s">
        <v>348</v>
      </c>
      <c r="B35" s="566">
        <v>2325.5594400000004</v>
      </c>
      <c r="C35" s="506">
        <v>-0.10707579327453466</v>
      </c>
      <c r="D35" s="505">
        <v>-278.87150999999994</v>
      </c>
    </row>
    <row r="36" spans="1:4" ht="22.5">
      <c r="A36" s="511" t="s">
        <v>349</v>
      </c>
      <c r="B36" s="566">
        <v>10447.226590000002</v>
      </c>
      <c r="C36" s="567">
        <v>0.97140100379139027</v>
      </c>
      <c r="D36" s="505">
        <v>5147.8346500000025</v>
      </c>
    </row>
    <row r="37" spans="1:4">
      <c r="A37" s="511" t="s">
        <v>351</v>
      </c>
      <c r="B37" s="566">
        <v>11031.20235</v>
      </c>
      <c r="C37" s="506">
        <v>0.33998220403627644</v>
      </c>
      <c r="D37" s="505">
        <v>2798.8524599999982</v>
      </c>
    </row>
    <row r="38" spans="1:4">
      <c r="A38" s="511" t="s">
        <v>350</v>
      </c>
      <c r="B38" s="566">
        <v>23667.634740000001</v>
      </c>
      <c r="C38" s="506">
        <v>-0.81884323609847232</v>
      </c>
      <c r="D38" s="505">
        <v>-106979.62474000003</v>
      </c>
    </row>
    <row r="39" spans="1:4" ht="22.5">
      <c r="A39" s="511" t="s">
        <v>352</v>
      </c>
      <c r="B39" s="566">
        <v>-12636.43239</v>
      </c>
      <c r="C39" s="567">
        <v>-0.89677374731294768</v>
      </c>
      <c r="D39" s="505">
        <v>109778.47719999999</v>
      </c>
    </row>
    <row r="40" spans="1:4">
      <c r="A40" s="511" t="s">
        <v>354</v>
      </c>
      <c r="B40" s="566">
        <v>54333.829560000013</v>
      </c>
      <c r="C40" s="506">
        <v>-0.24088605188522641</v>
      </c>
      <c r="D40" s="505">
        <v>-17241.498089999979</v>
      </c>
    </row>
    <row r="41" spans="1:4">
      <c r="A41" s="511" t="s">
        <v>353</v>
      </c>
      <c r="B41" s="566">
        <v>40197.603109999996</v>
      </c>
      <c r="C41" s="506">
        <v>-0.7433376757641611</v>
      </c>
      <c r="D41" s="505">
        <v>-116419.08471</v>
      </c>
    </row>
    <row r="42" spans="1:4" ht="22.5">
      <c r="A42" s="511" t="s">
        <v>355</v>
      </c>
      <c r="B42" s="566">
        <v>14136.22645</v>
      </c>
      <c r="C42" s="567">
        <v>-1.1662276617135627</v>
      </c>
      <c r="D42" s="505">
        <v>99177.586620000002</v>
      </c>
    </row>
    <row r="43" spans="1:4">
      <c r="A43" s="511" t="s">
        <v>358</v>
      </c>
      <c r="B43" s="566">
        <v>435.62195000000003</v>
      </c>
      <c r="C43" s="567">
        <v>0.15626162822471867</v>
      </c>
      <c r="D43" s="505">
        <v>58.871620000000064</v>
      </c>
    </row>
    <row r="44" spans="1:4" ht="21.75">
      <c r="A44" s="684" t="s">
        <v>356</v>
      </c>
      <c r="B44" s="685">
        <v>13700.604499999998</v>
      </c>
      <c r="C44" s="686">
        <v>-1.1603946097590159</v>
      </c>
      <c r="D44" s="680">
        <v>99118.715000000011</v>
      </c>
    </row>
    <row r="45" spans="1:4">
      <c r="A45" s="22" t="s">
        <v>357</v>
      </c>
    </row>
    <row r="47" spans="1:4">
      <c r="A47" s="232" t="s">
        <v>887</v>
      </c>
    </row>
    <row r="48" spans="1:4">
      <c r="A48" s="575" t="s">
        <v>888</v>
      </c>
    </row>
    <row r="49" spans="1:5">
      <c r="B49" s="65" t="s">
        <v>327</v>
      </c>
    </row>
    <row r="50" spans="1:5" ht="22.5">
      <c r="A50" s="1081" t="s">
        <v>331</v>
      </c>
      <c r="B50" s="559" t="s">
        <v>343</v>
      </c>
      <c r="C50" s="233"/>
      <c r="D50" s="1083"/>
      <c r="E50" s="1083"/>
    </row>
    <row r="51" spans="1:5" ht="22.5">
      <c r="A51" s="1082"/>
      <c r="B51" s="560" t="s">
        <v>1356</v>
      </c>
      <c r="C51" s="234"/>
      <c r="D51" s="1083"/>
      <c r="E51" s="1083"/>
    </row>
    <row r="52" spans="1:5">
      <c r="A52" s="568" t="s">
        <v>359</v>
      </c>
      <c r="B52" s="569">
        <v>1339357.4790800002</v>
      </c>
      <c r="C52" s="235"/>
      <c r="D52" s="236"/>
      <c r="E52" s="237"/>
    </row>
    <row r="53" spans="1:5" ht="22.5">
      <c r="A53" s="511" t="s">
        <v>360</v>
      </c>
      <c r="B53" s="569">
        <v>210268.01459999997</v>
      </c>
      <c r="C53" s="235"/>
      <c r="D53" s="236"/>
      <c r="E53" s="237"/>
    </row>
    <row r="54" spans="1:5" ht="22.5">
      <c r="A54" s="511" t="s">
        <v>361</v>
      </c>
      <c r="B54" s="569">
        <v>746661.00361999986</v>
      </c>
      <c r="C54" s="235"/>
      <c r="D54" s="236"/>
      <c r="E54" s="237"/>
    </row>
    <row r="55" spans="1:5">
      <c r="A55" s="687" t="s">
        <v>362</v>
      </c>
      <c r="B55" s="688">
        <v>2296286.4972999999</v>
      </c>
      <c r="C55" s="238"/>
      <c r="D55" s="239"/>
      <c r="E55" s="240"/>
    </row>
    <row r="56" spans="1:5">
      <c r="A56" s="22" t="s">
        <v>342</v>
      </c>
    </row>
    <row r="57" spans="1:5">
      <c r="A57" s="22"/>
    </row>
    <row r="58" spans="1:5">
      <c r="A58" s="232" t="s">
        <v>889</v>
      </c>
    </row>
    <row r="59" spans="1:5">
      <c r="A59" s="575" t="s">
        <v>890</v>
      </c>
    </row>
    <row r="60" spans="1:5">
      <c r="A60" s="22"/>
      <c r="B60" s="65" t="s">
        <v>327</v>
      </c>
    </row>
    <row r="61" spans="1:5" ht="22.5">
      <c r="A61" s="1081" t="s">
        <v>331</v>
      </c>
      <c r="B61" s="559" t="s">
        <v>328</v>
      </c>
    </row>
    <row r="62" spans="1:5">
      <c r="A62" s="1082"/>
      <c r="B62" s="560">
        <v>43738</v>
      </c>
    </row>
    <row r="63" spans="1:5">
      <c r="A63" s="568" t="s">
        <v>363</v>
      </c>
      <c r="B63" s="569">
        <v>403204.24550000002</v>
      </c>
    </row>
    <row r="64" spans="1:5" ht="22.5">
      <c r="A64" s="511" t="s">
        <v>360</v>
      </c>
      <c r="B64" s="569">
        <v>158190.65003999998</v>
      </c>
    </row>
    <row r="65" spans="1:5" ht="22.5">
      <c r="A65" s="511" t="s">
        <v>361</v>
      </c>
      <c r="B65" s="569">
        <v>387771.05364999996</v>
      </c>
    </row>
    <row r="66" spans="1:5">
      <c r="A66" s="687" t="s">
        <v>364</v>
      </c>
      <c r="B66" s="688">
        <v>949165.94918999984</v>
      </c>
    </row>
    <row r="67" spans="1:5">
      <c r="A67" s="22" t="s">
        <v>357</v>
      </c>
    </row>
    <row r="69" spans="1:5">
      <c r="A69" s="669" t="s">
        <v>97</v>
      </c>
      <c r="E69" s="35" t="s">
        <v>1076</v>
      </c>
    </row>
  </sheetData>
  <mergeCells count="10">
    <mergeCell ref="A61:A62"/>
    <mergeCell ref="A50:A51"/>
    <mergeCell ref="D50:D51"/>
    <mergeCell ref="E50:E51"/>
    <mergeCell ref="A12:A13"/>
    <mergeCell ref="D12:D13"/>
    <mergeCell ref="A29:A30"/>
    <mergeCell ref="D29:D30"/>
    <mergeCell ref="C12:C13"/>
    <mergeCell ref="C29:C30"/>
  </mergeCells>
  <hyperlinks>
    <hyperlink ref="A69" location="'2 Sadržaj'!A1" display="Sadržaj / Contents"/>
  </hyperlinks>
  <pageMargins left="0.7" right="0.7" top="0.75" bottom="0.75" header="0.3" footer="0.3"/>
  <pageSetup paperSize="9" scale="71" orientation="portrait" r:id="rId1"/>
  <rowBreaks count="1" manualBreakCount="1">
    <brk id="69" max="4"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H60"/>
  <sheetViews>
    <sheetView showGridLines="0" workbookViewId="0"/>
  </sheetViews>
  <sheetFormatPr defaultRowHeight="12"/>
  <cols>
    <col min="1" max="1" width="11" style="908" customWidth="1"/>
    <col min="2" max="2" width="19.42578125" style="908" customWidth="1"/>
    <col min="3" max="16384" width="9.140625" style="908"/>
  </cols>
  <sheetData>
    <row r="1" spans="1:2" ht="12.75">
      <c r="A1" s="151" t="s">
        <v>1073</v>
      </c>
    </row>
    <row r="2" spans="1:2">
      <c r="A2" s="576" t="s">
        <v>1074</v>
      </c>
    </row>
    <row r="4" spans="1:2">
      <c r="B4" s="65" t="s">
        <v>327</v>
      </c>
    </row>
    <row r="5" spans="1:2" ht="48">
      <c r="A5" s="912" t="s">
        <v>1071</v>
      </c>
      <c r="B5" s="912" t="s">
        <v>1075</v>
      </c>
    </row>
    <row r="6" spans="1:2">
      <c r="A6" s="911">
        <v>42735</v>
      </c>
      <c r="B6" s="910">
        <v>1203495.0464000001</v>
      </c>
    </row>
    <row r="7" spans="1:2">
      <c r="A7" s="911">
        <v>42825</v>
      </c>
      <c r="B7" s="910">
        <v>1146319.70306</v>
      </c>
    </row>
    <row r="8" spans="1:2">
      <c r="A8" s="911">
        <v>42916</v>
      </c>
      <c r="B8" s="910">
        <v>877228.42964999995</v>
      </c>
    </row>
    <row r="9" spans="1:2">
      <c r="A9" s="911">
        <v>43008</v>
      </c>
      <c r="B9" s="910">
        <v>894151.84952999989</v>
      </c>
    </row>
    <row r="10" spans="1:2">
      <c r="A10" s="911">
        <v>43100</v>
      </c>
      <c r="B10" s="910">
        <v>1107262.56757</v>
      </c>
    </row>
    <row r="11" spans="1:2">
      <c r="A11" s="911">
        <v>43190</v>
      </c>
      <c r="B11" s="910">
        <v>900884.15221000009</v>
      </c>
    </row>
    <row r="12" spans="1:2">
      <c r="A12" s="911">
        <v>43281</v>
      </c>
      <c r="B12" s="910">
        <v>848211.15226999996</v>
      </c>
    </row>
    <row r="13" spans="1:2">
      <c r="A13" s="911">
        <v>43373</v>
      </c>
      <c r="B13" s="910">
        <v>810938.32378999994</v>
      </c>
    </row>
    <row r="14" spans="1:2">
      <c r="A14" s="911">
        <v>43465</v>
      </c>
      <c r="B14" s="910">
        <v>1130869.9720300001</v>
      </c>
    </row>
    <row r="15" spans="1:2">
      <c r="A15" s="911">
        <v>43555</v>
      </c>
      <c r="B15" s="910">
        <v>1115130.94731</v>
      </c>
    </row>
    <row r="16" spans="1:2">
      <c r="A16" s="911" t="s">
        <v>1094</v>
      </c>
      <c r="B16" s="910">
        <v>963335.01599999995</v>
      </c>
    </row>
    <row r="17" spans="1:2">
      <c r="A17" s="911">
        <v>43738</v>
      </c>
      <c r="B17" s="910">
        <v>1183278.73</v>
      </c>
    </row>
    <row r="18" spans="1:2">
      <c r="A18" s="22" t="s">
        <v>1072</v>
      </c>
    </row>
    <row r="21" spans="1:2">
      <c r="B21" s="950"/>
    </row>
    <row r="60" spans="8:8">
      <c r="H60" s="35" t="s">
        <v>1077</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N71"/>
  <sheetViews>
    <sheetView showGridLines="0" zoomScaleNormal="100" workbookViewId="0"/>
  </sheetViews>
  <sheetFormatPr defaultRowHeight="15"/>
  <cols>
    <col min="1" max="1" width="53.5703125" customWidth="1"/>
    <col min="2" max="2" width="13.7109375" customWidth="1"/>
    <col min="3" max="3" width="23.7109375" customWidth="1"/>
    <col min="4" max="4" width="14" customWidth="1"/>
    <col min="5" max="5" width="10" bestFit="1" customWidth="1"/>
    <col min="7" max="7" width="10.42578125" customWidth="1"/>
    <col min="8" max="8" width="10" bestFit="1" customWidth="1"/>
    <col min="9" max="10" width="9.7109375" customWidth="1"/>
    <col min="11" max="11" width="8" customWidth="1"/>
    <col min="12" max="12" width="7.5703125" customWidth="1"/>
    <col min="13" max="13" width="10.28515625" customWidth="1"/>
    <col min="15" max="15" width="11.5703125" bestFit="1" customWidth="1"/>
  </cols>
  <sheetData>
    <row r="1" spans="1:13" ht="12.75" customHeight="1">
      <c r="A1" s="154" t="s">
        <v>909</v>
      </c>
      <c r="D1" s="141" t="str">
        <f>Naslovnica!A20</f>
        <v>Studeni 2019.</v>
      </c>
    </row>
    <row r="2" spans="1:13" ht="12.75" customHeight="1">
      <c r="A2" s="605" t="s">
        <v>910</v>
      </c>
      <c r="D2" s="581" t="str">
        <f>Naslovnica!A24</f>
        <v>November 2019</v>
      </c>
    </row>
    <row r="3" spans="1:13" ht="12.75" customHeight="1"/>
    <row r="4" spans="1:13" ht="12.75" customHeight="1">
      <c r="D4" s="65" t="s">
        <v>403</v>
      </c>
      <c r="E4" s="318"/>
      <c r="F4" s="318"/>
      <c r="G4" s="318"/>
      <c r="J4" s="318"/>
      <c r="K4" s="318"/>
      <c r="L4" s="318"/>
      <c r="M4" s="318"/>
    </row>
    <row r="5" spans="1:13" ht="31.5" customHeight="1">
      <c r="A5" s="868"/>
      <c r="B5" s="869" t="str">
        <f>D1</f>
        <v>Studeni 2019.</v>
      </c>
      <c r="C5" s="870" t="s">
        <v>775</v>
      </c>
      <c r="D5" s="870" t="s">
        <v>20</v>
      </c>
      <c r="E5" s="316"/>
      <c r="F5" s="317"/>
      <c r="G5" s="317"/>
      <c r="H5" s="316"/>
      <c r="I5" s="316"/>
      <c r="J5" s="316"/>
      <c r="K5" s="977"/>
      <c r="L5" s="977"/>
      <c r="M5" s="977"/>
    </row>
    <row r="6" spans="1:13" s="273" customFormat="1" ht="24">
      <c r="A6" s="868"/>
      <c r="B6" s="871" t="str">
        <f>D2</f>
        <v>November 2019</v>
      </c>
      <c r="C6" s="871" t="s">
        <v>48</v>
      </c>
      <c r="D6" s="889" t="s">
        <v>318</v>
      </c>
      <c r="E6" s="316"/>
      <c r="F6" s="317"/>
      <c r="G6" s="317"/>
      <c r="H6" s="316"/>
      <c r="I6" s="316"/>
      <c r="J6" s="316"/>
      <c r="K6" s="977"/>
      <c r="L6" s="977"/>
      <c r="M6" s="977"/>
    </row>
    <row r="7" spans="1:13" ht="24">
      <c r="A7" s="872" t="s">
        <v>985</v>
      </c>
      <c r="B7" s="873">
        <v>19989.316729999147</v>
      </c>
      <c r="C7" s="873">
        <v>-8733.1046000000606</v>
      </c>
      <c r="D7" s="873"/>
      <c r="E7" s="310"/>
      <c r="F7" s="317"/>
      <c r="G7" s="843"/>
      <c r="H7" s="310"/>
      <c r="I7" s="310"/>
      <c r="J7" s="310"/>
      <c r="K7" s="977"/>
      <c r="L7" s="977"/>
      <c r="M7" s="977"/>
    </row>
    <row r="8" spans="1:13" s="273" customFormat="1">
      <c r="A8" s="874" t="s">
        <v>986</v>
      </c>
      <c r="B8" s="875"/>
      <c r="C8" s="875"/>
      <c r="D8" s="875"/>
      <c r="E8" s="310"/>
      <c r="F8" s="310"/>
      <c r="G8" s="310"/>
      <c r="H8" s="310"/>
      <c r="I8" s="310"/>
      <c r="J8" s="310"/>
      <c r="K8" s="310"/>
      <c r="L8" s="310"/>
      <c r="M8" s="310"/>
    </row>
    <row r="9" spans="1:13" s="273" customFormat="1">
      <c r="A9" s="876" t="s">
        <v>987</v>
      </c>
      <c r="B9" s="873">
        <v>568679.29131</v>
      </c>
      <c r="C9" s="873">
        <v>-421.23794999998063</v>
      </c>
      <c r="D9" s="873">
        <v>6091370.7139800005</v>
      </c>
      <c r="E9" s="310"/>
      <c r="F9" s="310"/>
      <c r="G9" s="310"/>
      <c r="H9" s="310"/>
      <c r="I9" s="310"/>
      <c r="J9" s="310"/>
      <c r="K9" s="310"/>
      <c r="L9" s="310"/>
      <c r="M9" s="310"/>
    </row>
    <row r="10" spans="1:13" s="273" customFormat="1">
      <c r="A10" s="876" t="s">
        <v>988</v>
      </c>
      <c r="B10" s="873">
        <v>246715.05661000003</v>
      </c>
      <c r="C10" s="873">
        <v>78519.509440000053</v>
      </c>
      <c r="D10" s="873">
        <v>1896676.7866699998</v>
      </c>
      <c r="E10" s="310"/>
      <c r="F10" s="310"/>
      <c r="G10" s="310"/>
      <c r="H10" s="310"/>
      <c r="I10" s="310"/>
      <c r="J10" s="310"/>
      <c r="K10" s="310"/>
      <c r="L10" s="310"/>
      <c r="M10" s="310"/>
    </row>
    <row r="11" spans="1:13" s="273" customFormat="1" ht="24">
      <c r="A11" s="877" t="s">
        <v>989</v>
      </c>
      <c r="B11" s="873">
        <v>21711.552529999997</v>
      </c>
      <c r="C11" s="873">
        <v>1564.641520000001</v>
      </c>
      <c r="D11" s="873">
        <v>228774.40435999999</v>
      </c>
      <c r="E11" s="310"/>
      <c r="F11" s="310"/>
      <c r="G11" s="310"/>
      <c r="H11" s="310"/>
      <c r="I11" s="310"/>
      <c r="J11" s="310"/>
      <c r="K11" s="310"/>
      <c r="L11" s="310"/>
      <c r="M11" s="310"/>
    </row>
    <row r="12" spans="1:13" s="273" customFormat="1">
      <c r="A12" s="876" t="s">
        <v>990</v>
      </c>
      <c r="B12" s="873">
        <v>752.21956</v>
      </c>
      <c r="C12" s="873">
        <v>-991.78458999999998</v>
      </c>
      <c r="D12" s="873">
        <v>16060.683080000001</v>
      </c>
      <c r="E12" s="310"/>
      <c r="F12" s="310"/>
      <c r="G12" s="310"/>
      <c r="H12" s="310"/>
      <c r="I12" s="310"/>
      <c r="J12" s="310"/>
      <c r="K12" s="310"/>
      <c r="L12" s="310"/>
      <c r="M12" s="310"/>
    </row>
    <row r="13" spans="1:13" s="273" customFormat="1">
      <c r="A13" s="877" t="s">
        <v>991</v>
      </c>
      <c r="B13" s="873">
        <v>942.80673999999999</v>
      </c>
      <c r="C13" s="873">
        <v>-121.88437000000022</v>
      </c>
      <c r="D13" s="873">
        <v>9861.2238699999998</v>
      </c>
      <c r="E13" s="310"/>
      <c r="F13" s="310"/>
      <c r="G13" s="310"/>
      <c r="H13" s="310"/>
      <c r="I13" s="310"/>
      <c r="J13" s="310"/>
      <c r="K13" s="310"/>
      <c r="L13" s="310"/>
      <c r="M13" s="310"/>
    </row>
    <row r="14" spans="1:13" s="273" customFormat="1">
      <c r="A14" s="878" t="s">
        <v>992</v>
      </c>
      <c r="B14" s="879">
        <v>838800.9267500001</v>
      </c>
      <c r="C14" s="879">
        <v>78549.244050000081</v>
      </c>
      <c r="D14" s="879">
        <v>8242743.8119599996</v>
      </c>
      <c r="E14" s="310"/>
      <c r="F14" s="310"/>
      <c r="G14" s="310"/>
      <c r="H14" s="310"/>
      <c r="I14" s="310"/>
      <c r="J14" s="310"/>
      <c r="K14" s="310"/>
      <c r="L14" s="310"/>
      <c r="M14" s="310"/>
    </row>
    <row r="15" spans="1:13" s="273" customFormat="1">
      <c r="A15" s="874" t="s">
        <v>993</v>
      </c>
      <c r="B15" s="873"/>
      <c r="C15" s="873"/>
      <c r="D15" s="873"/>
      <c r="E15" s="310"/>
      <c r="F15" s="310"/>
      <c r="G15" s="310"/>
      <c r="H15" s="310"/>
      <c r="I15" s="310"/>
      <c r="J15" s="310"/>
      <c r="K15" s="310"/>
      <c r="L15" s="310"/>
      <c r="M15" s="310"/>
    </row>
    <row r="16" spans="1:13" s="273" customFormat="1">
      <c r="A16" s="876" t="s">
        <v>994</v>
      </c>
      <c r="B16" s="873">
        <v>2853.9073200000003</v>
      </c>
      <c r="C16" s="873">
        <v>-49.22562999999991</v>
      </c>
      <c r="D16" s="873">
        <v>30693.265639999998</v>
      </c>
      <c r="E16" s="310"/>
      <c r="F16" s="310"/>
      <c r="G16" s="310"/>
      <c r="H16" s="310"/>
      <c r="I16" s="310"/>
      <c r="J16" s="310"/>
      <c r="K16" s="310"/>
      <c r="L16" s="310"/>
      <c r="M16" s="310"/>
    </row>
    <row r="17" spans="1:14" s="273" customFormat="1">
      <c r="A17" s="880" t="s">
        <v>995</v>
      </c>
      <c r="B17" s="873">
        <v>2853.8198700000003</v>
      </c>
      <c r="C17" s="873">
        <v>-49.212099999999737</v>
      </c>
      <c r="D17" s="873">
        <v>30687.373789999998</v>
      </c>
      <c r="E17" s="310"/>
      <c r="F17" s="310"/>
      <c r="G17" s="310"/>
      <c r="H17" s="310"/>
      <c r="I17" s="310"/>
      <c r="J17" s="310"/>
      <c r="K17" s="310"/>
      <c r="L17" s="310"/>
      <c r="M17" s="310"/>
    </row>
    <row r="18" spans="1:14" s="273" customFormat="1">
      <c r="A18" s="880" t="s">
        <v>996</v>
      </c>
      <c r="B18" s="881">
        <v>8.745E-2</v>
      </c>
      <c r="C18" s="881">
        <v>-1.353E-2</v>
      </c>
      <c r="D18" s="873">
        <v>5.8918499999999998</v>
      </c>
      <c r="E18" s="310"/>
      <c r="F18" s="310"/>
      <c r="G18" s="310"/>
      <c r="H18" s="310"/>
      <c r="I18" s="310"/>
      <c r="J18" s="310"/>
      <c r="K18" s="310"/>
      <c r="L18" s="310"/>
      <c r="M18" s="310"/>
    </row>
    <row r="19" spans="1:14" s="273" customFormat="1">
      <c r="A19" s="876" t="s">
        <v>997</v>
      </c>
      <c r="B19" s="873">
        <v>732128.51484000008</v>
      </c>
      <c r="C19" s="873">
        <v>64194.025980000035</v>
      </c>
      <c r="D19" s="873">
        <v>7130857.9121599998</v>
      </c>
      <c r="E19" s="310"/>
      <c r="F19" s="310"/>
      <c r="G19" s="310"/>
      <c r="H19" s="310"/>
      <c r="I19" s="310"/>
      <c r="J19" s="310"/>
      <c r="K19" s="310"/>
      <c r="L19" s="310"/>
      <c r="M19" s="310"/>
    </row>
    <row r="20" spans="1:14" s="273" customFormat="1">
      <c r="A20" s="880" t="s">
        <v>998</v>
      </c>
      <c r="B20" s="873">
        <v>567926.49924000003</v>
      </c>
      <c r="C20" s="873">
        <v>-9785.4505099999951</v>
      </c>
      <c r="D20" s="873">
        <v>6102036.8572299993</v>
      </c>
      <c r="E20" s="310"/>
      <c r="F20" s="310"/>
      <c r="G20" s="310"/>
      <c r="H20" s="310"/>
      <c r="I20" s="310"/>
      <c r="J20" s="310"/>
      <c r="K20" s="310"/>
      <c r="L20" s="310"/>
      <c r="M20" s="310"/>
    </row>
    <row r="21" spans="1:14" s="273" customFormat="1">
      <c r="A21" s="880" t="s">
        <v>999</v>
      </c>
      <c r="B21" s="873">
        <v>164202.01559999998</v>
      </c>
      <c r="C21" s="873">
        <v>73979.476489999986</v>
      </c>
      <c r="D21" s="873">
        <v>1028821.0549300001</v>
      </c>
      <c r="E21" s="310"/>
      <c r="F21" s="310"/>
      <c r="G21" s="310"/>
      <c r="H21" s="310"/>
      <c r="I21" s="310"/>
      <c r="J21" s="310"/>
      <c r="K21" s="310"/>
      <c r="L21" s="310"/>
      <c r="M21" s="310"/>
    </row>
    <row r="22" spans="1:14" s="273" customFormat="1" ht="24">
      <c r="A22" s="877" t="s">
        <v>1000</v>
      </c>
      <c r="B22" s="873">
        <v>20640.015769999998</v>
      </c>
      <c r="C22" s="873">
        <v>-100.79680000000371</v>
      </c>
      <c r="D22" s="873">
        <v>223258.19286000001</v>
      </c>
      <c r="E22" s="310"/>
      <c r="F22" s="310"/>
      <c r="G22" s="310"/>
      <c r="H22" s="310"/>
      <c r="I22" s="310"/>
      <c r="J22" s="310"/>
      <c r="K22" s="310"/>
      <c r="L22" s="310"/>
      <c r="M22" s="310"/>
    </row>
    <row r="23" spans="1:14" s="273" customFormat="1">
      <c r="A23" s="877" t="s">
        <v>1001</v>
      </c>
      <c r="B23" s="873">
        <v>80142.45577</v>
      </c>
      <c r="C23" s="873">
        <v>5030.9921000000031</v>
      </c>
      <c r="D23" s="873">
        <v>841815.09242</v>
      </c>
      <c r="E23" s="310"/>
      <c r="F23" s="310"/>
      <c r="G23" s="310"/>
      <c r="H23" s="310"/>
      <c r="I23" s="310"/>
      <c r="J23" s="310"/>
      <c r="K23" s="310"/>
      <c r="L23" s="310"/>
      <c r="M23" s="310"/>
    </row>
    <row r="24" spans="1:14" s="273" customFormat="1">
      <c r="A24" s="876" t="s">
        <v>1002</v>
      </c>
      <c r="B24" s="873">
        <v>942.80673999999999</v>
      </c>
      <c r="C24" s="873">
        <v>-121.88437000000022</v>
      </c>
      <c r="D24" s="873">
        <v>9861.2238699999998</v>
      </c>
      <c r="E24" s="310"/>
      <c r="F24" s="310"/>
      <c r="G24" s="310"/>
      <c r="H24" s="310"/>
      <c r="I24" s="310"/>
      <c r="J24" s="310"/>
      <c r="K24" s="310"/>
      <c r="L24" s="310"/>
      <c r="M24" s="310"/>
    </row>
    <row r="25" spans="1:14" s="273" customFormat="1" ht="30.75" customHeight="1">
      <c r="A25" s="877" t="s">
        <v>1003</v>
      </c>
      <c r="B25" s="873">
        <v>1234.44805</v>
      </c>
      <c r="C25" s="873">
        <v>4.2499099999999999</v>
      </c>
      <c r="D25" s="873">
        <v>11493.809539999998</v>
      </c>
      <c r="E25" s="310"/>
      <c r="F25" s="310"/>
      <c r="G25" s="310"/>
      <c r="H25" s="310"/>
      <c r="I25" s="310"/>
      <c r="J25" s="310"/>
      <c r="K25" s="310"/>
      <c r="L25" s="310"/>
      <c r="M25" s="310"/>
    </row>
    <row r="26" spans="1:14">
      <c r="A26" s="878" t="s">
        <v>1004</v>
      </c>
      <c r="B26" s="879">
        <v>837942.14849000005</v>
      </c>
      <c r="C26" s="879">
        <v>68957.361189999967</v>
      </c>
      <c r="D26" s="879">
        <v>8247979.4964899998</v>
      </c>
      <c r="E26" s="311"/>
      <c r="F26" s="311"/>
      <c r="G26" s="311"/>
      <c r="H26" s="311"/>
      <c r="I26" s="311"/>
      <c r="J26" s="311"/>
      <c r="K26" s="312"/>
      <c r="L26" s="311"/>
      <c r="M26" s="311"/>
      <c r="N26" s="53"/>
    </row>
    <row r="27" spans="1:14">
      <c r="A27" s="381" t="s">
        <v>1005</v>
      </c>
      <c r="B27" s="873">
        <v>20848.094989999197</v>
      </c>
      <c r="C27" s="873">
        <v>858.77826000005007</v>
      </c>
      <c r="D27" s="873"/>
      <c r="E27" s="311"/>
      <c r="F27" s="311"/>
      <c r="G27" s="311"/>
      <c r="H27" s="311"/>
      <c r="I27" s="311"/>
      <c r="J27" s="311"/>
      <c r="K27" s="312"/>
      <c r="L27" s="311"/>
      <c r="M27" s="311"/>
      <c r="N27" s="53"/>
    </row>
    <row r="28" spans="1:14" ht="12.75" customHeight="1">
      <c r="A28" s="979"/>
      <c r="B28" s="979"/>
      <c r="C28" s="979"/>
    </row>
    <row r="29" spans="1:14" ht="12.75" customHeight="1"/>
    <row r="30" spans="1:14" ht="12.75" customHeight="1">
      <c r="A30" s="154"/>
      <c r="D30" s="8" t="str">
        <f>Naslovnica!A20</f>
        <v>Studeni 2019.</v>
      </c>
    </row>
    <row r="31" spans="1:14" ht="12.75" customHeight="1">
      <c r="A31" s="361" t="s">
        <v>797</v>
      </c>
      <c r="B31" s="320"/>
      <c r="C31" s="320"/>
      <c r="D31" s="581" t="str">
        <f>Naslovnica!A24</f>
        <v>November 2019</v>
      </c>
      <c r="E31" s="273"/>
      <c r="G31" s="273"/>
      <c r="H31" s="273"/>
      <c r="I31" s="273"/>
    </row>
    <row r="32" spans="1:14" ht="12.75" customHeight="1">
      <c r="A32" s="605" t="s">
        <v>970</v>
      </c>
      <c r="B32" s="320"/>
      <c r="C32" s="320"/>
      <c r="D32" s="65" t="s">
        <v>724</v>
      </c>
      <c r="E32" s="273"/>
      <c r="F32" s="273"/>
      <c r="G32" s="273"/>
      <c r="H32" s="273"/>
      <c r="I32" s="273"/>
    </row>
    <row r="33" spans="1:14" ht="28.5" customHeight="1">
      <c r="A33" s="740"/>
      <c r="B33" s="741" t="str">
        <f>$D$1</f>
        <v>Studeni 2019.</v>
      </c>
      <c r="C33" s="816" t="str">
        <f>$C$5</f>
        <v>Promjena u odnosu na prethodni mjesec</v>
      </c>
      <c r="D33" s="842" t="s">
        <v>20</v>
      </c>
      <c r="E33" s="273"/>
      <c r="F33" s="273"/>
      <c r="G33" s="273"/>
      <c r="H33" s="273"/>
      <c r="I33" s="273"/>
      <c r="J33" s="318"/>
      <c r="K33" s="318"/>
      <c r="L33" s="318"/>
      <c r="M33" s="318"/>
    </row>
    <row r="34" spans="1:14" s="273" customFormat="1" ht="25.5">
      <c r="A34" s="740"/>
      <c r="B34" s="742" t="str">
        <f>D2</f>
        <v>November 2019</v>
      </c>
      <c r="C34" s="742" t="s">
        <v>48</v>
      </c>
      <c r="D34" s="890" t="s">
        <v>318</v>
      </c>
      <c r="J34" s="318"/>
      <c r="K34" s="318"/>
      <c r="L34" s="318"/>
      <c r="M34" s="318"/>
    </row>
    <row r="35" spans="1:14" ht="25.5">
      <c r="A35" s="857" t="s">
        <v>969</v>
      </c>
      <c r="B35" s="357">
        <v>303862.37648000015</v>
      </c>
      <c r="C35" s="357">
        <v>715.44578000000911</v>
      </c>
      <c r="D35" s="357"/>
      <c r="E35" s="316"/>
      <c r="F35" s="316"/>
      <c r="G35" s="316"/>
      <c r="H35" s="316"/>
      <c r="I35" s="317"/>
      <c r="J35" s="977"/>
      <c r="K35" s="977"/>
      <c r="L35" s="980"/>
      <c r="M35" s="977"/>
    </row>
    <row r="36" spans="1:14" ht="14.25" customHeight="1">
      <c r="A36" s="359" t="s">
        <v>961</v>
      </c>
      <c r="B36" s="357"/>
      <c r="C36" s="357"/>
      <c r="D36" s="357"/>
      <c r="E36" s="310"/>
      <c r="F36" s="310"/>
      <c r="G36" s="310"/>
      <c r="H36" s="310"/>
      <c r="I36" s="319"/>
      <c r="J36" s="978"/>
      <c r="K36" s="977"/>
      <c r="L36" s="978"/>
      <c r="M36" s="978"/>
    </row>
    <row r="37" spans="1:14">
      <c r="A37" s="360" t="s">
        <v>962</v>
      </c>
      <c r="B37" s="357">
        <v>19606.014620000002</v>
      </c>
      <c r="C37" s="357">
        <v>-143.61569999999847</v>
      </c>
      <c r="D37" s="357">
        <v>213238.54514</v>
      </c>
      <c r="E37" s="314"/>
      <c r="F37" s="314"/>
      <c r="G37" s="314"/>
      <c r="H37" s="314"/>
      <c r="I37" s="314"/>
      <c r="J37" s="314"/>
      <c r="K37" s="314"/>
      <c r="L37" s="314"/>
      <c r="M37" s="314"/>
      <c r="N37" s="53"/>
    </row>
    <row r="38" spans="1:14" ht="26.25" customHeight="1">
      <c r="A38" s="360" t="s">
        <v>963</v>
      </c>
      <c r="B38" s="357">
        <v>1034.0011500000001</v>
      </c>
      <c r="C38" s="357">
        <v>42.818900000000099</v>
      </c>
      <c r="D38" s="357">
        <v>10019.647720000001</v>
      </c>
      <c r="E38" s="314"/>
      <c r="F38" s="314"/>
      <c r="G38" s="314"/>
      <c r="H38" s="314"/>
      <c r="I38" s="314"/>
      <c r="J38" s="314"/>
      <c r="K38" s="314"/>
      <c r="L38" s="314"/>
      <c r="M38" s="314"/>
      <c r="N38" s="53"/>
    </row>
    <row r="39" spans="1:14" s="273" customFormat="1" ht="25.5">
      <c r="A39" s="360" t="s">
        <v>964</v>
      </c>
      <c r="B39" s="357">
        <v>91.783649999999994</v>
      </c>
      <c r="C39" s="357">
        <v>-29.760570000000001</v>
      </c>
      <c r="D39" s="357">
        <v>882.92174</v>
      </c>
      <c r="E39" s="314"/>
      <c r="F39" s="314"/>
      <c r="G39" s="314"/>
      <c r="H39" s="314"/>
      <c r="I39" s="314"/>
      <c r="J39" s="314"/>
      <c r="K39" s="314"/>
      <c r="L39" s="314"/>
      <c r="M39" s="314"/>
      <c r="N39" s="53"/>
    </row>
    <row r="40" spans="1:14" s="273" customFormat="1">
      <c r="A40" s="744" t="s">
        <v>965</v>
      </c>
      <c r="B40" s="743">
        <v>20731.799420000003</v>
      </c>
      <c r="C40" s="743">
        <v>-130.55736999999863</v>
      </c>
      <c r="D40" s="743">
        <v>224141.1146</v>
      </c>
      <c r="E40" s="314"/>
      <c r="F40" s="314"/>
      <c r="G40" s="314"/>
      <c r="H40" s="314"/>
      <c r="I40" s="314"/>
      <c r="J40" s="314"/>
      <c r="K40" s="314"/>
      <c r="L40" s="314"/>
      <c r="M40" s="314"/>
      <c r="N40" s="53"/>
    </row>
    <row r="41" spans="1:14" s="273" customFormat="1">
      <c r="A41" s="359" t="s">
        <v>966</v>
      </c>
      <c r="B41" s="357"/>
      <c r="C41" s="357"/>
      <c r="D41" s="357"/>
      <c r="E41" s="314"/>
      <c r="F41" s="314"/>
      <c r="G41" s="314"/>
      <c r="H41" s="314"/>
      <c r="I41" s="314"/>
      <c r="J41" s="314"/>
      <c r="K41" s="314"/>
      <c r="L41" s="314"/>
      <c r="M41" s="314"/>
      <c r="N41" s="53"/>
    </row>
    <row r="42" spans="1:14" ht="25.5">
      <c r="A42" s="360" t="s">
        <v>967</v>
      </c>
      <c r="B42" s="357">
        <v>21619.76888</v>
      </c>
      <c r="C42" s="357">
        <v>1594.4020899999996</v>
      </c>
      <c r="D42" s="357">
        <v>227891.48262</v>
      </c>
      <c r="E42" s="313"/>
      <c r="F42" s="313"/>
      <c r="G42" s="313"/>
      <c r="H42" s="313"/>
      <c r="I42" s="313"/>
      <c r="J42" s="313"/>
      <c r="K42" s="313"/>
      <c r="L42" s="313"/>
      <c r="M42" s="313"/>
      <c r="N42" s="53"/>
    </row>
    <row r="43" spans="1:14" ht="25.5">
      <c r="A43" s="360" t="s">
        <v>968</v>
      </c>
      <c r="B43" s="357">
        <v>91.783649999999994</v>
      </c>
      <c r="C43" s="357">
        <v>-29.760570000000001</v>
      </c>
      <c r="D43" s="357">
        <v>882.92174</v>
      </c>
      <c r="E43" s="314"/>
      <c r="F43" s="314"/>
      <c r="G43" s="314"/>
      <c r="H43" s="314"/>
      <c r="I43" s="314"/>
      <c r="J43" s="314"/>
      <c r="K43" s="314"/>
      <c r="L43" s="314"/>
      <c r="M43" s="314"/>
      <c r="N43" s="44"/>
    </row>
    <row r="44" spans="1:14">
      <c r="A44" s="744" t="s">
        <v>965</v>
      </c>
      <c r="B44" s="743">
        <v>21711.552530000001</v>
      </c>
      <c r="C44" s="743">
        <v>1564.641520000001</v>
      </c>
      <c r="D44" s="743">
        <v>228774.40435999999</v>
      </c>
      <c r="E44" s="313"/>
      <c r="F44" s="313"/>
      <c r="G44" s="313"/>
      <c r="H44" s="313"/>
      <c r="I44" s="313"/>
      <c r="J44" s="313"/>
      <c r="K44" s="313"/>
      <c r="L44" s="313"/>
      <c r="M44" s="313"/>
    </row>
    <row r="45" spans="1:14">
      <c r="A45" s="356" t="s">
        <v>960</v>
      </c>
      <c r="B45" s="357">
        <v>302882.62337000016</v>
      </c>
      <c r="C45" s="357">
        <v>-979.75310999999056</v>
      </c>
      <c r="D45" s="357"/>
      <c r="E45" s="315"/>
      <c r="F45" s="315"/>
      <c r="G45" s="315"/>
      <c r="H45" s="315"/>
      <c r="I45" s="315"/>
      <c r="J45" s="315"/>
      <c r="K45" s="315"/>
      <c r="L45" s="315"/>
      <c r="M45" s="315"/>
    </row>
    <row r="46" spans="1:14" ht="12.75" customHeight="1">
      <c r="A46" s="13" t="s">
        <v>725</v>
      </c>
    </row>
    <row r="47" spans="1:14" ht="12.75" customHeight="1"/>
    <row r="48" spans="1:14" ht="12.75" customHeight="1">
      <c r="A48" s="668" t="s">
        <v>97</v>
      </c>
    </row>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5:5" ht="12.75" customHeight="1"/>
    <row r="66" spans="5:5" ht="12.75" customHeight="1"/>
    <row r="67" spans="5:5" ht="12.75" customHeight="1"/>
    <row r="68" spans="5:5" ht="12.75" customHeight="1"/>
    <row r="69" spans="5:5" ht="12.75" customHeight="1"/>
    <row r="70" spans="5:5" ht="12.75" customHeight="1"/>
    <row r="71" spans="5:5">
      <c r="E71" s="16" t="s">
        <v>1006</v>
      </c>
    </row>
  </sheetData>
  <mergeCells count="8">
    <mergeCell ref="J35:J36"/>
    <mergeCell ref="A28:C28"/>
    <mergeCell ref="M5:M7"/>
    <mergeCell ref="K5:K7"/>
    <mergeCell ref="L5:L7"/>
    <mergeCell ref="K35:K36"/>
    <mergeCell ref="L35:L36"/>
    <mergeCell ref="M35:M36"/>
  </mergeCells>
  <hyperlinks>
    <hyperlink ref="A48" location="'2 Sadržaj'!A1" display="Sadržaj / Contents"/>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85"/>
  <sheetViews>
    <sheetView showGridLines="0" zoomScaleNormal="100" workbookViewId="0"/>
  </sheetViews>
  <sheetFormatPr defaultRowHeight="15"/>
  <cols>
    <col min="1" max="1" width="31.7109375" customWidth="1"/>
    <col min="2" max="2" width="11.28515625" bestFit="1" customWidth="1"/>
    <col min="3" max="3" width="12.140625" customWidth="1"/>
    <col min="4" max="4" width="11.5703125" customWidth="1"/>
    <col min="5" max="6" width="12.140625" customWidth="1"/>
    <col min="7" max="7" width="13" customWidth="1"/>
  </cols>
  <sheetData>
    <row r="1" spans="1:7" ht="12.75" customHeight="1">
      <c r="A1" s="154" t="s">
        <v>798</v>
      </c>
      <c r="E1" s="141" t="str">
        <f>Naslovnica!A20</f>
        <v>Studeni 2019.</v>
      </c>
    </row>
    <row r="2" spans="1:7" ht="12.75" customHeight="1">
      <c r="A2" s="605" t="s">
        <v>799</v>
      </c>
      <c r="E2" s="581" t="str">
        <f>Naslovnica!A24</f>
        <v>November 2019</v>
      </c>
    </row>
    <row r="3" spans="1:7">
      <c r="A3" s="321"/>
      <c r="B3" s="316"/>
      <c r="C3" s="316"/>
      <c r="D3" s="316"/>
      <c r="E3" s="65" t="s">
        <v>673</v>
      </c>
      <c r="F3" s="316"/>
      <c r="G3" s="322"/>
    </row>
    <row r="4" spans="1:7" ht="48.75" customHeight="1">
      <c r="A4" s="981" t="s">
        <v>713</v>
      </c>
      <c r="B4" s="983" t="s">
        <v>712</v>
      </c>
      <c r="C4" s="983"/>
      <c r="D4" s="983"/>
      <c r="E4" s="867"/>
      <c r="F4" s="321"/>
      <c r="G4" s="321"/>
    </row>
    <row r="5" spans="1:7" ht="60">
      <c r="A5" s="981"/>
      <c r="B5" s="745" t="s">
        <v>714</v>
      </c>
      <c r="C5" s="745" t="s">
        <v>715</v>
      </c>
      <c r="D5" s="745" t="s">
        <v>716</v>
      </c>
      <c r="E5" s="323"/>
      <c r="F5" s="323"/>
    </row>
    <row r="6" spans="1:7" ht="12.75" customHeight="1">
      <c r="A6" s="364" t="s">
        <v>142</v>
      </c>
      <c r="B6" s="365">
        <v>2199.2262400000004</v>
      </c>
      <c r="C6" s="365">
        <v>18385.348990000002</v>
      </c>
      <c r="D6" s="365">
        <v>86795.060129999983</v>
      </c>
      <c r="E6" s="324"/>
      <c r="F6" s="324"/>
      <c r="G6" s="53"/>
    </row>
    <row r="7" spans="1:7" ht="12.75" customHeight="1">
      <c r="A7" s="366" t="s">
        <v>143</v>
      </c>
      <c r="B7" s="365">
        <v>197679.59125</v>
      </c>
      <c r="C7" s="365">
        <v>2143269.06972</v>
      </c>
      <c r="D7" s="365">
        <v>30398310.561129987</v>
      </c>
      <c r="E7" s="324"/>
      <c r="F7" s="324"/>
      <c r="G7" s="53"/>
    </row>
    <row r="8" spans="1:7" ht="12.75" customHeight="1">
      <c r="A8" s="366" t="s">
        <v>144</v>
      </c>
      <c r="B8" s="365">
        <v>7266.2557400000005</v>
      </c>
      <c r="C8" s="365">
        <v>78235.738980000009</v>
      </c>
      <c r="D8" s="365">
        <v>317629.76859000005</v>
      </c>
      <c r="E8" s="324"/>
      <c r="F8" s="324"/>
      <c r="G8" s="53"/>
    </row>
    <row r="9" spans="1:7" ht="12.75" customHeight="1">
      <c r="A9" s="746" t="s">
        <v>309</v>
      </c>
      <c r="B9" s="747">
        <v>207145.07322999998</v>
      </c>
      <c r="C9" s="747">
        <v>2239890.1576899998</v>
      </c>
      <c r="D9" s="747">
        <v>30802735.389849987</v>
      </c>
      <c r="E9" s="325"/>
      <c r="F9" s="325"/>
      <c r="G9" s="53"/>
    </row>
    <row r="10" spans="1:7" ht="12.75" customHeight="1">
      <c r="A10" s="366" t="s">
        <v>145</v>
      </c>
      <c r="B10" s="365">
        <v>1765.7139199999999</v>
      </c>
      <c r="C10" s="365">
        <v>7922.0384399999994</v>
      </c>
      <c r="D10" s="365">
        <v>29877.218599999993</v>
      </c>
      <c r="E10" s="324"/>
      <c r="F10" s="324"/>
      <c r="G10" s="53"/>
    </row>
    <row r="11" spans="1:7" ht="12.75" customHeight="1">
      <c r="A11" s="366" t="s">
        <v>146</v>
      </c>
      <c r="B11" s="365">
        <v>83710.537299999996</v>
      </c>
      <c r="C11" s="365">
        <v>898179.23646000004</v>
      </c>
      <c r="D11" s="365">
        <v>10352437.722479995</v>
      </c>
      <c r="E11" s="324"/>
      <c r="F11" s="324"/>
      <c r="G11" s="53"/>
    </row>
    <row r="12" spans="1:7" ht="12.75" customHeight="1">
      <c r="A12" s="366" t="s">
        <v>147</v>
      </c>
      <c r="B12" s="365">
        <v>1904.4423000000002</v>
      </c>
      <c r="C12" s="365">
        <v>20332.583629999997</v>
      </c>
      <c r="D12" s="365">
        <v>83248.928489999991</v>
      </c>
      <c r="E12" s="324"/>
      <c r="F12" s="324"/>
      <c r="G12" s="53"/>
    </row>
    <row r="13" spans="1:7" ht="12.75" customHeight="1">
      <c r="A13" s="746" t="s">
        <v>310</v>
      </c>
      <c r="B13" s="747">
        <v>87380.693519999986</v>
      </c>
      <c r="C13" s="747">
        <v>926433.85853000009</v>
      </c>
      <c r="D13" s="747">
        <v>10465563.869569995</v>
      </c>
      <c r="E13" s="325"/>
      <c r="F13" s="325"/>
      <c r="G13" s="53"/>
    </row>
    <row r="14" spans="1:7" ht="12.75" customHeight="1">
      <c r="A14" s="366" t="s">
        <v>148</v>
      </c>
      <c r="B14" s="365">
        <v>1361.6737499999999</v>
      </c>
      <c r="C14" s="365">
        <v>8531.0676000000003</v>
      </c>
      <c r="D14" s="365">
        <v>32009.806820000002</v>
      </c>
      <c r="E14" s="324"/>
      <c r="F14" s="324"/>
      <c r="G14" s="53"/>
    </row>
    <row r="15" spans="1:7" ht="12.75" customHeight="1">
      <c r="A15" s="366" t="s">
        <v>149</v>
      </c>
      <c r="B15" s="365">
        <v>100072.03143</v>
      </c>
      <c r="C15" s="365">
        <v>1077078.7549999999</v>
      </c>
      <c r="D15" s="365">
        <v>13780672.852249993</v>
      </c>
      <c r="E15" s="324"/>
      <c r="F15" s="324"/>
      <c r="G15" s="53"/>
    </row>
    <row r="16" spans="1:7" ht="12.75" customHeight="1">
      <c r="A16" s="366" t="s">
        <v>150</v>
      </c>
      <c r="B16" s="365">
        <v>2979.2717900000002</v>
      </c>
      <c r="C16" s="365">
        <v>32539.182349999999</v>
      </c>
      <c r="D16" s="365">
        <v>128983.55377</v>
      </c>
      <c r="E16" s="324"/>
      <c r="F16" s="324"/>
      <c r="G16" s="53"/>
    </row>
    <row r="17" spans="1:8" ht="12.75" customHeight="1">
      <c r="A17" s="746" t="s">
        <v>311</v>
      </c>
      <c r="B17" s="747">
        <v>104412.97697</v>
      </c>
      <c r="C17" s="747">
        <v>1118149.0049499997</v>
      </c>
      <c r="D17" s="747">
        <v>13941666.212839993</v>
      </c>
      <c r="E17" s="325"/>
      <c r="F17" s="325"/>
      <c r="G17" s="53"/>
    </row>
    <row r="18" spans="1:8" ht="12.75" customHeight="1">
      <c r="A18" s="366" t="s">
        <v>151</v>
      </c>
      <c r="B18" s="365">
        <v>1733.00038</v>
      </c>
      <c r="C18" s="365">
        <v>13140.554399999999</v>
      </c>
      <c r="D18" s="365">
        <v>53193.176149999999</v>
      </c>
      <c r="E18" s="324"/>
      <c r="F18" s="324"/>
      <c r="G18" s="53"/>
    </row>
    <row r="19" spans="1:8" ht="12.75" customHeight="1">
      <c r="A19" s="366" t="s">
        <v>152</v>
      </c>
      <c r="B19" s="365">
        <v>161258.56690999999</v>
      </c>
      <c r="C19" s="365">
        <v>1740066.7390899998</v>
      </c>
      <c r="D19" s="365">
        <v>23760198.137650006</v>
      </c>
      <c r="E19" s="324"/>
      <c r="F19" s="324"/>
      <c r="G19" s="53"/>
    </row>
    <row r="20" spans="1:8" ht="12.75" customHeight="1">
      <c r="A20" s="366" t="s">
        <v>153</v>
      </c>
      <c r="B20" s="365">
        <v>5996.1882300000007</v>
      </c>
      <c r="C20" s="365">
        <v>64356.542570000005</v>
      </c>
      <c r="D20" s="365">
        <v>269912.84461000003</v>
      </c>
      <c r="E20" s="324"/>
      <c r="F20" s="324"/>
      <c r="G20" s="53"/>
    </row>
    <row r="21" spans="1:8" ht="12.75" customHeight="1">
      <c r="A21" s="746" t="s">
        <v>312</v>
      </c>
      <c r="B21" s="747">
        <v>168987.75552000001</v>
      </c>
      <c r="C21" s="747">
        <v>1817563.8360599999</v>
      </c>
      <c r="D21" s="747">
        <v>24083304.158410005</v>
      </c>
      <c r="E21" s="325"/>
      <c r="F21" s="325"/>
      <c r="G21" s="53"/>
    </row>
    <row r="22" spans="1:8" ht="12.75" customHeight="1">
      <c r="A22" s="367" t="s">
        <v>313</v>
      </c>
      <c r="B22" s="368">
        <v>7059.6142899999995</v>
      </c>
      <c r="C22" s="368">
        <v>47979.009430000006</v>
      </c>
      <c r="D22" s="368">
        <v>201875.26169999997</v>
      </c>
      <c r="E22" s="325"/>
      <c r="F22" s="325"/>
      <c r="G22" s="53"/>
      <c r="H22" s="136"/>
    </row>
    <row r="23" spans="1:8" ht="12.75" customHeight="1">
      <c r="A23" s="367" t="s">
        <v>314</v>
      </c>
      <c r="B23" s="368">
        <v>542720.72689000005</v>
      </c>
      <c r="C23" s="368">
        <v>5858593.8002700005</v>
      </c>
      <c r="D23" s="368">
        <v>78291619.273509979</v>
      </c>
      <c r="E23" s="325"/>
      <c r="F23" s="325"/>
      <c r="G23" s="53"/>
      <c r="H23" s="136"/>
    </row>
    <row r="24" spans="1:8" ht="12.75" customHeight="1">
      <c r="A24" s="367" t="s">
        <v>315</v>
      </c>
      <c r="B24" s="368">
        <v>18146.158060000002</v>
      </c>
      <c r="C24" s="368">
        <v>195464.04752999998</v>
      </c>
      <c r="D24" s="368">
        <v>799775.0954600001</v>
      </c>
      <c r="E24" s="325"/>
      <c r="F24" s="325"/>
      <c r="G24" s="53"/>
      <c r="H24" s="136"/>
    </row>
    <row r="25" spans="1:8">
      <c r="A25" s="748" t="s">
        <v>717</v>
      </c>
      <c r="B25" s="749">
        <v>567926.49924000015</v>
      </c>
      <c r="C25" s="749">
        <v>6102036.8572300002</v>
      </c>
      <c r="D25" s="749">
        <v>79293269.630669981</v>
      </c>
      <c r="E25" s="325"/>
      <c r="F25" s="325"/>
      <c r="H25" s="136"/>
    </row>
    <row r="26" spans="1:8" ht="21.75" customHeight="1">
      <c r="A26" s="985" t="s">
        <v>25</v>
      </c>
      <c r="B26" s="985"/>
      <c r="C26" s="985"/>
      <c r="D26" s="985"/>
      <c r="E26" s="985"/>
      <c r="F26" s="885"/>
      <c r="G26" s="885"/>
    </row>
    <row r="27" spans="1:8" ht="21" customHeight="1">
      <c r="A27" s="986" t="s">
        <v>26</v>
      </c>
      <c r="B27" s="986"/>
      <c r="C27" s="986"/>
      <c r="D27" s="986"/>
      <c r="E27" s="986"/>
      <c r="F27" s="886"/>
      <c r="G27" s="886"/>
    </row>
    <row r="28" spans="1:8" ht="12.75" customHeight="1"/>
    <row r="29" spans="1:8" ht="12.75" customHeight="1">
      <c r="A29" s="154" t="s">
        <v>800</v>
      </c>
      <c r="E29" s="141" t="str">
        <f>Naslovnica!A20</f>
        <v>Studeni 2019.</v>
      </c>
    </row>
    <row r="30" spans="1:8" ht="12.75" customHeight="1">
      <c r="A30" s="605" t="s">
        <v>801</v>
      </c>
      <c r="E30" s="581" t="str">
        <f>Naslovnica!A24</f>
        <v>November 2019</v>
      </c>
    </row>
    <row r="31" spans="1:8" ht="12.75" customHeight="1">
      <c r="D31" s="318"/>
      <c r="E31" s="65" t="s">
        <v>403</v>
      </c>
    </row>
    <row r="32" spans="1:8" ht="25.5" customHeight="1">
      <c r="A32" s="981" t="s">
        <v>718</v>
      </c>
      <c r="B32" s="984" t="s">
        <v>1037</v>
      </c>
      <c r="C32" s="984"/>
      <c r="D32" s="984" t="s">
        <v>1036</v>
      </c>
      <c r="E32" s="984"/>
      <c r="F32" s="882"/>
      <c r="G32" s="882"/>
    </row>
    <row r="33" spans="1:6" ht="60">
      <c r="A33" s="981"/>
      <c r="B33" s="745" t="s">
        <v>714</v>
      </c>
      <c r="C33" s="745" t="s">
        <v>719</v>
      </c>
      <c r="D33" s="745" t="s">
        <v>714</v>
      </c>
      <c r="E33" s="745" t="s">
        <v>719</v>
      </c>
    </row>
    <row r="34" spans="1:6">
      <c r="A34" s="364" t="s">
        <v>142</v>
      </c>
      <c r="B34" s="369">
        <v>11.05161</v>
      </c>
      <c r="C34" s="369">
        <v>92.394279999999981</v>
      </c>
      <c r="D34" s="370">
        <v>5.0000000000000002E-5</v>
      </c>
      <c r="E34" s="371">
        <v>1.32E-3</v>
      </c>
    </row>
    <row r="35" spans="1:6" ht="12.75" customHeight="1">
      <c r="A35" s="366" t="s">
        <v>143</v>
      </c>
      <c r="B35" s="369">
        <v>993.33461999999997</v>
      </c>
      <c r="C35" s="369">
        <v>10770.359380000002</v>
      </c>
      <c r="D35" s="370">
        <v>4.0119999999999996E-2</v>
      </c>
      <c r="E35" s="371">
        <v>4.3085100000000001</v>
      </c>
      <c r="F35" s="53"/>
    </row>
    <row r="36" spans="1:6" ht="12.75" customHeight="1">
      <c r="A36" s="366" t="s">
        <v>144</v>
      </c>
      <c r="B36" s="369">
        <v>36.512250000000002</v>
      </c>
      <c r="C36" s="369">
        <v>393.12806</v>
      </c>
      <c r="D36" s="370">
        <v>0</v>
      </c>
      <c r="E36" s="371">
        <v>0</v>
      </c>
      <c r="F36" s="53"/>
    </row>
    <row r="37" spans="1:6" ht="12.75" customHeight="1">
      <c r="A37" s="746" t="s">
        <v>309</v>
      </c>
      <c r="B37" s="750">
        <v>1040.8984800000001</v>
      </c>
      <c r="C37" s="750">
        <v>11255.881720000001</v>
      </c>
      <c r="D37" s="751">
        <v>4.0169999999999997E-2</v>
      </c>
      <c r="E37" s="752">
        <v>4.3098299999999998</v>
      </c>
      <c r="F37" s="53"/>
    </row>
    <row r="38" spans="1:6" ht="12.75" customHeight="1">
      <c r="A38" s="366" t="s">
        <v>145</v>
      </c>
      <c r="B38" s="369">
        <v>8.8734099999999998</v>
      </c>
      <c r="C38" s="369">
        <v>39.843899999999991</v>
      </c>
      <c r="D38" s="370">
        <v>4.8799999999999998E-3</v>
      </c>
      <c r="E38" s="371">
        <v>4.8799999999999998E-3</v>
      </c>
      <c r="F38" s="53"/>
    </row>
    <row r="39" spans="1:6" ht="12.75" customHeight="1">
      <c r="A39" s="366" t="s">
        <v>146</v>
      </c>
      <c r="B39" s="369">
        <v>420.64969000000002</v>
      </c>
      <c r="C39" s="369">
        <v>4519.5408099999995</v>
      </c>
      <c r="D39" s="370">
        <v>4.1600000000000005E-3</v>
      </c>
      <c r="E39" s="371">
        <v>0.17545000000000002</v>
      </c>
      <c r="F39" s="53"/>
    </row>
    <row r="40" spans="1:6" ht="12.75" customHeight="1">
      <c r="A40" s="366" t="s">
        <v>147</v>
      </c>
      <c r="B40" s="369">
        <v>9.5698799999999995</v>
      </c>
      <c r="C40" s="369">
        <v>102.30533000000001</v>
      </c>
      <c r="D40" s="370">
        <v>0</v>
      </c>
      <c r="E40" s="371">
        <v>0</v>
      </c>
      <c r="F40" s="53"/>
    </row>
    <row r="41" spans="1:6" ht="12.75" customHeight="1">
      <c r="A41" s="746" t="s">
        <v>310</v>
      </c>
      <c r="B41" s="750">
        <v>439.09298000000001</v>
      </c>
      <c r="C41" s="750">
        <v>4661.6900399999995</v>
      </c>
      <c r="D41" s="751">
        <v>9.0399999999999994E-3</v>
      </c>
      <c r="E41" s="752">
        <v>0.18033000000000002</v>
      </c>
      <c r="F41" s="53"/>
    </row>
    <row r="42" spans="1:6" ht="12.75" customHeight="1">
      <c r="A42" s="366" t="s">
        <v>148</v>
      </c>
      <c r="B42" s="369">
        <v>6.8430600000000004</v>
      </c>
      <c r="C42" s="369">
        <v>42.886720000000004</v>
      </c>
      <c r="D42" s="370">
        <v>0</v>
      </c>
      <c r="E42" s="371">
        <v>3.424E-2</v>
      </c>
      <c r="F42" s="53"/>
    </row>
    <row r="43" spans="1:6" ht="12.75" customHeight="1">
      <c r="A43" s="366" t="s">
        <v>149</v>
      </c>
      <c r="B43" s="369">
        <v>502.85892999999999</v>
      </c>
      <c r="C43" s="369">
        <v>5418.71839</v>
      </c>
      <c r="D43" s="370">
        <v>0</v>
      </c>
      <c r="E43" s="371">
        <v>0.10144</v>
      </c>
      <c r="F43" s="53"/>
    </row>
    <row r="44" spans="1:6" ht="12.75" customHeight="1">
      <c r="A44" s="366" t="s">
        <v>150</v>
      </c>
      <c r="B44" s="369">
        <v>14.970120000000001</v>
      </c>
      <c r="C44" s="369">
        <v>163.58432000000002</v>
      </c>
      <c r="D44" s="370">
        <v>0</v>
      </c>
      <c r="E44" s="371">
        <v>0</v>
      </c>
      <c r="F44" s="53"/>
    </row>
    <row r="45" spans="1:6" ht="12.75" customHeight="1">
      <c r="A45" s="746" t="s">
        <v>311</v>
      </c>
      <c r="B45" s="750">
        <v>517.82904999999994</v>
      </c>
      <c r="C45" s="750">
        <v>5625.1894300000004</v>
      </c>
      <c r="D45" s="751">
        <v>0</v>
      </c>
      <c r="E45" s="752">
        <v>0.13568</v>
      </c>
      <c r="F45" s="53"/>
    </row>
    <row r="46" spans="1:6" ht="12.75" customHeight="1">
      <c r="A46" s="366" t="s">
        <v>151</v>
      </c>
      <c r="B46" s="369">
        <v>8.7087700000000012</v>
      </c>
      <c r="C46" s="369">
        <v>66.105860000000007</v>
      </c>
      <c r="D46" s="370">
        <v>3.15E-2</v>
      </c>
      <c r="E46" s="371">
        <v>0.57187999999999994</v>
      </c>
      <c r="F46" s="53"/>
    </row>
    <row r="47" spans="1:6" ht="12.75" customHeight="1">
      <c r="A47" s="366" t="s">
        <v>152</v>
      </c>
      <c r="B47" s="369">
        <v>810.31823999999995</v>
      </c>
      <c r="C47" s="369">
        <v>8754.8686500000003</v>
      </c>
      <c r="D47" s="370">
        <v>6.7400000000000003E-3</v>
      </c>
      <c r="E47" s="371">
        <v>0.69413000000000002</v>
      </c>
      <c r="F47" s="53"/>
    </row>
    <row r="48" spans="1:6" ht="12.75" customHeight="1">
      <c r="A48" s="366" t="s">
        <v>153</v>
      </c>
      <c r="B48" s="369">
        <v>30.129290000000001</v>
      </c>
      <c r="C48" s="369">
        <v>323.63808999999998</v>
      </c>
      <c r="D48" s="370">
        <v>0</v>
      </c>
      <c r="E48" s="371">
        <v>0</v>
      </c>
      <c r="F48" s="53"/>
    </row>
    <row r="49" spans="1:6" ht="12.75" customHeight="1">
      <c r="A49" s="746" t="s">
        <v>312</v>
      </c>
      <c r="B49" s="750">
        <v>849.15629999999987</v>
      </c>
      <c r="C49" s="750">
        <v>9144.6126000000004</v>
      </c>
      <c r="D49" s="751">
        <v>3.8240000000000003E-2</v>
      </c>
      <c r="E49" s="752">
        <v>1.2660100000000001</v>
      </c>
      <c r="F49" s="53"/>
    </row>
    <row r="50" spans="1:6" ht="12.75" customHeight="1">
      <c r="A50" s="367" t="s">
        <v>313</v>
      </c>
      <c r="B50" s="372">
        <v>35.476849999999999</v>
      </c>
      <c r="C50" s="372">
        <v>241.23075999999998</v>
      </c>
      <c r="D50" s="373">
        <v>3.6429999999999997E-2</v>
      </c>
      <c r="E50" s="374">
        <v>0.61231999999999998</v>
      </c>
      <c r="F50" s="53"/>
    </row>
    <row r="51" spans="1:6" ht="12.75" customHeight="1">
      <c r="A51" s="367" t="s">
        <v>314</v>
      </c>
      <c r="B51" s="372">
        <v>2727.1614800000002</v>
      </c>
      <c r="C51" s="372">
        <v>29463.487230000002</v>
      </c>
      <c r="D51" s="373">
        <v>5.1020000000000003E-2</v>
      </c>
      <c r="E51" s="374">
        <v>5.2795300000000003</v>
      </c>
      <c r="F51" s="53"/>
    </row>
    <row r="52" spans="1:6" ht="12.75" customHeight="1">
      <c r="A52" s="367" t="s">
        <v>315</v>
      </c>
      <c r="B52" s="372">
        <v>91.181539999999998</v>
      </c>
      <c r="C52" s="372">
        <v>982.6558</v>
      </c>
      <c r="D52" s="373">
        <v>0</v>
      </c>
      <c r="E52" s="374">
        <v>0</v>
      </c>
      <c r="F52" s="44"/>
    </row>
    <row r="53" spans="1:6" ht="12.75" customHeight="1">
      <c r="A53" s="748" t="s">
        <v>717</v>
      </c>
      <c r="B53" s="753">
        <v>2853.8198700000003</v>
      </c>
      <c r="C53" s="753">
        <v>30687.373790000001</v>
      </c>
      <c r="D53" s="754">
        <v>8.745E-2</v>
      </c>
      <c r="E53" s="755">
        <v>5.8918499999999998</v>
      </c>
    </row>
    <row r="54" spans="1:6" ht="24.75" customHeight="1">
      <c r="A54" s="987" t="s">
        <v>27</v>
      </c>
      <c r="B54" s="987"/>
      <c r="C54" s="987"/>
      <c r="D54" s="987"/>
      <c r="E54" s="987"/>
      <c r="F54" s="887"/>
    </row>
    <row r="55" spans="1:6">
      <c r="A55" s="611" t="s">
        <v>28</v>
      </c>
      <c r="B55" s="178"/>
      <c r="C55" s="178"/>
      <c r="D55" s="178"/>
      <c r="E55" s="178"/>
      <c r="F55" s="178"/>
    </row>
    <row r="56" spans="1:6" ht="12.75" customHeight="1">
      <c r="A56" s="17" t="s">
        <v>720</v>
      </c>
    </row>
    <row r="57" spans="1:6" ht="12.75" customHeight="1"/>
    <row r="58" spans="1:6" ht="12.75" customHeight="1">
      <c r="A58" s="326" t="s">
        <v>802</v>
      </c>
      <c r="D58" s="141" t="str">
        <f t="shared" ref="D58:D59" si="0">E1</f>
        <v>Studeni 2019.</v>
      </c>
    </row>
    <row r="59" spans="1:6" ht="12.75" customHeight="1">
      <c r="A59" s="612" t="s">
        <v>803</v>
      </c>
      <c r="D59" s="581" t="str">
        <f t="shared" si="0"/>
        <v>November 2019</v>
      </c>
    </row>
    <row r="60" spans="1:6" ht="12.75" customHeight="1">
      <c r="D60" s="65" t="s">
        <v>673</v>
      </c>
    </row>
    <row r="61" spans="1:6" ht="42.75" customHeight="1">
      <c r="A61" s="982" t="s">
        <v>718</v>
      </c>
      <c r="B61" s="983" t="s">
        <v>721</v>
      </c>
      <c r="C61" s="983"/>
      <c r="D61" s="983"/>
      <c r="E61" s="883"/>
    </row>
    <row r="62" spans="1:6" ht="60">
      <c r="A62" s="982"/>
      <c r="B62" s="745" t="s">
        <v>714</v>
      </c>
      <c r="C62" s="745" t="s">
        <v>719</v>
      </c>
      <c r="D62" s="745" t="s">
        <v>722</v>
      </c>
    </row>
    <row r="63" spans="1:6" ht="12.75" customHeight="1">
      <c r="A63" s="364" t="s">
        <v>142</v>
      </c>
      <c r="B63" s="365">
        <v>0</v>
      </c>
      <c r="C63" s="365">
        <v>3.6293800000000003</v>
      </c>
      <c r="D63" s="365">
        <v>2297.1046799999995</v>
      </c>
    </row>
    <row r="64" spans="1:6" ht="12.75" customHeight="1">
      <c r="A64" s="366" t="s">
        <v>143</v>
      </c>
      <c r="B64" s="365">
        <v>8597.6248699999996</v>
      </c>
      <c r="C64" s="365">
        <v>92081.758820000003</v>
      </c>
      <c r="D64" s="365">
        <v>2451515.3514499995</v>
      </c>
    </row>
    <row r="65" spans="1:4" ht="12.75" customHeight="1">
      <c r="A65" s="366" t="s">
        <v>144</v>
      </c>
      <c r="B65" s="365">
        <v>20900.599760000001</v>
      </c>
      <c r="C65" s="365">
        <v>223818.87545000002</v>
      </c>
      <c r="D65" s="365">
        <v>827246.18735999987</v>
      </c>
    </row>
    <row r="66" spans="1:4" ht="12.75" customHeight="1">
      <c r="A66" s="746" t="s">
        <v>309</v>
      </c>
      <c r="B66" s="747">
        <v>29498.224630000001</v>
      </c>
      <c r="C66" s="747">
        <v>315904.26365000004</v>
      </c>
      <c r="D66" s="747">
        <v>3281058.6434899992</v>
      </c>
    </row>
    <row r="67" spans="1:4" ht="12.75" customHeight="1">
      <c r="A67" s="366" t="s">
        <v>145</v>
      </c>
      <c r="B67" s="365">
        <v>0</v>
      </c>
      <c r="C67" s="365">
        <v>0</v>
      </c>
      <c r="D67" s="365">
        <v>460.13228999999995</v>
      </c>
    </row>
    <row r="68" spans="1:4" ht="12.75" customHeight="1">
      <c r="A68" s="366" t="s">
        <v>146</v>
      </c>
      <c r="B68" s="365">
        <v>3600.8537099999999</v>
      </c>
      <c r="C68" s="365">
        <v>39462.529950000004</v>
      </c>
      <c r="D68" s="365">
        <v>971051.21629000001</v>
      </c>
    </row>
    <row r="69" spans="1:4" ht="12.75" customHeight="1">
      <c r="A69" s="366" t="s">
        <v>147</v>
      </c>
      <c r="B69" s="365">
        <v>4128.5820000000003</v>
      </c>
      <c r="C69" s="365">
        <v>63851.975820000007</v>
      </c>
      <c r="D69" s="365">
        <v>241004.43348000001</v>
      </c>
    </row>
    <row r="70" spans="1:4" ht="12.75" customHeight="1">
      <c r="A70" s="746" t="s">
        <v>310</v>
      </c>
      <c r="B70" s="747">
        <v>7729.4357099999997</v>
      </c>
      <c r="C70" s="747">
        <v>103314.50577000002</v>
      </c>
      <c r="D70" s="747">
        <v>1212515.7820600001</v>
      </c>
    </row>
    <row r="71" spans="1:4">
      <c r="A71" s="366" t="s">
        <v>148</v>
      </c>
      <c r="B71" s="365">
        <v>0</v>
      </c>
      <c r="C71" s="365">
        <v>603.66323</v>
      </c>
      <c r="D71" s="365">
        <v>2183.1027400000003</v>
      </c>
    </row>
    <row r="72" spans="1:4">
      <c r="A72" s="366" t="s">
        <v>149</v>
      </c>
      <c r="B72" s="365">
        <v>4961.0236199999999</v>
      </c>
      <c r="C72" s="365">
        <v>53495.946770000002</v>
      </c>
      <c r="D72" s="365">
        <v>1446557.3206699998</v>
      </c>
    </row>
    <row r="73" spans="1:4">
      <c r="A73" s="366" t="s">
        <v>150</v>
      </c>
      <c r="B73" s="365">
        <v>9495.4598900000001</v>
      </c>
      <c r="C73" s="365">
        <v>102774.26608</v>
      </c>
      <c r="D73" s="365">
        <v>363379.20533999987</v>
      </c>
    </row>
    <row r="74" spans="1:4">
      <c r="A74" s="746" t="s">
        <v>311</v>
      </c>
      <c r="B74" s="747">
        <v>14456.48351</v>
      </c>
      <c r="C74" s="747">
        <v>156873.87608000002</v>
      </c>
      <c r="D74" s="747">
        <v>1812119.6287499997</v>
      </c>
    </row>
    <row r="75" spans="1:4">
      <c r="A75" s="366" t="s">
        <v>151</v>
      </c>
      <c r="B75" s="365">
        <v>0</v>
      </c>
      <c r="C75" s="365">
        <v>575.32077000000004</v>
      </c>
      <c r="D75" s="365">
        <v>2514.8679400000001</v>
      </c>
    </row>
    <row r="76" spans="1:4">
      <c r="A76" s="366" t="s">
        <v>152</v>
      </c>
      <c r="B76" s="365">
        <v>7388.9867300000005</v>
      </c>
      <c r="C76" s="365">
        <v>77943.799240000008</v>
      </c>
      <c r="D76" s="365">
        <v>1916535.2757899996</v>
      </c>
    </row>
    <row r="77" spans="1:4">
      <c r="A77" s="366" t="s">
        <v>153</v>
      </c>
      <c r="B77" s="365">
        <v>18716.70378</v>
      </c>
      <c r="C77" s="365">
        <v>189777.18122</v>
      </c>
      <c r="D77" s="365">
        <v>763225.61785999988</v>
      </c>
    </row>
    <row r="78" spans="1:4">
      <c r="A78" s="746" t="s">
        <v>312</v>
      </c>
      <c r="B78" s="747">
        <v>26105.69051</v>
      </c>
      <c r="C78" s="747">
        <v>268296.30122999998</v>
      </c>
      <c r="D78" s="747">
        <v>2682275.7615899993</v>
      </c>
    </row>
    <row r="79" spans="1:4">
      <c r="A79" s="367" t="s">
        <v>313</v>
      </c>
      <c r="B79" s="368">
        <v>0</v>
      </c>
      <c r="C79" s="368">
        <v>1182.61338</v>
      </c>
      <c r="D79" s="368">
        <v>7455.2076500000003</v>
      </c>
    </row>
    <row r="80" spans="1:4">
      <c r="A80" s="367" t="s">
        <v>314</v>
      </c>
      <c r="B80" s="368">
        <v>24548.48893</v>
      </c>
      <c r="C80" s="368">
        <v>262984.03478000005</v>
      </c>
      <c r="D80" s="368">
        <v>6785659.1641999986</v>
      </c>
    </row>
    <row r="81" spans="1:5">
      <c r="A81" s="367" t="s">
        <v>315</v>
      </c>
      <c r="B81" s="368">
        <v>53241.345430000001</v>
      </c>
      <c r="C81" s="368">
        <v>580222.2985700001</v>
      </c>
      <c r="D81" s="368">
        <v>2194855.4440399995</v>
      </c>
    </row>
    <row r="82" spans="1:5">
      <c r="A82" s="748" t="s">
        <v>723</v>
      </c>
      <c r="B82" s="749">
        <v>77789.834360000008</v>
      </c>
      <c r="C82" s="749">
        <v>844388.9467300002</v>
      </c>
      <c r="D82" s="749">
        <v>8987969.8158899993</v>
      </c>
    </row>
    <row r="83" spans="1:5">
      <c r="A83" s="17" t="s">
        <v>720</v>
      </c>
    </row>
    <row r="85" spans="1:5">
      <c r="A85" s="668" t="s">
        <v>97</v>
      </c>
      <c r="E85" s="14" t="s">
        <v>1008</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hyperlinks>
  <pageMargins left="0.7" right="0.7" top="0.75" bottom="0.75" header="0.3" footer="0.3"/>
  <pageSetup paperSize="9" scale="5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63"/>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7" width="11.140625" customWidth="1"/>
    <col min="8" max="8" width="11.28515625" customWidth="1"/>
    <col min="9" max="9" width="12.140625" customWidth="1"/>
  </cols>
  <sheetData>
    <row r="1" spans="1:8" ht="12.75" customHeight="1">
      <c r="A1" s="140" t="s">
        <v>804</v>
      </c>
      <c r="G1" s="141" t="str">
        <f>Naslovnica!A20</f>
        <v>Studeni 2019.</v>
      </c>
    </row>
    <row r="2" spans="1:8" ht="12.75" customHeight="1">
      <c r="A2" s="579" t="s">
        <v>805</v>
      </c>
      <c r="G2" s="581" t="str">
        <f>Naslovnica!A24</f>
        <v>November 2019</v>
      </c>
    </row>
    <row r="3" spans="1:8" ht="12.75" customHeight="1">
      <c r="E3" s="14" t="s">
        <v>403</v>
      </c>
      <c r="F3" s="327"/>
      <c r="G3" s="327"/>
    </row>
    <row r="4" spans="1:8" ht="16.5" customHeight="1">
      <c r="A4" s="988" t="s">
        <v>702</v>
      </c>
      <c r="B4" s="993" t="s">
        <v>701</v>
      </c>
      <c r="C4" s="993"/>
      <c r="D4" s="993"/>
      <c r="E4" s="993"/>
      <c r="F4" s="273"/>
      <c r="G4" s="273"/>
    </row>
    <row r="5" spans="1:8" ht="12.75" customHeight="1">
      <c r="A5" s="988"/>
      <c r="B5" s="991" t="str">
        <f>Naslovnica!A20</f>
        <v>Studeni 2019.</v>
      </c>
      <c r="C5" s="991"/>
      <c r="D5" s="992" t="s">
        <v>19</v>
      </c>
      <c r="E5" s="992"/>
    </row>
    <row r="6" spans="1:8" ht="12.75" customHeight="1">
      <c r="A6" s="988"/>
      <c r="B6" s="989" t="str">
        <f>Naslovnica!A24</f>
        <v>November 2019</v>
      </c>
      <c r="C6" s="989"/>
      <c r="D6" s="990" t="s">
        <v>48</v>
      </c>
      <c r="E6" s="990"/>
    </row>
    <row r="7" spans="1:8" ht="12.75" customHeight="1">
      <c r="A7" s="988"/>
      <c r="B7" s="840" t="s">
        <v>29</v>
      </c>
      <c r="C7" s="756" t="s">
        <v>30</v>
      </c>
      <c r="D7" s="756" t="s">
        <v>175</v>
      </c>
      <c r="E7" s="756" t="s">
        <v>173</v>
      </c>
    </row>
    <row r="8" spans="1:8" ht="12.75" customHeight="1">
      <c r="A8" s="988"/>
      <c r="B8" s="839" t="s">
        <v>31</v>
      </c>
      <c r="C8" s="757" t="s">
        <v>32</v>
      </c>
      <c r="D8" s="757" t="s">
        <v>31</v>
      </c>
      <c r="E8" s="757" t="s">
        <v>174</v>
      </c>
    </row>
    <row r="9" spans="1:8" ht="12.75" customHeight="1">
      <c r="A9" s="375" t="s">
        <v>142</v>
      </c>
      <c r="B9" s="376">
        <v>342643.07666000002</v>
      </c>
      <c r="C9" s="377">
        <v>3.0605020486822905E-3</v>
      </c>
      <c r="D9" s="376">
        <v>3803.8758099999977</v>
      </c>
      <c r="E9" s="377">
        <v>1.1226197560546991E-2</v>
      </c>
      <c r="H9" s="53"/>
    </row>
    <row r="10" spans="1:8" ht="12.75" customHeight="1">
      <c r="A10" s="375" t="s">
        <v>143</v>
      </c>
      <c r="B10" s="376">
        <v>40120294.223379999</v>
      </c>
      <c r="C10" s="377">
        <v>0.35835611757079755</v>
      </c>
      <c r="D10" s="376">
        <v>195256.14027000219</v>
      </c>
      <c r="E10" s="377">
        <v>4.8905686667986004E-3</v>
      </c>
      <c r="H10" s="53"/>
    </row>
    <row r="11" spans="1:8" ht="12.75" customHeight="1">
      <c r="A11" s="375" t="s">
        <v>144</v>
      </c>
      <c r="B11" s="376">
        <v>2269613.9089600001</v>
      </c>
      <c r="C11" s="377">
        <v>2.0272284751232487E-2</v>
      </c>
      <c r="D11" s="376">
        <v>36267.48283000011</v>
      </c>
      <c r="E11" s="377">
        <v>1.6239076215706083E-2</v>
      </c>
      <c r="H11" s="53"/>
    </row>
    <row r="12" spans="1:8" ht="12.75" customHeight="1">
      <c r="A12" s="758" t="s">
        <v>703</v>
      </c>
      <c r="B12" s="759">
        <v>42732551.208999999</v>
      </c>
      <c r="C12" s="760">
        <v>0.38168890437071229</v>
      </c>
      <c r="D12" s="759">
        <v>235327.49891000241</v>
      </c>
      <c r="E12" s="760">
        <v>5.537479354307262E-3</v>
      </c>
      <c r="H12" s="53"/>
    </row>
    <row r="13" spans="1:8" ht="12.75" customHeight="1">
      <c r="A13" s="375" t="s">
        <v>145</v>
      </c>
      <c r="B13" s="376">
        <v>115624.20419</v>
      </c>
      <c r="C13" s="377">
        <v>1.032760145776688E-3</v>
      </c>
      <c r="D13" s="376">
        <v>4183.0884099999967</v>
      </c>
      <c r="E13" s="377">
        <v>3.7536311268257405E-2</v>
      </c>
      <c r="H13" s="53"/>
    </row>
    <row r="14" spans="1:8" ht="12.75" customHeight="1">
      <c r="A14" s="375" t="s">
        <v>146</v>
      </c>
      <c r="B14" s="376">
        <v>15093714.428459998</v>
      </c>
      <c r="C14" s="377">
        <v>0.13481767786122609</v>
      </c>
      <c r="D14" s="376">
        <v>119640.99612999894</v>
      </c>
      <c r="E14" s="377">
        <v>7.9898764134338496E-3</v>
      </c>
      <c r="H14" s="53"/>
    </row>
    <row r="15" spans="1:8" ht="12.75" customHeight="1">
      <c r="A15" s="375" t="s">
        <v>147</v>
      </c>
      <c r="B15" s="376">
        <v>627164.83065999998</v>
      </c>
      <c r="C15" s="377">
        <v>5.6018620536758858E-3</v>
      </c>
      <c r="D15" s="376">
        <v>14415.286899999948</v>
      </c>
      <c r="E15" s="377">
        <v>2.3525577532940822E-2</v>
      </c>
      <c r="H15" s="53"/>
    </row>
    <row r="16" spans="1:8" ht="12.75" customHeight="1">
      <c r="A16" s="761" t="s">
        <v>704</v>
      </c>
      <c r="B16" s="759">
        <v>15836503.46331</v>
      </c>
      <c r="C16" s="760">
        <v>0.14145230006067866</v>
      </c>
      <c r="D16" s="759">
        <v>138239.37144000083</v>
      </c>
      <c r="E16" s="760">
        <v>8.8060291654536993E-3</v>
      </c>
      <c r="H16" s="53"/>
    </row>
    <row r="17" spans="1:9" ht="12.75" customHeight="1">
      <c r="A17" s="375" t="s">
        <v>148</v>
      </c>
      <c r="B17" s="376">
        <v>125362.66386</v>
      </c>
      <c r="C17" s="377">
        <v>1.1197444679511574E-3</v>
      </c>
      <c r="D17" s="376">
        <v>3671.0077099999908</v>
      </c>
      <c r="E17" s="377">
        <v>3.0166470127376943E-2</v>
      </c>
      <c r="H17" s="53"/>
    </row>
    <row r="18" spans="1:9" ht="12.75" customHeight="1">
      <c r="A18" s="375" t="s">
        <v>149</v>
      </c>
      <c r="B18" s="376">
        <v>17970819.941459998</v>
      </c>
      <c r="C18" s="377">
        <v>0.16051610259708926</v>
      </c>
      <c r="D18" s="376">
        <v>178199.08370999992</v>
      </c>
      <c r="E18" s="377">
        <v>1.0015336421468346E-2</v>
      </c>
      <c r="H18" s="53"/>
    </row>
    <row r="19" spans="1:9" ht="12.75" customHeight="1">
      <c r="A19" s="375" t="s">
        <v>150</v>
      </c>
      <c r="B19" s="376">
        <v>897793.76804999996</v>
      </c>
      <c r="C19" s="377">
        <v>8.0191308494983026E-3</v>
      </c>
      <c r="D19" s="376">
        <v>13800.229909999995</v>
      </c>
      <c r="E19" s="377">
        <v>1.5611233922633527E-2</v>
      </c>
      <c r="H19" s="53"/>
    </row>
    <row r="20" spans="1:9" ht="12.75" customHeight="1">
      <c r="A20" s="758" t="s">
        <v>705</v>
      </c>
      <c r="B20" s="759">
        <v>18993976.373369999</v>
      </c>
      <c r="C20" s="760">
        <v>0.16965497791453873</v>
      </c>
      <c r="D20" s="759">
        <v>195670.32133000344</v>
      </c>
      <c r="E20" s="760">
        <v>1.0408933697979128E-2</v>
      </c>
      <c r="H20" s="53"/>
    </row>
    <row r="21" spans="1:9" ht="12.75" customHeight="1">
      <c r="A21" s="375" t="s">
        <v>151</v>
      </c>
      <c r="B21" s="376">
        <v>228355.86934</v>
      </c>
      <c r="C21" s="377">
        <v>2.039684013919791E-3</v>
      </c>
      <c r="D21" s="376">
        <v>3443.5253099999973</v>
      </c>
      <c r="E21" s="377">
        <v>1.5310521638335128E-2</v>
      </c>
      <c r="H21" s="53"/>
    </row>
    <row r="22" spans="1:9" ht="12.75" customHeight="1">
      <c r="A22" s="375" t="s">
        <v>152</v>
      </c>
      <c r="B22" s="376">
        <v>32272869.946359999</v>
      </c>
      <c r="C22" s="377">
        <v>0.28826260127736708</v>
      </c>
      <c r="D22" s="376">
        <v>130470.18045999855</v>
      </c>
      <c r="E22" s="377">
        <v>4.0591300403902686E-3</v>
      </c>
      <c r="H22" s="53"/>
    </row>
    <row r="23" spans="1:9" ht="12.75" customHeight="1">
      <c r="A23" s="375" t="s">
        <v>153</v>
      </c>
      <c r="B23" s="376">
        <v>1892236.29226</v>
      </c>
      <c r="C23" s="377">
        <v>1.690153236278354E-2</v>
      </c>
      <c r="D23" s="376">
        <v>39101.625</v>
      </c>
      <c r="E23" s="377">
        <v>2.1100260920494662E-2</v>
      </c>
      <c r="H23" s="53"/>
    </row>
    <row r="24" spans="1:9" ht="12.75" customHeight="1">
      <c r="A24" s="758" t="s">
        <v>706</v>
      </c>
      <c r="B24" s="759">
        <v>34393462.107960001</v>
      </c>
      <c r="C24" s="760">
        <v>0.3072038176540704</v>
      </c>
      <c r="D24" s="759">
        <v>173015.33077000082</v>
      </c>
      <c r="E24" s="760">
        <v>5.0559050820262463E-3</v>
      </c>
      <c r="H24" s="53"/>
    </row>
    <row r="25" spans="1:9" ht="12.75" customHeight="1">
      <c r="A25" s="378" t="s">
        <v>707</v>
      </c>
      <c r="B25" s="379">
        <v>811985.81405000004</v>
      </c>
      <c r="C25" s="380">
        <v>7.252690676329927E-3</v>
      </c>
      <c r="D25" s="379">
        <v>15101.497239999939</v>
      </c>
      <c r="E25" s="380">
        <v>1.8950676931944965E-2</v>
      </c>
      <c r="H25" s="53"/>
    </row>
    <row r="26" spans="1:9" ht="12.75" customHeight="1">
      <c r="A26" s="378" t="s">
        <v>708</v>
      </c>
      <c r="B26" s="379">
        <v>105457698.53966001</v>
      </c>
      <c r="C26" s="380">
        <v>0.94195249930648006</v>
      </c>
      <c r="D26" s="379">
        <v>623566.40057002008</v>
      </c>
      <c r="E26" s="380">
        <v>5.9481238395020508E-3</v>
      </c>
      <c r="H26" s="53"/>
    </row>
    <row r="27" spans="1:9" ht="12.75" customHeight="1">
      <c r="A27" s="378" t="s">
        <v>709</v>
      </c>
      <c r="B27" s="379">
        <v>5686808.7999300007</v>
      </c>
      <c r="C27" s="380">
        <v>5.0794810017190217E-2</v>
      </c>
      <c r="D27" s="379">
        <v>103584.62464000098</v>
      </c>
      <c r="E27" s="380">
        <v>1.8552832805539321E-2</v>
      </c>
      <c r="H27" s="53"/>
    </row>
    <row r="28" spans="1:9" ht="18.75" customHeight="1">
      <c r="A28" s="748" t="s">
        <v>710</v>
      </c>
      <c r="B28" s="762">
        <v>111956493.15363999</v>
      </c>
      <c r="C28" s="763">
        <v>1</v>
      </c>
      <c r="D28" s="762">
        <v>742252.52245000005</v>
      </c>
      <c r="E28" s="763">
        <v>6.6740780518519394E-3</v>
      </c>
    </row>
    <row r="29" spans="1:9" ht="12.75" customHeight="1">
      <c r="A29" s="20" t="s">
        <v>711</v>
      </c>
    </row>
    <row r="30" spans="1:9" ht="12.75" customHeight="1"/>
    <row r="31" spans="1:9" ht="12.75" customHeight="1"/>
    <row r="32" spans="1:9" s="273" customFormat="1" ht="12.75" customHeight="1">
      <c r="A32" s="155" t="s">
        <v>806</v>
      </c>
      <c r="I32" s="141" t="str">
        <f>Naslovnica!A20</f>
        <v>Studeni 2019.</v>
      </c>
    </row>
    <row r="33" spans="1:9" s="273" customFormat="1" ht="12.75" customHeight="1">
      <c r="A33" s="609" t="s">
        <v>807</v>
      </c>
      <c r="I33" s="581" t="str">
        <f>Naslovnica!A24</f>
        <v>November 2019</v>
      </c>
    </row>
    <row r="34" spans="1:9" s="273" customFormat="1" ht="12.75" customHeight="1"/>
    <row r="35" spans="1:9" s="273" customFormat="1" ht="15" customHeight="1">
      <c r="A35" s="817"/>
      <c r="B35" s="994" t="s">
        <v>1034</v>
      </c>
      <c r="C35" s="994"/>
      <c r="D35" s="994"/>
      <c r="E35" s="994"/>
      <c r="F35" s="994" t="s">
        <v>1035</v>
      </c>
      <c r="G35" s="994"/>
      <c r="H35" s="994"/>
      <c r="I35" s="994"/>
    </row>
    <row r="36" spans="1:9" s="273" customFormat="1" ht="22.5">
      <c r="A36" s="988" t="s">
        <v>669</v>
      </c>
      <c r="B36" s="929" t="s">
        <v>77</v>
      </c>
      <c r="C36" s="928" t="s">
        <v>118</v>
      </c>
      <c r="D36" s="928" t="s">
        <v>120</v>
      </c>
      <c r="E36" s="928" t="s">
        <v>122</v>
      </c>
      <c r="F36" s="928" t="s">
        <v>777</v>
      </c>
      <c r="G36" s="926" t="s">
        <v>69</v>
      </c>
      <c r="H36" s="926" t="s">
        <v>53</v>
      </c>
      <c r="I36" s="926" t="s">
        <v>782</v>
      </c>
    </row>
    <row r="37" spans="1:9" s="273" customFormat="1" ht="34.5" customHeight="1">
      <c r="A37" s="988"/>
      <c r="B37" s="786" t="s">
        <v>776</v>
      </c>
      <c r="C37" s="927" t="s">
        <v>119</v>
      </c>
      <c r="D37" s="927" t="s">
        <v>121</v>
      </c>
      <c r="E37" s="927" t="s">
        <v>123</v>
      </c>
      <c r="F37" s="927" t="s">
        <v>783</v>
      </c>
      <c r="G37" s="927" t="s">
        <v>56</v>
      </c>
      <c r="H37" s="927" t="s">
        <v>57</v>
      </c>
      <c r="I37" s="930" t="s">
        <v>781</v>
      </c>
    </row>
    <row r="38" spans="1:9" s="273" customFormat="1">
      <c r="A38" s="381" t="s">
        <v>142</v>
      </c>
      <c r="B38" s="382">
        <v>149.40119999999999</v>
      </c>
      <c r="C38" s="383">
        <v>148.52420000000001</v>
      </c>
      <c r="D38" s="382">
        <v>149.43190000000001</v>
      </c>
      <c r="E38" s="931">
        <v>0.9077000000000055</v>
      </c>
      <c r="F38" s="932">
        <v>5.3267083687729144E-3</v>
      </c>
      <c r="G38" s="836">
        <v>0.11694566409512053</v>
      </c>
      <c r="H38" s="836">
        <v>0.10743435316791117</v>
      </c>
      <c r="I38" s="836">
        <v>7.9008918674953188E-2</v>
      </c>
    </row>
    <row r="39" spans="1:9" s="273" customFormat="1">
      <c r="A39" s="381" t="s">
        <v>145</v>
      </c>
      <c r="B39" s="382">
        <v>153.8843</v>
      </c>
      <c r="C39" s="383">
        <v>152.70609999999999</v>
      </c>
      <c r="D39" s="382">
        <v>154.12270000000001</v>
      </c>
      <c r="E39" s="931">
        <v>1.4166000000000167</v>
      </c>
      <c r="F39" s="932">
        <v>9.6229044414819498E-3</v>
      </c>
      <c r="G39" s="836">
        <v>0.15745907675135262</v>
      </c>
      <c r="H39" s="836">
        <v>0.14158593517593276</v>
      </c>
      <c r="I39" s="836">
        <v>8.5068480453063922E-2</v>
      </c>
    </row>
    <row r="40" spans="1:9" s="273" customFormat="1">
      <c r="A40" s="381" t="s">
        <v>148</v>
      </c>
      <c r="B40" s="382">
        <v>158.99189999999999</v>
      </c>
      <c r="C40" s="383">
        <v>157.85419999999999</v>
      </c>
      <c r="D40" s="382">
        <v>158.99189999999999</v>
      </c>
      <c r="E40" s="931">
        <v>1.1376999999999953</v>
      </c>
      <c r="F40" s="932">
        <v>6.9508481618094642E-3</v>
      </c>
      <c r="G40" s="836">
        <v>0.14057638628340396</v>
      </c>
      <c r="H40" s="836">
        <v>0.14005868374595054</v>
      </c>
      <c r="I40" s="836">
        <v>9.180018313975169E-2</v>
      </c>
    </row>
    <row r="41" spans="1:9" s="273" customFormat="1">
      <c r="A41" s="381" t="s">
        <v>151</v>
      </c>
      <c r="B41" s="382">
        <v>149.27709999999999</v>
      </c>
      <c r="C41" s="383">
        <v>148.59639999999999</v>
      </c>
      <c r="D41" s="382">
        <v>149.63140000000001</v>
      </c>
      <c r="E41" s="931">
        <v>1.035000000000025</v>
      </c>
      <c r="F41" s="932">
        <v>5.3250668074651397E-3</v>
      </c>
      <c r="G41" s="836">
        <v>0.112561049321666</v>
      </c>
      <c r="H41" s="836">
        <v>9.4360357110914617E-2</v>
      </c>
      <c r="I41" s="836">
        <v>7.8839094256249131E-2</v>
      </c>
    </row>
    <row r="42" spans="1:9" s="273" customFormat="1">
      <c r="A42" s="764" t="s">
        <v>154</v>
      </c>
      <c r="B42" s="765">
        <v>151.48538863657262</v>
      </c>
      <c r="C42" s="766">
        <v>150.70935886164921</v>
      </c>
      <c r="D42" s="765">
        <v>151.62549468459</v>
      </c>
      <c r="E42" s="933">
        <v>0.9161358229407881</v>
      </c>
      <c r="F42" s="934">
        <v>6.3786739987463648E-3</v>
      </c>
      <c r="G42" s="905">
        <v>0.12578034829127605</v>
      </c>
      <c r="H42" s="905">
        <v>0.1142336544134559</v>
      </c>
      <c r="I42" s="905">
        <v>8.1844076647435759E-2</v>
      </c>
    </row>
    <row r="43" spans="1:9" s="273" customFormat="1">
      <c r="A43" s="381" t="s">
        <v>143</v>
      </c>
      <c r="B43" s="382">
        <v>259.73110000000003</v>
      </c>
      <c r="C43" s="383">
        <v>259.07100000000003</v>
      </c>
      <c r="D43" s="382">
        <v>259.73110000000003</v>
      </c>
      <c r="E43" s="931">
        <v>0.66009999999999991</v>
      </c>
      <c r="F43" s="932">
        <v>1.7533405457108575E-3</v>
      </c>
      <c r="G43" s="837">
        <v>7.8158591131266997E-2</v>
      </c>
      <c r="H43" s="837">
        <v>7.4235376204130787E-2</v>
      </c>
      <c r="I43" s="837">
        <v>5.5738025761609578E-2</v>
      </c>
    </row>
    <row r="44" spans="1:9" s="273" customFormat="1">
      <c r="A44" s="381" t="s">
        <v>146</v>
      </c>
      <c r="B44" s="382">
        <v>280.77330000000001</v>
      </c>
      <c r="C44" s="383">
        <v>279.9153</v>
      </c>
      <c r="D44" s="382">
        <v>280.83580000000001</v>
      </c>
      <c r="E44" s="931">
        <v>0.92050000000000409</v>
      </c>
      <c r="F44" s="932">
        <v>3.9557759764292655E-3</v>
      </c>
      <c r="G44" s="837">
        <v>0.10299183559144742</v>
      </c>
      <c r="H44" s="837">
        <v>9.8223275003578969E-2</v>
      </c>
      <c r="I44" s="837">
        <v>6.0421996773901476E-2</v>
      </c>
    </row>
    <row r="45" spans="1:9" s="273" customFormat="1">
      <c r="A45" s="381" t="s">
        <v>149</v>
      </c>
      <c r="B45" s="382">
        <v>249.8099</v>
      </c>
      <c r="C45" s="383">
        <v>248.04589999999999</v>
      </c>
      <c r="D45" s="382">
        <v>249.8099</v>
      </c>
      <c r="E45" s="931">
        <v>1.76400000000001</v>
      </c>
      <c r="F45" s="932">
        <v>6.0213914037308136E-3</v>
      </c>
      <c r="G45" s="837">
        <v>0.10273673579024645</v>
      </c>
      <c r="H45" s="837">
        <v>0.10553698069369921</v>
      </c>
      <c r="I45" s="837">
        <v>5.3404027345034466E-2</v>
      </c>
    </row>
    <row r="46" spans="1:9" s="273" customFormat="1">
      <c r="A46" s="381" t="s">
        <v>152</v>
      </c>
      <c r="B46" s="382">
        <v>270.52850000000001</v>
      </c>
      <c r="C46" s="383">
        <v>270.0342</v>
      </c>
      <c r="D46" s="382">
        <v>271.04759999999999</v>
      </c>
      <c r="E46" s="931">
        <v>1.0133999999999901</v>
      </c>
      <c r="F46" s="932">
        <v>1.0590496010431938E-3</v>
      </c>
      <c r="G46" s="837">
        <v>8.2349952289599182E-2</v>
      </c>
      <c r="H46" s="837">
        <v>7.4255178813869227E-2</v>
      </c>
      <c r="I46" s="837">
        <v>5.8184465335761937E-2</v>
      </c>
    </row>
    <row r="47" spans="1:9" s="273" customFormat="1">
      <c r="A47" s="764" t="s">
        <v>155</v>
      </c>
      <c r="B47" s="765">
        <v>264.35642324957496</v>
      </c>
      <c r="C47" s="766">
        <v>263.62146875657095</v>
      </c>
      <c r="D47" s="765">
        <v>264.38450374653729</v>
      </c>
      <c r="E47" s="933">
        <v>0.76303498996634289</v>
      </c>
      <c r="F47" s="934">
        <v>2.5247095567342281E-3</v>
      </c>
      <c r="G47" s="905">
        <v>8.7002939870506113E-2</v>
      </c>
      <c r="H47" s="905">
        <v>8.251839364026714E-2</v>
      </c>
      <c r="I47" s="905">
        <v>5.6797544107430875E-2</v>
      </c>
    </row>
    <row r="48" spans="1:9" s="273" customFormat="1">
      <c r="A48" s="381" t="s">
        <v>144</v>
      </c>
      <c r="B48" s="382">
        <v>132.60489999999999</v>
      </c>
      <c r="C48" s="383">
        <v>132.50370000000001</v>
      </c>
      <c r="D48" s="382">
        <v>133.0874</v>
      </c>
      <c r="E48" s="931">
        <v>0.58369999999999322</v>
      </c>
      <c r="F48" s="932">
        <v>-3.2030128315957418E-3</v>
      </c>
      <c r="G48" s="837">
        <v>5.178376251822292E-2</v>
      </c>
      <c r="H48" s="837">
        <v>5.332101591679228E-2</v>
      </c>
      <c r="I48" s="837">
        <v>5.4907668441088298E-2</v>
      </c>
    </row>
    <row r="49" spans="1:9" s="273" customFormat="1">
      <c r="A49" s="381" t="s">
        <v>147</v>
      </c>
      <c r="B49" s="382">
        <v>139.3828</v>
      </c>
      <c r="C49" s="383">
        <v>139.25829999999999</v>
      </c>
      <c r="D49" s="382">
        <v>139.9409</v>
      </c>
      <c r="E49" s="931">
        <v>0.68260000000000787</v>
      </c>
      <c r="F49" s="932">
        <v>-3.5487763727558574E-3</v>
      </c>
      <c r="G49" s="837">
        <v>6.5498805179238229E-2</v>
      </c>
      <c r="H49" s="837">
        <v>6.8595589390925138E-2</v>
      </c>
      <c r="I49" s="837">
        <v>6.4915578399173945E-2</v>
      </c>
    </row>
    <row r="50" spans="1:9" s="273" customFormat="1">
      <c r="A50" s="381" t="s">
        <v>150</v>
      </c>
      <c r="B50" s="382">
        <v>135.41</v>
      </c>
      <c r="C50" s="383">
        <v>135.21469999999999</v>
      </c>
      <c r="D50" s="382">
        <v>135.82310000000001</v>
      </c>
      <c r="E50" s="931">
        <v>0.60840000000001737</v>
      </c>
      <c r="F50" s="932">
        <v>-2.6037926246744725E-3</v>
      </c>
      <c r="G50" s="837">
        <v>6.4757478897105925E-2</v>
      </c>
      <c r="H50" s="837">
        <v>6.6731159484225477E-2</v>
      </c>
      <c r="I50" s="837">
        <v>5.9098711688777339E-2</v>
      </c>
    </row>
    <row r="51" spans="1:9" s="273" customFormat="1">
      <c r="A51" s="381" t="s">
        <v>153</v>
      </c>
      <c r="B51" s="382">
        <v>138.8476</v>
      </c>
      <c r="C51" s="383">
        <v>138.72620000000001</v>
      </c>
      <c r="D51" s="382">
        <v>139.25030000000001</v>
      </c>
      <c r="E51" s="931">
        <v>0.52410000000000423</v>
      </c>
      <c r="F51" s="932">
        <v>-2.3502834926175664E-3</v>
      </c>
      <c r="G51" s="837">
        <v>4.6902968475498907E-2</v>
      </c>
      <c r="H51" s="837">
        <v>4.8804825265415852E-2</v>
      </c>
      <c r="I51" s="837">
        <v>6.4139849164573048E-2</v>
      </c>
    </row>
    <row r="52" spans="1:9" s="273" customFormat="1">
      <c r="A52" s="764" t="s">
        <v>156</v>
      </c>
      <c r="B52" s="765">
        <v>135.87244880635475</v>
      </c>
      <c r="C52" s="766">
        <v>135.74597432522859</v>
      </c>
      <c r="D52" s="765">
        <v>136.31836182708503</v>
      </c>
      <c r="E52" s="933">
        <v>0.57238750185643994</v>
      </c>
      <c r="F52" s="934">
        <v>-2.8030668562121219E-3</v>
      </c>
      <c r="G52" s="905">
        <v>5.3568062722725962E-2</v>
      </c>
      <c r="H52" s="905">
        <v>5.5424578053969498E-2</v>
      </c>
      <c r="I52" s="905">
        <v>5.9782875672801827E-2</v>
      </c>
    </row>
    <row r="53" spans="1:9" s="273" customFormat="1" ht="12.75" customHeight="1">
      <c r="A53" s="23" t="s">
        <v>668</v>
      </c>
      <c r="G53" s="833"/>
      <c r="H53" s="833"/>
      <c r="I53" s="833"/>
    </row>
    <row r="54" spans="1:9" s="273" customFormat="1" ht="21" customHeight="1">
      <c r="A54" s="995" t="s">
        <v>157</v>
      </c>
      <c r="B54" s="995"/>
      <c r="C54" s="995"/>
      <c r="D54" s="995"/>
      <c r="E54" s="995"/>
      <c r="F54" s="995"/>
      <c r="G54" s="834"/>
      <c r="H54" s="834"/>
      <c r="I54" s="834"/>
    </row>
    <row r="55" spans="1:9" s="273" customFormat="1" ht="21" customHeight="1">
      <c r="A55" s="996" t="s">
        <v>218</v>
      </c>
      <c r="B55" s="996"/>
      <c r="C55" s="996"/>
      <c r="D55" s="996"/>
      <c r="E55" s="996"/>
      <c r="F55" s="996"/>
    </row>
    <row r="56" spans="1:9" s="273" customFormat="1" ht="12.75" customHeight="1">
      <c r="A56" s="182" t="s">
        <v>158</v>
      </c>
      <c r="B56" s="182"/>
      <c r="C56" s="182"/>
      <c r="D56" s="182"/>
      <c r="E56" s="182"/>
    </row>
    <row r="57" spans="1:9" s="273" customFormat="1" ht="12.75" customHeight="1">
      <c r="A57" s="610" t="s">
        <v>215</v>
      </c>
      <c r="B57" s="183"/>
      <c r="C57" s="183"/>
      <c r="D57" s="183"/>
      <c r="E57" s="183"/>
      <c r="F57" s="141"/>
    </row>
    <row r="58" spans="1:9" s="273" customFormat="1" ht="12.75" customHeight="1">
      <c r="F58" s="183"/>
    </row>
    <row r="59" spans="1:9" s="273" customFormat="1" ht="12.75" customHeight="1">
      <c r="A59" s="182"/>
    </row>
    <row r="60" spans="1:9" s="273" customFormat="1" ht="12.75" customHeight="1">
      <c r="A60" s="668" t="s">
        <v>97</v>
      </c>
    </row>
    <row r="61" spans="1:9" s="273" customFormat="1" ht="12.75" customHeight="1"/>
    <row r="62" spans="1:9" s="273" customFormat="1" ht="12.75" customHeight="1"/>
    <row r="63" spans="1:9" s="273" customFormat="1" ht="12.75" customHeight="1">
      <c r="I63" s="68" t="s">
        <v>1009</v>
      </c>
    </row>
  </sheetData>
  <mergeCells count="11">
    <mergeCell ref="B35:E35"/>
    <mergeCell ref="F35:I35"/>
    <mergeCell ref="A36:A37"/>
    <mergeCell ref="A54:F54"/>
    <mergeCell ref="A55:F55"/>
    <mergeCell ref="A4:A8"/>
    <mergeCell ref="B6:C6"/>
    <mergeCell ref="D6:E6"/>
    <mergeCell ref="B5:C5"/>
    <mergeCell ref="D5:E5"/>
    <mergeCell ref="B4:E4"/>
  </mergeCells>
  <hyperlinks>
    <hyperlink ref="A60" location="'2 Sadržaj'!A1" display="Sadržaj / Contents"/>
  </hyperlinks>
  <pageMargins left="0.7" right="0.7" top="0.75" bottom="0.75" header="0.3" footer="0.3"/>
  <pageSetup paperSize="9" scale="8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55"/>
  <sheetViews>
    <sheetView showGridLines="0" zoomScaleNormal="100" workbookViewId="0"/>
  </sheetViews>
  <sheetFormatPr defaultRowHeight="15"/>
  <cols>
    <col min="1" max="1" width="16.85546875" customWidth="1"/>
    <col min="2" max="2" width="6.5703125" bestFit="1" customWidth="1"/>
    <col min="3" max="3" width="6.140625" bestFit="1" customWidth="1"/>
    <col min="4" max="4" width="6.42578125" bestFit="1" customWidth="1"/>
    <col min="5" max="5" width="6.140625" bestFit="1" customWidth="1"/>
    <col min="6" max="6" width="6.42578125" bestFit="1" customWidth="1"/>
    <col min="7" max="7" width="6.140625" bestFit="1" customWidth="1"/>
    <col min="8" max="8" width="6.42578125" bestFit="1" customWidth="1"/>
    <col min="9" max="9" width="6.140625" bestFit="1" customWidth="1"/>
    <col min="10" max="10" width="6.42578125" bestFit="1" customWidth="1"/>
    <col min="11" max="11" width="6.140625" bestFit="1" customWidth="1"/>
    <col min="12" max="12" width="8.7109375" bestFit="1" customWidth="1"/>
    <col min="13" max="13" width="6.140625" bestFit="1" customWidth="1"/>
    <col min="14" max="14" width="8.7109375" bestFit="1" customWidth="1"/>
    <col min="15" max="15" width="6.140625" bestFit="1" customWidth="1"/>
    <col min="16" max="16" width="8.7109375" customWidth="1"/>
    <col min="17" max="17" width="6.140625" bestFit="1" customWidth="1"/>
    <col min="18" max="18" width="8.7109375" bestFit="1" customWidth="1"/>
    <col min="19" max="19" width="6.140625" bestFit="1" customWidth="1"/>
    <col min="20" max="20" width="9.570312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7.85546875" bestFit="1" customWidth="1"/>
    <col min="31" max="31" width="6.140625" bestFit="1" customWidth="1"/>
    <col min="32" max="32" width="9.5703125" bestFit="1" customWidth="1"/>
    <col min="33" max="33" width="6.140625" bestFit="1" customWidth="1"/>
  </cols>
  <sheetData>
    <row r="1" spans="1:33" ht="12.75" customHeight="1">
      <c r="A1" s="154" t="s">
        <v>808</v>
      </c>
      <c r="AG1" s="141" t="str">
        <f>Naslovnica!A20</f>
        <v>Studeni 2019.</v>
      </c>
    </row>
    <row r="2" spans="1:33" ht="12.75" customHeight="1">
      <c r="A2" s="605" t="s">
        <v>809</v>
      </c>
      <c r="AG2" s="581" t="str">
        <f>Naslovnica!A24</f>
        <v>November 2019</v>
      </c>
    </row>
    <row r="3" spans="1:33" ht="12.75" customHeight="1">
      <c r="A3" s="67"/>
      <c r="AG3" s="66"/>
    </row>
    <row r="4" spans="1:33" ht="12.75" customHeight="1">
      <c r="I4" s="181"/>
      <c r="J4" s="181"/>
      <c r="K4" s="181"/>
      <c r="AG4" s="14" t="s">
        <v>632</v>
      </c>
    </row>
    <row r="5" spans="1:33" ht="15" customHeight="1">
      <c r="A5" s="767" t="s">
        <v>159</v>
      </c>
      <c r="B5" s="999" t="s">
        <v>697</v>
      </c>
      <c r="C5" s="999"/>
      <c r="D5" s="999"/>
      <c r="E5" s="999"/>
      <c r="F5" s="999"/>
      <c r="G5" s="999"/>
      <c r="H5" s="999"/>
      <c r="I5" s="999"/>
      <c r="J5" s="997" t="s">
        <v>691</v>
      </c>
      <c r="K5" s="997"/>
      <c r="L5" s="999" t="s">
        <v>696</v>
      </c>
      <c r="M5" s="999"/>
      <c r="N5" s="999"/>
      <c r="O5" s="999"/>
      <c r="P5" s="999"/>
      <c r="Q5" s="999"/>
      <c r="R5" s="999"/>
      <c r="S5" s="999"/>
      <c r="T5" s="997" t="s">
        <v>692</v>
      </c>
      <c r="U5" s="997"/>
      <c r="V5" s="999" t="s">
        <v>695</v>
      </c>
      <c r="W5" s="999"/>
      <c r="X5" s="999"/>
      <c r="Y5" s="999"/>
      <c r="Z5" s="999"/>
      <c r="AA5" s="999"/>
      <c r="AB5" s="999"/>
      <c r="AC5" s="999"/>
      <c r="AD5" s="997" t="s">
        <v>693</v>
      </c>
      <c r="AE5" s="997"/>
      <c r="AF5" s="998" t="s">
        <v>694</v>
      </c>
      <c r="AG5" s="998"/>
    </row>
    <row r="6" spans="1:33" ht="22.5" customHeight="1">
      <c r="A6" s="1000" t="s">
        <v>698</v>
      </c>
      <c r="B6" s="994" t="s">
        <v>160</v>
      </c>
      <c r="C6" s="994"/>
      <c r="D6" s="994" t="s">
        <v>161</v>
      </c>
      <c r="E6" s="994"/>
      <c r="F6" s="994" t="s">
        <v>162</v>
      </c>
      <c r="G6" s="994"/>
      <c r="H6" s="994" t="s">
        <v>163</v>
      </c>
      <c r="I6" s="994"/>
      <c r="J6" s="997"/>
      <c r="K6" s="997"/>
      <c r="L6" s="994" t="s">
        <v>160</v>
      </c>
      <c r="M6" s="994"/>
      <c r="N6" s="994" t="s">
        <v>161</v>
      </c>
      <c r="O6" s="994"/>
      <c r="P6" s="994" t="s">
        <v>162</v>
      </c>
      <c r="Q6" s="994"/>
      <c r="R6" s="994" t="s">
        <v>163</v>
      </c>
      <c r="S6" s="994"/>
      <c r="T6" s="997"/>
      <c r="U6" s="997"/>
      <c r="V6" s="994" t="s">
        <v>160</v>
      </c>
      <c r="W6" s="994"/>
      <c r="X6" s="994" t="s">
        <v>161</v>
      </c>
      <c r="Y6" s="994"/>
      <c r="Z6" s="994" t="s">
        <v>162</v>
      </c>
      <c r="AA6" s="994"/>
      <c r="AB6" s="994" t="s">
        <v>163</v>
      </c>
      <c r="AC6" s="994"/>
      <c r="AD6" s="997"/>
      <c r="AE6" s="997"/>
      <c r="AF6" s="998"/>
      <c r="AG6" s="998"/>
    </row>
    <row r="7" spans="1:33">
      <c r="A7" s="1000"/>
      <c r="B7" s="767" t="s">
        <v>33</v>
      </c>
      <c r="C7" s="767" t="s">
        <v>34</v>
      </c>
      <c r="D7" s="767" t="s">
        <v>33</v>
      </c>
      <c r="E7" s="767" t="s">
        <v>34</v>
      </c>
      <c r="F7" s="767" t="s">
        <v>33</v>
      </c>
      <c r="G7" s="767" t="s">
        <v>34</v>
      </c>
      <c r="H7" s="767" t="s">
        <v>33</v>
      </c>
      <c r="I7" s="767" t="s">
        <v>34</v>
      </c>
      <c r="J7" s="767" t="s">
        <v>33</v>
      </c>
      <c r="K7" s="767" t="s">
        <v>34</v>
      </c>
      <c r="L7" s="767" t="s">
        <v>33</v>
      </c>
      <c r="M7" s="767" t="s">
        <v>34</v>
      </c>
      <c r="N7" s="767" t="s">
        <v>33</v>
      </c>
      <c r="O7" s="767" t="s">
        <v>34</v>
      </c>
      <c r="P7" s="767" t="s">
        <v>33</v>
      </c>
      <c r="Q7" s="767" t="s">
        <v>34</v>
      </c>
      <c r="R7" s="767" t="s">
        <v>33</v>
      </c>
      <c r="S7" s="767" t="s">
        <v>34</v>
      </c>
      <c r="T7" s="767" t="s">
        <v>33</v>
      </c>
      <c r="U7" s="767" t="s">
        <v>34</v>
      </c>
      <c r="V7" s="767" t="s">
        <v>33</v>
      </c>
      <c r="W7" s="767" t="s">
        <v>34</v>
      </c>
      <c r="X7" s="767" t="s">
        <v>33</v>
      </c>
      <c r="Y7" s="767" t="s">
        <v>34</v>
      </c>
      <c r="Z7" s="767" t="s">
        <v>33</v>
      </c>
      <c r="AA7" s="767" t="s">
        <v>34</v>
      </c>
      <c r="AB7" s="767" t="s">
        <v>33</v>
      </c>
      <c r="AC7" s="767" t="s">
        <v>34</v>
      </c>
      <c r="AD7" s="767" t="s">
        <v>33</v>
      </c>
      <c r="AE7" s="767" t="s">
        <v>34</v>
      </c>
      <c r="AF7" s="767" t="s">
        <v>33</v>
      </c>
      <c r="AG7" s="767" t="s">
        <v>34</v>
      </c>
    </row>
    <row r="8" spans="1:33">
      <c r="A8" s="1000"/>
      <c r="B8" s="768" t="s">
        <v>31</v>
      </c>
      <c r="C8" s="768" t="s">
        <v>32</v>
      </c>
      <c r="D8" s="768" t="s">
        <v>31</v>
      </c>
      <c r="E8" s="768" t="s">
        <v>32</v>
      </c>
      <c r="F8" s="768" t="s">
        <v>31</v>
      </c>
      <c r="G8" s="768" t="s">
        <v>32</v>
      </c>
      <c r="H8" s="768" t="s">
        <v>31</v>
      </c>
      <c r="I8" s="768" t="s">
        <v>32</v>
      </c>
      <c r="J8" s="768" t="s">
        <v>31</v>
      </c>
      <c r="K8" s="768" t="s">
        <v>32</v>
      </c>
      <c r="L8" s="768" t="s">
        <v>31</v>
      </c>
      <c r="M8" s="768" t="s">
        <v>32</v>
      </c>
      <c r="N8" s="768" t="s">
        <v>31</v>
      </c>
      <c r="O8" s="768" t="s">
        <v>32</v>
      </c>
      <c r="P8" s="768" t="s">
        <v>31</v>
      </c>
      <c r="Q8" s="768" t="s">
        <v>32</v>
      </c>
      <c r="R8" s="768" t="s">
        <v>31</v>
      </c>
      <c r="S8" s="768" t="s">
        <v>32</v>
      </c>
      <c r="T8" s="768" t="s">
        <v>31</v>
      </c>
      <c r="U8" s="768" t="s">
        <v>32</v>
      </c>
      <c r="V8" s="768" t="s">
        <v>31</v>
      </c>
      <c r="W8" s="768" t="s">
        <v>32</v>
      </c>
      <c r="X8" s="768" t="s">
        <v>31</v>
      </c>
      <c r="Y8" s="768" t="s">
        <v>32</v>
      </c>
      <c r="Z8" s="768" t="s">
        <v>31</v>
      </c>
      <c r="AA8" s="768" t="s">
        <v>32</v>
      </c>
      <c r="AB8" s="768" t="s">
        <v>31</v>
      </c>
      <c r="AC8" s="768" t="s">
        <v>32</v>
      </c>
      <c r="AD8" s="768" t="s">
        <v>31</v>
      </c>
      <c r="AE8" s="768" t="s">
        <v>32</v>
      </c>
      <c r="AF8" s="768" t="s">
        <v>31</v>
      </c>
      <c r="AG8" s="768" t="s">
        <v>32</v>
      </c>
    </row>
    <row r="9" spans="1:33" ht="18">
      <c r="A9" s="384" t="s">
        <v>515</v>
      </c>
      <c r="B9" s="385">
        <v>4223.7394999999997</v>
      </c>
      <c r="C9" s="386">
        <v>1.232693665131649E-2</v>
      </c>
      <c r="D9" s="385">
        <v>1234.8788100000002</v>
      </c>
      <c r="E9" s="386">
        <v>1.0680106459118021E-2</v>
      </c>
      <c r="F9" s="385">
        <v>3616.23425</v>
      </c>
      <c r="G9" s="386">
        <v>2.8846182257569651E-2</v>
      </c>
      <c r="H9" s="385">
        <v>3640.7149300000001</v>
      </c>
      <c r="I9" s="386">
        <v>1.5943163363930552E-2</v>
      </c>
      <c r="J9" s="385">
        <v>12715.567489999999</v>
      </c>
      <c r="K9" s="386">
        <v>1.5659839457758073E-2</v>
      </c>
      <c r="L9" s="385">
        <v>200576.90247999999</v>
      </c>
      <c r="M9" s="386">
        <v>4.9993876257047563E-3</v>
      </c>
      <c r="N9" s="385">
        <v>114984.65135</v>
      </c>
      <c r="O9" s="386">
        <v>7.6180486847684317E-3</v>
      </c>
      <c r="P9" s="385">
        <v>217164.03116999997</v>
      </c>
      <c r="Q9" s="386">
        <v>1.2084258363136041E-2</v>
      </c>
      <c r="R9" s="385">
        <v>266470.98548999999</v>
      </c>
      <c r="S9" s="386">
        <v>8.2568109354047327E-3</v>
      </c>
      <c r="T9" s="385">
        <v>799196.57048999995</v>
      </c>
      <c r="U9" s="386">
        <v>7.5783615758449555E-3</v>
      </c>
      <c r="V9" s="385">
        <v>48771.745060000001</v>
      </c>
      <c r="W9" s="386">
        <v>2.148900518606205E-2</v>
      </c>
      <c r="X9" s="385">
        <v>3478.7235000000001</v>
      </c>
      <c r="Y9" s="386">
        <v>5.5467451775622501E-3</v>
      </c>
      <c r="Z9" s="385">
        <v>2193.3508500000003</v>
      </c>
      <c r="AA9" s="386">
        <v>2.4430453051193912E-3</v>
      </c>
      <c r="AB9" s="385">
        <v>113597.53584</v>
      </c>
      <c r="AC9" s="386">
        <v>6.0033483294163192E-2</v>
      </c>
      <c r="AD9" s="385">
        <v>168041.35524999999</v>
      </c>
      <c r="AE9" s="386">
        <v>2.9549323911165864E-2</v>
      </c>
      <c r="AF9" s="385">
        <v>979953.49323000002</v>
      </c>
      <c r="AG9" s="386">
        <v>8.7529848928475391E-3</v>
      </c>
    </row>
    <row r="10" spans="1:33" ht="18">
      <c r="A10" s="384" t="s">
        <v>516</v>
      </c>
      <c r="B10" s="387">
        <v>2179.8204900000001</v>
      </c>
      <c r="C10" s="388">
        <v>6.3617818029430249E-3</v>
      </c>
      <c r="D10" s="387">
        <v>227.79570999999999</v>
      </c>
      <c r="E10" s="388">
        <v>1.9701386192952615E-3</v>
      </c>
      <c r="F10" s="387">
        <v>678.96782999999994</v>
      </c>
      <c r="G10" s="388">
        <v>5.4160290559735072E-3</v>
      </c>
      <c r="H10" s="387">
        <v>267.10762</v>
      </c>
      <c r="I10" s="388">
        <v>1.1696989474017081E-3</v>
      </c>
      <c r="J10" s="387">
        <v>3353.6916499999998</v>
      </c>
      <c r="K10" s="388">
        <v>4.1302342873116848E-3</v>
      </c>
      <c r="L10" s="387">
        <v>366352.10411000001</v>
      </c>
      <c r="M10" s="388">
        <v>9.1313414121601648E-3</v>
      </c>
      <c r="N10" s="387">
        <v>5797.9158499999994</v>
      </c>
      <c r="O10" s="388">
        <v>3.8412783529730241E-4</v>
      </c>
      <c r="P10" s="387">
        <v>63877.844729999997</v>
      </c>
      <c r="Q10" s="388">
        <v>3.5545314536611161E-3</v>
      </c>
      <c r="R10" s="387">
        <v>77.906499999999994</v>
      </c>
      <c r="S10" s="388">
        <v>2.4139935533928843E-6</v>
      </c>
      <c r="T10" s="387">
        <v>436105.77119</v>
      </c>
      <c r="U10" s="386">
        <v>4.1353621141845005E-3</v>
      </c>
      <c r="V10" s="387">
        <v>97.5</v>
      </c>
      <c r="W10" s="388">
        <v>4.2958848469816261E-5</v>
      </c>
      <c r="X10" s="387">
        <v>1560.3691799999999</v>
      </c>
      <c r="Y10" s="388">
        <v>2.4879730235477931E-3</v>
      </c>
      <c r="Z10" s="387">
        <v>240.56200000000001</v>
      </c>
      <c r="AA10" s="388">
        <v>2.679479503655929E-4</v>
      </c>
      <c r="AB10" s="387">
        <v>0</v>
      </c>
      <c r="AC10" s="388">
        <v>0</v>
      </c>
      <c r="AD10" s="387">
        <v>1898.43118</v>
      </c>
      <c r="AE10" s="388">
        <v>3.3383066791754421E-4</v>
      </c>
      <c r="AF10" s="387">
        <v>441357.89402000001</v>
      </c>
      <c r="AG10" s="386">
        <v>3.9422268560548451E-3</v>
      </c>
    </row>
    <row r="11" spans="1:33" ht="27">
      <c r="A11" s="384" t="s">
        <v>517</v>
      </c>
      <c r="B11" s="387">
        <v>337186.12299</v>
      </c>
      <c r="C11" s="388">
        <v>0.9840739415394204</v>
      </c>
      <c r="D11" s="387">
        <v>114529.31620999999</v>
      </c>
      <c r="E11" s="388">
        <v>0.99053063337672076</v>
      </c>
      <c r="F11" s="387">
        <v>128668.99531</v>
      </c>
      <c r="G11" s="388">
        <v>1.0263741320437509</v>
      </c>
      <c r="H11" s="387">
        <v>226131.03791999997</v>
      </c>
      <c r="I11" s="388">
        <v>0.99025717435496496</v>
      </c>
      <c r="J11" s="387">
        <v>806515.47243000008</v>
      </c>
      <c r="K11" s="388">
        <v>0.99326300838592818</v>
      </c>
      <c r="L11" s="387">
        <v>39679703.37923</v>
      </c>
      <c r="M11" s="388">
        <v>0.98901825490867812</v>
      </c>
      <c r="N11" s="387">
        <v>14983524.654759999</v>
      </c>
      <c r="O11" s="388">
        <v>0.99269962511731169</v>
      </c>
      <c r="P11" s="387">
        <v>17878711.660089999</v>
      </c>
      <c r="Q11" s="388">
        <v>0.99487456433985511</v>
      </c>
      <c r="R11" s="387">
        <v>32091727.697330002</v>
      </c>
      <c r="S11" s="388">
        <v>0.99438716639297742</v>
      </c>
      <c r="T11" s="387">
        <v>104633667.39140999</v>
      </c>
      <c r="U11" s="388">
        <v>0.99218614515904591</v>
      </c>
      <c r="V11" s="387">
        <v>2227940.2178000002</v>
      </c>
      <c r="W11" s="388">
        <v>0.98163842273107327</v>
      </c>
      <c r="X11" s="387">
        <v>623307.61969000008</v>
      </c>
      <c r="Y11" s="388">
        <v>0.99384976519499546</v>
      </c>
      <c r="Z11" s="387">
        <v>896819.73257000011</v>
      </c>
      <c r="AA11" s="388">
        <v>0.99891507881357267</v>
      </c>
      <c r="AB11" s="387">
        <v>1783244.52932</v>
      </c>
      <c r="AC11" s="388">
        <v>0.94240055357472019</v>
      </c>
      <c r="AD11" s="387">
        <v>5531312.0993800005</v>
      </c>
      <c r="AE11" s="388">
        <v>0.97265659774741953</v>
      </c>
      <c r="AF11" s="387">
        <v>110971494.96322</v>
      </c>
      <c r="AG11" s="388">
        <v>0.99120195566443581</v>
      </c>
    </row>
    <row r="12" spans="1:33" ht="18.75">
      <c r="A12" s="384" t="s">
        <v>518</v>
      </c>
      <c r="B12" s="389">
        <v>294310.49348</v>
      </c>
      <c r="C12" s="390">
        <v>0.85894189472282911</v>
      </c>
      <c r="D12" s="389">
        <v>83948.656640000001</v>
      </c>
      <c r="E12" s="390">
        <v>0.72604743295833618</v>
      </c>
      <c r="F12" s="389">
        <v>90496.376049999992</v>
      </c>
      <c r="G12" s="390">
        <v>0.72187661990864138</v>
      </c>
      <c r="H12" s="389">
        <v>152328.76175000001</v>
      </c>
      <c r="I12" s="390">
        <v>0.66706742502509131</v>
      </c>
      <c r="J12" s="389">
        <v>621084.28792000003</v>
      </c>
      <c r="K12" s="390">
        <v>0.76489549099654008</v>
      </c>
      <c r="L12" s="389">
        <v>35534810.257430002</v>
      </c>
      <c r="M12" s="390">
        <v>0.8857066216808096</v>
      </c>
      <c r="N12" s="389">
        <v>11994466.474680001</v>
      </c>
      <c r="O12" s="390">
        <v>0.79466631832279788</v>
      </c>
      <c r="P12" s="389">
        <v>14366222.092389999</v>
      </c>
      <c r="Q12" s="390">
        <v>0.79941939984864396</v>
      </c>
      <c r="R12" s="389">
        <v>25956379.469769999</v>
      </c>
      <c r="S12" s="390">
        <v>0.8042786251396763</v>
      </c>
      <c r="T12" s="389">
        <v>87851878.294270009</v>
      </c>
      <c r="U12" s="390">
        <v>0.83305324799242708</v>
      </c>
      <c r="V12" s="389">
        <v>2219240.5966999996</v>
      </c>
      <c r="W12" s="390">
        <v>0.97780533858153751</v>
      </c>
      <c r="X12" s="389">
        <v>611839.35735000006</v>
      </c>
      <c r="Y12" s="390">
        <v>0.97556388279318518</v>
      </c>
      <c r="Z12" s="389">
        <v>883698.84432000003</v>
      </c>
      <c r="AA12" s="390">
        <v>0.98430048833975092</v>
      </c>
      <c r="AB12" s="389">
        <v>1701355.75679</v>
      </c>
      <c r="AC12" s="390">
        <v>0.89912436610016544</v>
      </c>
      <c r="AD12" s="389">
        <v>5416134.55516</v>
      </c>
      <c r="AE12" s="390">
        <v>0.95240313956514022</v>
      </c>
      <c r="AF12" s="389">
        <v>93889097.137350008</v>
      </c>
      <c r="AG12" s="390">
        <v>0.83862127593175162</v>
      </c>
    </row>
    <row r="13" spans="1:33" ht="19.5">
      <c r="A13" s="391" t="s">
        <v>519</v>
      </c>
      <c r="B13" s="389">
        <v>98616.302510000009</v>
      </c>
      <c r="C13" s="390">
        <v>0.28781057965999879</v>
      </c>
      <c r="D13" s="389">
        <v>31241.148550000002</v>
      </c>
      <c r="E13" s="390">
        <v>0.27019557685917422</v>
      </c>
      <c r="F13" s="389">
        <v>33073.967929999999</v>
      </c>
      <c r="G13" s="390">
        <v>0.26382630132154566</v>
      </c>
      <c r="H13" s="389">
        <v>46004.830719999998</v>
      </c>
      <c r="I13" s="390">
        <v>0.20146112667462562</v>
      </c>
      <c r="J13" s="389">
        <v>208936.24971</v>
      </c>
      <c r="K13" s="390">
        <v>0.25731514774608394</v>
      </c>
      <c r="L13" s="389">
        <v>4072552.0959200002</v>
      </c>
      <c r="M13" s="390">
        <v>0.10150853015297009</v>
      </c>
      <c r="N13" s="389">
        <v>2278353.9525900004</v>
      </c>
      <c r="O13" s="390">
        <v>0.15094720145851195</v>
      </c>
      <c r="P13" s="389">
        <v>2509892.5911099999</v>
      </c>
      <c r="Q13" s="390">
        <v>0.13966489004319127</v>
      </c>
      <c r="R13" s="389">
        <v>2861460.5786100002</v>
      </c>
      <c r="S13" s="390">
        <v>8.8664583700364064E-2</v>
      </c>
      <c r="T13" s="389">
        <v>11722259.218230002</v>
      </c>
      <c r="U13" s="390">
        <v>0.11115603109640737</v>
      </c>
      <c r="V13" s="389">
        <v>0</v>
      </c>
      <c r="W13" s="390">
        <v>0</v>
      </c>
      <c r="X13" s="389">
        <v>0</v>
      </c>
      <c r="Y13" s="390">
        <v>0</v>
      </c>
      <c r="Z13" s="389">
        <v>0</v>
      </c>
      <c r="AA13" s="390">
        <v>0</v>
      </c>
      <c r="AB13" s="389">
        <v>0</v>
      </c>
      <c r="AC13" s="390">
        <v>0</v>
      </c>
      <c r="AD13" s="389">
        <v>0</v>
      </c>
      <c r="AE13" s="390">
        <v>0</v>
      </c>
      <c r="AF13" s="389">
        <v>11931195.467940001</v>
      </c>
      <c r="AG13" s="390">
        <v>0.10656992847718617</v>
      </c>
    </row>
    <row r="14" spans="1:33" ht="19.5">
      <c r="A14" s="391" t="s">
        <v>520</v>
      </c>
      <c r="B14" s="389">
        <v>187004.15380999999</v>
      </c>
      <c r="C14" s="390">
        <v>0.54576953847388443</v>
      </c>
      <c r="D14" s="389">
        <v>47817.568729999999</v>
      </c>
      <c r="E14" s="390">
        <v>0.41356019758132612</v>
      </c>
      <c r="F14" s="389">
        <v>54365.84016</v>
      </c>
      <c r="G14" s="390">
        <v>0.43366851410172319</v>
      </c>
      <c r="H14" s="389">
        <v>90097.855329999991</v>
      </c>
      <c r="I14" s="390">
        <v>0.39455020617776604</v>
      </c>
      <c r="J14" s="389">
        <v>379285.41803</v>
      </c>
      <c r="K14" s="390">
        <v>0.4671084290724376</v>
      </c>
      <c r="L14" s="389">
        <v>28685500.79301</v>
      </c>
      <c r="M14" s="390">
        <v>0.71498729877941913</v>
      </c>
      <c r="N14" s="389">
        <v>9310832.3177300002</v>
      </c>
      <c r="O14" s="390">
        <v>0.61686819118386993</v>
      </c>
      <c r="P14" s="389">
        <v>11292274.982799999</v>
      </c>
      <c r="Q14" s="390">
        <v>0.62836726535487064</v>
      </c>
      <c r="R14" s="389">
        <v>22264641.72027</v>
      </c>
      <c r="S14" s="390">
        <v>0.68988725692123298</v>
      </c>
      <c r="T14" s="389">
        <v>71553249.813809991</v>
      </c>
      <c r="U14" s="390">
        <v>0.6785019093404604</v>
      </c>
      <c r="V14" s="389">
        <v>2112650.4205</v>
      </c>
      <c r="W14" s="390">
        <v>0.93084132598926261</v>
      </c>
      <c r="X14" s="389">
        <v>588872.08398999996</v>
      </c>
      <c r="Y14" s="390">
        <v>0.93894308992150854</v>
      </c>
      <c r="Z14" s="389">
        <v>835355.89030999993</v>
      </c>
      <c r="AA14" s="390">
        <v>0.93045409763133624</v>
      </c>
      <c r="AB14" s="389">
        <v>1551079.24743</v>
      </c>
      <c r="AC14" s="390">
        <v>0.81970695402816862</v>
      </c>
      <c r="AD14" s="389">
        <v>5087957.6422300003</v>
      </c>
      <c r="AE14" s="390">
        <v>0.89469469103526533</v>
      </c>
      <c r="AF14" s="389">
        <v>77020492.874069989</v>
      </c>
      <c r="AG14" s="390">
        <v>0.68795020909035898</v>
      </c>
    </row>
    <row r="15" spans="1:33" ht="19.5">
      <c r="A15" s="391" t="s">
        <v>521</v>
      </c>
      <c r="B15" s="389">
        <v>0</v>
      </c>
      <c r="C15" s="390">
        <v>0</v>
      </c>
      <c r="D15" s="389">
        <v>0</v>
      </c>
      <c r="E15" s="390">
        <v>0</v>
      </c>
      <c r="F15" s="389">
        <v>0</v>
      </c>
      <c r="G15" s="390">
        <v>0</v>
      </c>
      <c r="H15" s="389">
        <v>0</v>
      </c>
      <c r="I15" s="390">
        <v>0</v>
      </c>
      <c r="J15" s="389">
        <v>0</v>
      </c>
      <c r="K15" s="390">
        <v>0</v>
      </c>
      <c r="L15" s="389">
        <v>0</v>
      </c>
      <c r="M15" s="390">
        <v>0</v>
      </c>
      <c r="N15" s="389">
        <v>0</v>
      </c>
      <c r="O15" s="390">
        <v>0</v>
      </c>
      <c r="P15" s="389">
        <v>0</v>
      </c>
      <c r="Q15" s="390">
        <v>0</v>
      </c>
      <c r="R15" s="389">
        <v>0</v>
      </c>
      <c r="S15" s="390">
        <v>0</v>
      </c>
      <c r="T15" s="389">
        <v>0</v>
      </c>
      <c r="U15" s="390">
        <v>0</v>
      </c>
      <c r="V15" s="389">
        <v>0</v>
      </c>
      <c r="W15" s="390">
        <v>0</v>
      </c>
      <c r="X15" s="389">
        <v>0</v>
      </c>
      <c r="Y15" s="390">
        <v>0</v>
      </c>
      <c r="Z15" s="389">
        <v>0</v>
      </c>
      <c r="AA15" s="390">
        <v>0</v>
      </c>
      <c r="AB15" s="389">
        <v>0</v>
      </c>
      <c r="AC15" s="390">
        <v>0</v>
      </c>
      <c r="AD15" s="389">
        <v>0</v>
      </c>
      <c r="AE15" s="390">
        <v>0</v>
      </c>
      <c r="AF15" s="389">
        <v>0</v>
      </c>
      <c r="AG15" s="390">
        <v>0</v>
      </c>
    </row>
    <row r="16" spans="1:33" ht="19.5">
      <c r="A16" s="391" t="s">
        <v>522</v>
      </c>
      <c r="B16" s="389">
        <v>8690.0371599999999</v>
      </c>
      <c r="C16" s="390">
        <v>2.5361776588945947E-2</v>
      </c>
      <c r="D16" s="389">
        <v>3808.2348900000002</v>
      </c>
      <c r="E16" s="390">
        <v>3.2936312225268168E-2</v>
      </c>
      <c r="F16" s="389">
        <v>3056.5679599999999</v>
      </c>
      <c r="G16" s="390">
        <v>2.4381804485372555E-2</v>
      </c>
      <c r="H16" s="389">
        <v>7340.9864100000004</v>
      </c>
      <c r="I16" s="390">
        <v>3.2147132592725149E-2</v>
      </c>
      <c r="J16" s="389">
        <v>22895.826420000001</v>
      </c>
      <c r="K16" s="390">
        <v>2.8197323184503485E-2</v>
      </c>
      <c r="L16" s="389">
        <v>332586.19576999999</v>
      </c>
      <c r="M16" s="390">
        <v>8.2897247442464232E-3</v>
      </c>
      <c r="N16" s="389">
        <v>335922.97592</v>
      </c>
      <c r="O16" s="390">
        <v>2.225581897101481E-2</v>
      </c>
      <c r="P16" s="389">
        <v>461280.12799000001</v>
      </c>
      <c r="Q16" s="390">
        <v>2.5668285002722266E-2</v>
      </c>
      <c r="R16" s="389">
        <v>469442.13873000001</v>
      </c>
      <c r="S16" s="390">
        <v>1.4546030133367409E-2</v>
      </c>
      <c r="T16" s="389">
        <v>1599231.4384099999</v>
      </c>
      <c r="U16" s="390">
        <v>1.5164672286192261E-2</v>
      </c>
      <c r="V16" s="389">
        <v>56589.411659999998</v>
      </c>
      <c r="W16" s="390">
        <v>2.4933497030748649E-2</v>
      </c>
      <c r="X16" s="389">
        <v>22967.273359999999</v>
      </c>
      <c r="Y16" s="390">
        <v>3.6620792871676619E-2</v>
      </c>
      <c r="Z16" s="389">
        <v>48342.954010000001</v>
      </c>
      <c r="AA16" s="390">
        <v>5.3846390708414543E-2</v>
      </c>
      <c r="AB16" s="389">
        <v>84287.732019999996</v>
      </c>
      <c r="AC16" s="390">
        <v>4.4543978130411298E-2</v>
      </c>
      <c r="AD16" s="389">
        <v>212187.37105000002</v>
      </c>
      <c r="AE16" s="390">
        <v>3.7312204175496785E-2</v>
      </c>
      <c r="AF16" s="389">
        <v>1834314.63588</v>
      </c>
      <c r="AG16" s="390">
        <v>1.638417374651719E-2</v>
      </c>
    </row>
    <row r="17" spans="1:33" ht="19.5">
      <c r="A17" s="392" t="s">
        <v>523</v>
      </c>
      <c r="B17" s="389">
        <v>0</v>
      </c>
      <c r="C17" s="390">
        <v>0</v>
      </c>
      <c r="D17" s="389">
        <v>0</v>
      </c>
      <c r="E17" s="390">
        <v>0</v>
      </c>
      <c r="F17" s="389">
        <v>0</v>
      </c>
      <c r="G17" s="390">
        <v>0</v>
      </c>
      <c r="H17" s="389">
        <v>0</v>
      </c>
      <c r="I17" s="390">
        <v>0</v>
      </c>
      <c r="J17" s="389">
        <v>0</v>
      </c>
      <c r="K17" s="390">
        <v>0</v>
      </c>
      <c r="L17" s="389">
        <v>31955.127260000001</v>
      </c>
      <c r="M17" s="390">
        <v>7.9648287428007525E-4</v>
      </c>
      <c r="N17" s="389">
        <v>46367.724099999999</v>
      </c>
      <c r="O17" s="390">
        <v>3.0719889606875823E-3</v>
      </c>
      <c r="P17" s="389">
        <v>70921.515220000001</v>
      </c>
      <c r="Q17" s="390">
        <v>3.9464818773448868E-3</v>
      </c>
      <c r="R17" s="389">
        <v>35042.316169999998</v>
      </c>
      <c r="S17" s="390">
        <v>1.0858134472776369E-3</v>
      </c>
      <c r="T17" s="389">
        <v>184286.68275000001</v>
      </c>
      <c r="U17" s="390">
        <v>1.747493879554885E-3</v>
      </c>
      <c r="V17" s="389">
        <v>0</v>
      </c>
      <c r="W17" s="390">
        <v>0</v>
      </c>
      <c r="X17" s="389">
        <v>0</v>
      </c>
      <c r="Y17" s="390">
        <v>0</v>
      </c>
      <c r="Z17" s="389">
        <v>0</v>
      </c>
      <c r="AA17" s="390">
        <v>0</v>
      </c>
      <c r="AB17" s="389">
        <v>0</v>
      </c>
      <c r="AC17" s="390">
        <v>0</v>
      </c>
      <c r="AD17" s="389">
        <v>0</v>
      </c>
      <c r="AE17" s="390">
        <v>0</v>
      </c>
      <c r="AF17" s="389">
        <v>184286.68275000001</v>
      </c>
      <c r="AG17" s="390">
        <v>1.6460562273695005E-3</v>
      </c>
    </row>
    <row r="18" spans="1:33" ht="19.5">
      <c r="A18" s="392" t="s">
        <v>524</v>
      </c>
      <c r="B18" s="389">
        <v>0</v>
      </c>
      <c r="C18" s="390">
        <v>0</v>
      </c>
      <c r="D18" s="389">
        <v>0</v>
      </c>
      <c r="E18" s="390">
        <v>0</v>
      </c>
      <c r="F18" s="389">
        <v>0</v>
      </c>
      <c r="G18" s="390">
        <v>0</v>
      </c>
      <c r="H18" s="389">
        <v>3884.7578100000001</v>
      </c>
      <c r="I18" s="390">
        <v>1.7011858820304582E-2</v>
      </c>
      <c r="J18" s="389">
        <v>3884.7578100000001</v>
      </c>
      <c r="K18" s="390">
        <v>4.7842680780637217E-3</v>
      </c>
      <c r="L18" s="389">
        <v>13037.71975</v>
      </c>
      <c r="M18" s="390">
        <v>3.2496570631833257E-4</v>
      </c>
      <c r="N18" s="389">
        <v>22989.50434</v>
      </c>
      <c r="O18" s="390">
        <v>1.5231177487134691E-3</v>
      </c>
      <c r="P18" s="389">
        <v>31852.87527</v>
      </c>
      <c r="Q18" s="390">
        <v>1.7724775705149143E-3</v>
      </c>
      <c r="R18" s="389">
        <v>125775.40176000001</v>
      </c>
      <c r="S18" s="390">
        <v>3.8972487407859429E-3</v>
      </c>
      <c r="T18" s="389">
        <v>193655.50112000003</v>
      </c>
      <c r="U18" s="390">
        <v>1.8363334664199126E-3</v>
      </c>
      <c r="V18" s="389">
        <v>0</v>
      </c>
      <c r="W18" s="390">
        <v>0</v>
      </c>
      <c r="X18" s="389">
        <v>0</v>
      </c>
      <c r="Y18" s="390">
        <v>0</v>
      </c>
      <c r="Z18" s="389">
        <v>0</v>
      </c>
      <c r="AA18" s="390">
        <v>0</v>
      </c>
      <c r="AB18" s="389">
        <v>10018.79334</v>
      </c>
      <c r="AC18" s="390">
        <v>5.2946840629686971E-3</v>
      </c>
      <c r="AD18" s="389">
        <v>10018.79334</v>
      </c>
      <c r="AE18" s="390">
        <v>1.7617601879147621E-3</v>
      </c>
      <c r="AF18" s="389">
        <v>207559.05227000004</v>
      </c>
      <c r="AG18" s="390">
        <v>1.8539259887781837E-3</v>
      </c>
    </row>
    <row r="19" spans="1:33" ht="19.5">
      <c r="A19" s="393" t="s">
        <v>525</v>
      </c>
      <c r="B19" s="389">
        <v>0</v>
      </c>
      <c r="C19" s="390">
        <v>0</v>
      </c>
      <c r="D19" s="389">
        <v>0</v>
      </c>
      <c r="E19" s="390">
        <v>0</v>
      </c>
      <c r="F19" s="389">
        <v>0</v>
      </c>
      <c r="G19" s="390">
        <v>0</v>
      </c>
      <c r="H19" s="389">
        <v>0</v>
      </c>
      <c r="I19" s="390">
        <v>0</v>
      </c>
      <c r="J19" s="389">
        <v>0</v>
      </c>
      <c r="K19" s="390">
        <v>0</v>
      </c>
      <c r="L19" s="389">
        <v>1299670.5</v>
      </c>
      <c r="M19" s="390">
        <v>3.2394341197094723E-2</v>
      </c>
      <c r="N19" s="389">
        <v>0</v>
      </c>
      <c r="O19" s="390">
        <v>0</v>
      </c>
      <c r="P19" s="389">
        <v>0</v>
      </c>
      <c r="Q19" s="390">
        <v>0</v>
      </c>
      <c r="R19" s="389">
        <v>0</v>
      </c>
      <c r="S19" s="390">
        <v>0</v>
      </c>
      <c r="T19" s="389">
        <v>1299670.5</v>
      </c>
      <c r="U19" s="390">
        <v>1.232409314822309E-2</v>
      </c>
      <c r="V19" s="389">
        <v>0</v>
      </c>
      <c r="W19" s="390">
        <v>0</v>
      </c>
      <c r="X19" s="389">
        <v>0</v>
      </c>
      <c r="Y19" s="390">
        <v>0</v>
      </c>
      <c r="Z19" s="389">
        <v>0</v>
      </c>
      <c r="AA19" s="390">
        <v>0</v>
      </c>
      <c r="AB19" s="389">
        <v>55969.983999999997</v>
      </c>
      <c r="AC19" s="390">
        <v>2.9578749878616917E-2</v>
      </c>
      <c r="AD19" s="389">
        <v>55969.983999999997</v>
      </c>
      <c r="AE19" s="390">
        <v>9.8420724116289864E-3</v>
      </c>
      <c r="AF19" s="389">
        <v>1355640.4839999999</v>
      </c>
      <c r="AG19" s="390">
        <v>1.2108636540978726E-2</v>
      </c>
    </row>
    <row r="20" spans="1:33" ht="17.25" customHeight="1">
      <c r="A20" s="384" t="s">
        <v>526</v>
      </c>
      <c r="B20" s="389">
        <v>0</v>
      </c>
      <c r="C20" s="390">
        <v>0</v>
      </c>
      <c r="D20" s="389">
        <v>1081.7044699999999</v>
      </c>
      <c r="E20" s="390">
        <v>9.3553462925676373E-3</v>
      </c>
      <c r="F20" s="389">
        <v>0</v>
      </c>
      <c r="G20" s="390">
        <v>0</v>
      </c>
      <c r="H20" s="389">
        <v>5000.3314800000007</v>
      </c>
      <c r="I20" s="390">
        <v>2.1897100759669927E-2</v>
      </c>
      <c r="J20" s="389">
        <v>6082.0359500000004</v>
      </c>
      <c r="K20" s="390">
        <v>7.4903229154511851E-3</v>
      </c>
      <c r="L20" s="389">
        <v>1099507.8257200001</v>
      </c>
      <c r="M20" s="390">
        <v>2.7405278226480818E-2</v>
      </c>
      <c r="N20" s="389">
        <v>0</v>
      </c>
      <c r="O20" s="390">
        <v>0</v>
      </c>
      <c r="P20" s="389">
        <v>0</v>
      </c>
      <c r="Q20" s="390">
        <v>0</v>
      </c>
      <c r="R20" s="389">
        <v>200017.31422999999</v>
      </c>
      <c r="S20" s="390">
        <v>6.1976921966482744E-3</v>
      </c>
      <c r="T20" s="389">
        <v>1299525.13995</v>
      </c>
      <c r="U20" s="390">
        <v>1.2322714775169127E-2</v>
      </c>
      <c r="V20" s="389">
        <v>50000.764539999996</v>
      </c>
      <c r="W20" s="390">
        <v>2.2030515561526381E-2</v>
      </c>
      <c r="X20" s="389">
        <v>0</v>
      </c>
      <c r="Y20" s="390">
        <v>0</v>
      </c>
      <c r="Z20" s="389">
        <v>0</v>
      </c>
      <c r="AA20" s="390">
        <v>0</v>
      </c>
      <c r="AB20" s="389">
        <v>0</v>
      </c>
      <c r="AC20" s="390">
        <v>0</v>
      </c>
      <c r="AD20" s="389">
        <v>50000.764539999996</v>
      </c>
      <c r="AE20" s="390">
        <v>8.7924117548343565E-3</v>
      </c>
      <c r="AF20" s="389">
        <v>1355607.9404399998</v>
      </c>
      <c r="AG20" s="390">
        <v>1.2108345860562759E-2</v>
      </c>
    </row>
    <row r="21" spans="1:33" ht="19.5">
      <c r="A21" s="391" t="s">
        <v>527</v>
      </c>
      <c r="B21" s="389">
        <v>42875.629509999999</v>
      </c>
      <c r="C21" s="390">
        <v>0.12513204681659129</v>
      </c>
      <c r="D21" s="389">
        <v>30580.65957</v>
      </c>
      <c r="E21" s="390">
        <v>0.26448320041838463</v>
      </c>
      <c r="F21" s="389">
        <v>38172.619259999999</v>
      </c>
      <c r="G21" s="390">
        <v>0.30449751213510945</v>
      </c>
      <c r="H21" s="389">
        <v>73802.276169999997</v>
      </c>
      <c r="I21" s="390">
        <v>0.32318974932987377</v>
      </c>
      <c r="J21" s="389">
        <v>185431.18450999999</v>
      </c>
      <c r="K21" s="390">
        <v>0.22836751738938829</v>
      </c>
      <c r="L21" s="389">
        <v>4144893.1218000003</v>
      </c>
      <c r="M21" s="390">
        <v>0.10331163322786836</v>
      </c>
      <c r="N21" s="389">
        <v>2989058.1800799998</v>
      </c>
      <c r="O21" s="390">
        <v>0.19803330679451389</v>
      </c>
      <c r="P21" s="389">
        <v>3512489.5677</v>
      </c>
      <c r="Q21" s="390">
        <v>0.195455164491211</v>
      </c>
      <c r="R21" s="389">
        <v>6135348.2275600005</v>
      </c>
      <c r="S21" s="390">
        <v>0.19010854125330107</v>
      </c>
      <c r="T21" s="389">
        <v>16781789.097139999</v>
      </c>
      <c r="U21" s="390">
        <v>0.1591328971666188</v>
      </c>
      <c r="V21" s="389">
        <v>8699.6211000000003</v>
      </c>
      <c r="W21" s="390">
        <v>3.8330841495355511E-3</v>
      </c>
      <c r="X21" s="389">
        <v>11468.262339999999</v>
      </c>
      <c r="Y21" s="390">
        <v>1.8285882401810252E-2</v>
      </c>
      <c r="Z21" s="389">
        <v>13120.88825</v>
      </c>
      <c r="AA21" s="390">
        <v>1.461459047382168E-2</v>
      </c>
      <c r="AB21" s="389">
        <v>81888.772530000002</v>
      </c>
      <c r="AC21" s="390">
        <v>4.3276187474554681E-2</v>
      </c>
      <c r="AD21" s="389">
        <v>115177.54422</v>
      </c>
      <c r="AE21" s="390">
        <v>2.0253458182279267E-2</v>
      </c>
      <c r="AF21" s="389">
        <v>17082397.82587</v>
      </c>
      <c r="AG21" s="390">
        <v>0.15258067973268422</v>
      </c>
    </row>
    <row r="22" spans="1:33" ht="19.5">
      <c r="A22" s="391" t="s">
        <v>528</v>
      </c>
      <c r="B22" s="389">
        <v>16746.428690000001</v>
      </c>
      <c r="C22" s="390">
        <v>4.887426546959607E-2</v>
      </c>
      <c r="D22" s="389">
        <v>16655.730640000002</v>
      </c>
      <c r="E22" s="390">
        <v>0.14405055374591288</v>
      </c>
      <c r="F22" s="389">
        <v>17654.192059999998</v>
      </c>
      <c r="G22" s="390">
        <v>0.14082495949284782</v>
      </c>
      <c r="H22" s="389">
        <v>25773.322239999998</v>
      </c>
      <c r="I22" s="390">
        <v>0.1128647243203808</v>
      </c>
      <c r="J22" s="389">
        <v>76829.67362999999</v>
      </c>
      <c r="K22" s="390">
        <v>9.4619477705886398E-2</v>
      </c>
      <c r="L22" s="389">
        <v>1860609.9546099999</v>
      </c>
      <c r="M22" s="390">
        <v>4.6375780403069285E-2</v>
      </c>
      <c r="N22" s="389">
        <v>1076986.6716099998</v>
      </c>
      <c r="O22" s="390">
        <v>7.1353322385594123E-2</v>
      </c>
      <c r="P22" s="389">
        <v>2141477.2417100002</v>
      </c>
      <c r="Q22" s="390">
        <v>0.11916413656615937</v>
      </c>
      <c r="R22" s="389">
        <v>1831975.4544000002</v>
      </c>
      <c r="S22" s="390">
        <v>5.6765185663527437E-2</v>
      </c>
      <c r="T22" s="389">
        <v>6911049.3223300008</v>
      </c>
      <c r="U22" s="390">
        <v>6.5533853080730065E-2</v>
      </c>
      <c r="V22" s="389">
        <v>0</v>
      </c>
      <c r="W22" s="390">
        <v>0</v>
      </c>
      <c r="X22" s="389">
        <v>0</v>
      </c>
      <c r="Y22" s="390">
        <v>0</v>
      </c>
      <c r="Z22" s="389">
        <v>0</v>
      </c>
      <c r="AA22" s="390">
        <v>0</v>
      </c>
      <c r="AB22" s="389">
        <v>0</v>
      </c>
      <c r="AC22" s="390">
        <v>0</v>
      </c>
      <c r="AD22" s="389">
        <v>0</v>
      </c>
      <c r="AE22" s="390">
        <v>0</v>
      </c>
      <c r="AF22" s="389">
        <v>6987878.9959600009</v>
      </c>
      <c r="AG22" s="390">
        <v>6.2416022502334023E-2</v>
      </c>
    </row>
    <row r="23" spans="1:33" ht="19.5">
      <c r="A23" s="391" t="s">
        <v>529</v>
      </c>
      <c r="B23" s="389">
        <v>10856.79615</v>
      </c>
      <c r="C23" s="390">
        <v>3.1685438549727503E-2</v>
      </c>
      <c r="D23" s="389">
        <v>2129.3351699999998</v>
      </c>
      <c r="E23" s="390">
        <v>1.8415998491984949E-2</v>
      </c>
      <c r="F23" s="389">
        <v>0</v>
      </c>
      <c r="G23" s="390">
        <v>0</v>
      </c>
      <c r="H23" s="389">
        <v>7645.7769900000003</v>
      </c>
      <c r="I23" s="390">
        <v>3.348185011446398E-2</v>
      </c>
      <c r="J23" s="389">
        <v>20631.908309999999</v>
      </c>
      <c r="K23" s="390">
        <v>2.5409197984744031E-2</v>
      </c>
      <c r="L23" s="389">
        <v>938992.34501000005</v>
      </c>
      <c r="M23" s="390">
        <v>2.340442320243017E-2</v>
      </c>
      <c r="N23" s="389">
        <v>148143.55119999999</v>
      </c>
      <c r="O23" s="390">
        <v>9.814916792162667E-3</v>
      </c>
      <c r="P23" s="389">
        <v>0</v>
      </c>
      <c r="Q23" s="390">
        <v>0</v>
      </c>
      <c r="R23" s="389">
        <v>582935.90417999995</v>
      </c>
      <c r="S23" s="390">
        <v>1.8062722811726519E-2</v>
      </c>
      <c r="T23" s="389">
        <v>1670071.80039</v>
      </c>
      <c r="U23" s="390">
        <v>1.583641425440294E-2</v>
      </c>
      <c r="V23" s="389">
        <v>8699.6211000000003</v>
      </c>
      <c r="W23" s="390">
        <v>3.8330841495355511E-3</v>
      </c>
      <c r="X23" s="389">
        <v>0</v>
      </c>
      <c r="Y23" s="390">
        <v>0</v>
      </c>
      <c r="Z23" s="389">
        <v>13120.88825</v>
      </c>
      <c r="AA23" s="390">
        <v>1.461459047382168E-2</v>
      </c>
      <c r="AB23" s="389">
        <v>58299.893819999998</v>
      </c>
      <c r="AC23" s="390">
        <v>3.0810049494595249E-2</v>
      </c>
      <c r="AD23" s="389">
        <v>80120.403170000005</v>
      </c>
      <c r="AE23" s="390">
        <v>1.4088816063410857E-2</v>
      </c>
      <c r="AF23" s="389">
        <v>1770824.1118700001</v>
      </c>
      <c r="AG23" s="390">
        <v>1.5817073775612679E-2</v>
      </c>
    </row>
    <row r="24" spans="1:33" ht="19.5">
      <c r="A24" s="391" t="s">
        <v>521</v>
      </c>
      <c r="B24" s="389">
        <v>0</v>
      </c>
      <c r="C24" s="390">
        <v>0</v>
      </c>
      <c r="D24" s="389">
        <v>0</v>
      </c>
      <c r="E24" s="390">
        <v>0</v>
      </c>
      <c r="F24" s="389">
        <v>0</v>
      </c>
      <c r="G24" s="390">
        <v>0</v>
      </c>
      <c r="H24" s="389">
        <v>0</v>
      </c>
      <c r="I24" s="390">
        <v>0</v>
      </c>
      <c r="J24" s="389">
        <v>0</v>
      </c>
      <c r="K24" s="390">
        <v>0</v>
      </c>
      <c r="L24" s="389">
        <v>0</v>
      </c>
      <c r="M24" s="390">
        <v>0</v>
      </c>
      <c r="N24" s="389">
        <v>0</v>
      </c>
      <c r="O24" s="390">
        <v>0</v>
      </c>
      <c r="P24" s="389">
        <v>0</v>
      </c>
      <c r="Q24" s="390">
        <v>0</v>
      </c>
      <c r="R24" s="389">
        <v>0</v>
      </c>
      <c r="S24" s="390">
        <v>0</v>
      </c>
      <c r="T24" s="389">
        <v>0</v>
      </c>
      <c r="U24" s="390">
        <v>0</v>
      </c>
      <c r="V24" s="389">
        <v>0</v>
      </c>
      <c r="W24" s="390">
        <v>0</v>
      </c>
      <c r="X24" s="389">
        <v>0</v>
      </c>
      <c r="Y24" s="390">
        <v>0</v>
      </c>
      <c r="Z24" s="389">
        <v>0</v>
      </c>
      <c r="AA24" s="390">
        <v>0</v>
      </c>
      <c r="AB24" s="389">
        <v>0</v>
      </c>
      <c r="AC24" s="390">
        <v>0</v>
      </c>
      <c r="AD24" s="389">
        <v>0</v>
      </c>
      <c r="AE24" s="390">
        <v>0</v>
      </c>
      <c r="AF24" s="389">
        <v>0</v>
      </c>
      <c r="AG24" s="390">
        <v>0</v>
      </c>
    </row>
    <row r="25" spans="1:33" ht="19.5">
      <c r="A25" s="391" t="s">
        <v>530</v>
      </c>
      <c r="B25" s="389">
        <v>0</v>
      </c>
      <c r="C25" s="390">
        <v>0</v>
      </c>
      <c r="D25" s="389">
        <v>0</v>
      </c>
      <c r="E25" s="390">
        <v>0</v>
      </c>
      <c r="F25" s="389">
        <v>0</v>
      </c>
      <c r="G25" s="390">
        <v>0</v>
      </c>
      <c r="H25" s="389">
        <v>0</v>
      </c>
      <c r="I25" s="390">
        <v>0</v>
      </c>
      <c r="J25" s="389">
        <v>0</v>
      </c>
      <c r="K25" s="390">
        <v>0</v>
      </c>
      <c r="L25" s="389">
        <v>0</v>
      </c>
      <c r="M25" s="390">
        <v>0</v>
      </c>
      <c r="N25" s="389">
        <v>49109.598890000001</v>
      </c>
      <c r="O25" s="390">
        <v>3.2536456895859408E-3</v>
      </c>
      <c r="P25" s="389">
        <v>0</v>
      </c>
      <c r="Q25" s="390">
        <v>0</v>
      </c>
      <c r="R25" s="389">
        <v>0</v>
      </c>
      <c r="S25" s="390">
        <v>0</v>
      </c>
      <c r="T25" s="389">
        <v>49109.598890000001</v>
      </c>
      <c r="U25" s="390">
        <v>4.6568054840994951E-4</v>
      </c>
      <c r="V25" s="389">
        <v>0</v>
      </c>
      <c r="W25" s="390">
        <v>0</v>
      </c>
      <c r="X25" s="389">
        <v>11468.262339999999</v>
      </c>
      <c r="Y25" s="390">
        <v>1.8285882401810252E-2</v>
      </c>
      <c r="Z25" s="389">
        <v>0</v>
      </c>
      <c r="AA25" s="390">
        <v>0</v>
      </c>
      <c r="AB25" s="389">
        <v>0</v>
      </c>
      <c r="AC25" s="390">
        <v>0</v>
      </c>
      <c r="AD25" s="389">
        <v>11468.262339999999</v>
      </c>
      <c r="AE25" s="390">
        <v>2.0166428560322203E-3</v>
      </c>
      <c r="AF25" s="389">
        <v>60577.861230000002</v>
      </c>
      <c r="AG25" s="390">
        <v>5.4108394719784461E-4</v>
      </c>
    </row>
    <row r="26" spans="1:33" ht="19.5">
      <c r="A26" s="392" t="s">
        <v>523</v>
      </c>
      <c r="B26" s="389">
        <v>0</v>
      </c>
      <c r="C26" s="390">
        <v>0</v>
      </c>
      <c r="D26" s="389">
        <v>0</v>
      </c>
      <c r="E26" s="390">
        <v>0</v>
      </c>
      <c r="F26" s="389">
        <v>5229.8029299999998</v>
      </c>
      <c r="G26" s="390">
        <v>4.171738832736064E-2</v>
      </c>
      <c r="H26" s="389">
        <v>0</v>
      </c>
      <c r="I26" s="390">
        <v>0</v>
      </c>
      <c r="J26" s="389">
        <v>5229.8029299999998</v>
      </c>
      <c r="K26" s="390">
        <v>6.4407565249384536E-3</v>
      </c>
      <c r="L26" s="389">
        <v>0</v>
      </c>
      <c r="M26" s="390">
        <v>0</v>
      </c>
      <c r="N26" s="389">
        <v>107194.49620000001</v>
      </c>
      <c r="O26" s="390">
        <v>7.1019295288825062E-3</v>
      </c>
      <c r="P26" s="389">
        <v>235724.09291000004</v>
      </c>
      <c r="Q26" s="390">
        <v>1.3117047173021149E-2</v>
      </c>
      <c r="R26" s="389">
        <v>0</v>
      </c>
      <c r="S26" s="390">
        <v>0</v>
      </c>
      <c r="T26" s="389">
        <v>342918.58911000006</v>
      </c>
      <c r="U26" s="390">
        <v>3.251716980918533E-3</v>
      </c>
      <c r="V26" s="389">
        <v>0</v>
      </c>
      <c r="W26" s="390">
        <v>0</v>
      </c>
      <c r="X26" s="389">
        <v>0</v>
      </c>
      <c r="Y26" s="390">
        <v>0</v>
      </c>
      <c r="Z26" s="389">
        <v>0</v>
      </c>
      <c r="AA26" s="390">
        <v>0</v>
      </c>
      <c r="AB26" s="389">
        <v>0</v>
      </c>
      <c r="AC26" s="390">
        <v>0</v>
      </c>
      <c r="AD26" s="389">
        <v>0</v>
      </c>
      <c r="AE26" s="390">
        <v>0</v>
      </c>
      <c r="AF26" s="389">
        <v>348148.39204000006</v>
      </c>
      <c r="AG26" s="390">
        <v>3.1096757520104653E-3</v>
      </c>
    </row>
    <row r="27" spans="1:33" ht="39">
      <c r="A27" s="392" t="s">
        <v>531</v>
      </c>
      <c r="B27" s="389">
        <v>15272.40467</v>
      </c>
      <c r="C27" s="390">
        <v>4.4572342797267711E-2</v>
      </c>
      <c r="D27" s="389">
        <v>11795.59376</v>
      </c>
      <c r="E27" s="390">
        <v>0.10201664818048682</v>
      </c>
      <c r="F27" s="389">
        <v>15288.62427</v>
      </c>
      <c r="G27" s="390">
        <v>0.12195516431490099</v>
      </c>
      <c r="H27" s="389">
        <v>40383.176939999998</v>
      </c>
      <c r="I27" s="390">
        <v>0.17684317489502893</v>
      </c>
      <c r="J27" s="389">
        <v>82739.799639999997</v>
      </c>
      <c r="K27" s="390">
        <v>0.10189808517381942</v>
      </c>
      <c r="L27" s="389">
        <v>1345290.8221800001</v>
      </c>
      <c r="M27" s="390">
        <v>3.3531429622368901E-2</v>
      </c>
      <c r="N27" s="389">
        <v>1607623.8621800002</v>
      </c>
      <c r="O27" s="390">
        <v>0.10650949239828865</v>
      </c>
      <c r="P27" s="389">
        <v>1135288.2330799999</v>
      </c>
      <c r="Q27" s="390">
        <v>6.3173980752030484E-2</v>
      </c>
      <c r="R27" s="389">
        <v>3612954.6729000001</v>
      </c>
      <c r="S27" s="390">
        <v>0.11195021325667688</v>
      </c>
      <c r="T27" s="389">
        <v>7701157.5903399996</v>
      </c>
      <c r="U27" s="390">
        <v>7.3026035054650731E-2</v>
      </c>
      <c r="V27" s="389">
        <v>0</v>
      </c>
      <c r="W27" s="390">
        <v>0</v>
      </c>
      <c r="X27" s="389">
        <v>0</v>
      </c>
      <c r="Y27" s="390">
        <v>0</v>
      </c>
      <c r="Z27" s="389">
        <v>0</v>
      </c>
      <c r="AA27" s="390">
        <v>0</v>
      </c>
      <c r="AB27" s="389">
        <v>23588.878710000001</v>
      </c>
      <c r="AC27" s="390">
        <v>1.2466137979959432E-2</v>
      </c>
      <c r="AD27" s="389">
        <v>23588.878710000001</v>
      </c>
      <c r="AE27" s="390">
        <v>4.1479992628361906E-3</v>
      </c>
      <c r="AF27" s="389">
        <v>7807486.2686899994</v>
      </c>
      <c r="AG27" s="390">
        <v>6.9736788360954108E-2</v>
      </c>
    </row>
    <row r="28" spans="1:33" ht="19.5" customHeight="1">
      <c r="A28" s="393" t="s">
        <v>525</v>
      </c>
      <c r="B28" s="389">
        <v>0</v>
      </c>
      <c r="C28" s="390">
        <v>0</v>
      </c>
      <c r="D28" s="389">
        <v>0</v>
      </c>
      <c r="E28" s="390">
        <v>0</v>
      </c>
      <c r="F28" s="389">
        <v>0</v>
      </c>
      <c r="G28" s="390">
        <v>0</v>
      </c>
      <c r="H28" s="389">
        <v>0</v>
      </c>
      <c r="I28" s="390">
        <v>0</v>
      </c>
      <c r="J28" s="389">
        <v>0</v>
      </c>
      <c r="K28" s="390">
        <v>0</v>
      </c>
      <c r="L28" s="389">
        <v>0</v>
      </c>
      <c r="M28" s="390">
        <v>0</v>
      </c>
      <c r="N28" s="389">
        <v>0</v>
      </c>
      <c r="O28" s="390">
        <v>0</v>
      </c>
      <c r="P28" s="389">
        <v>0</v>
      </c>
      <c r="Q28" s="390">
        <v>0</v>
      </c>
      <c r="R28" s="389">
        <v>107482.19607999999</v>
      </c>
      <c r="S28" s="390">
        <v>3.3304195213702315E-3</v>
      </c>
      <c r="T28" s="389">
        <v>107482.19607999999</v>
      </c>
      <c r="U28" s="390">
        <v>1.0191972475065785E-3</v>
      </c>
      <c r="V28" s="389">
        <v>0</v>
      </c>
      <c r="W28" s="390">
        <v>0</v>
      </c>
      <c r="X28" s="389">
        <v>0</v>
      </c>
      <c r="Y28" s="390">
        <v>0</v>
      </c>
      <c r="Z28" s="389">
        <v>0</v>
      </c>
      <c r="AA28" s="390">
        <v>0</v>
      </c>
      <c r="AB28" s="389">
        <v>0</v>
      </c>
      <c r="AC28" s="390">
        <v>0</v>
      </c>
      <c r="AD28" s="389">
        <v>0</v>
      </c>
      <c r="AE28" s="390">
        <v>0</v>
      </c>
      <c r="AF28" s="389">
        <v>107482.19607999999</v>
      </c>
      <c r="AG28" s="390">
        <v>9.6003539457510645E-4</v>
      </c>
    </row>
    <row r="29" spans="1:33" ht="19.5">
      <c r="A29" s="391" t="s">
        <v>526</v>
      </c>
      <c r="B29" s="389">
        <v>0</v>
      </c>
      <c r="C29" s="390">
        <v>0</v>
      </c>
      <c r="D29" s="389">
        <v>0</v>
      </c>
      <c r="E29" s="390">
        <v>0</v>
      </c>
      <c r="F29" s="389">
        <v>0</v>
      </c>
      <c r="G29" s="390">
        <v>0</v>
      </c>
      <c r="H29" s="389">
        <v>0</v>
      </c>
      <c r="I29" s="390">
        <v>0</v>
      </c>
      <c r="J29" s="389">
        <v>0</v>
      </c>
      <c r="K29" s="390">
        <v>0</v>
      </c>
      <c r="L29" s="389">
        <v>0</v>
      </c>
      <c r="M29" s="390">
        <v>0</v>
      </c>
      <c r="N29" s="389">
        <v>0</v>
      </c>
      <c r="O29" s="390">
        <v>0</v>
      </c>
      <c r="P29" s="389">
        <v>0</v>
      </c>
      <c r="Q29" s="390">
        <v>0</v>
      </c>
      <c r="R29" s="389">
        <v>0</v>
      </c>
      <c r="S29" s="390">
        <v>0</v>
      </c>
      <c r="T29" s="389">
        <v>0</v>
      </c>
      <c r="U29" s="390">
        <v>0</v>
      </c>
      <c r="V29" s="389">
        <v>0</v>
      </c>
      <c r="W29" s="390">
        <v>0</v>
      </c>
      <c r="X29" s="389">
        <v>0</v>
      </c>
      <c r="Y29" s="390">
        <v>0</v>
      </c>
      <c r="Z29" s="389">
        <v>0</v>
      </c>
      <c r="AA29" s="390">
        <v>0</v>
      </c>
      <c r="AB29" s="389">
        <v>0</v>
      </c>
      <c r="AC29" s="390">
        <v>0</v>
      </c>
      <c r="AD29" s="389">
        <v>0</v>
      </c>
      <c r="AE29" s="390">
        <v>0</v>
      </c>
      <c r="AF29" s="389">
        <v>0</v>
      </c>
      <c r="AG29" s="390">
        <v>0</v>
      </c>
    </row>
    <row r="30" spans="1:33" ht="19.5">
      <c r="A30" s="391" t="s">
        <v>532</v>
      </c>
      <c r="B30" s="389">
        <v>0</v>
      </c>
      <c r="C30" s="390">
        <v>0</v>
      </c>
      <c r="D30" s="389">
        <v>0</v>
      </c>
      <c r="E30" s="390">
        <v>0</v>
      </c>
      <c r="F30" s="389">
        <v>0</v>
      </c>
      <c r="G30" s="390">
        <v>0</v>
      </c>
      <c r="H30" s="389">
        <v>0</v>
      </c>
      <c r="I30" s="390">
        <v>0</v>
      </c>
      <c r="J30" s="389">
        <v>0</v>
      </c>
      <c r="K30" s="390">
        <v>0</v>
      </c>
      <c r="L30" s="389">
        <v>0</v>
      </c>
      <c r="M30" s="390">
        <v>0</v>
      </c>
      <c r="N30" s="389">
        <v>0</v>
      </c>
      <c r="O30" s="390">
        <v>0</v>
      </c>
      <c r="P30" s="389">
        <v>0</v>
      </c>
      <c r="Q30" s="390">
        <v>0</v>
      </c>
      <c r="R30" s="389">
        <v>0</v>
      </c>
      <c r="S30" s="390">
        <v>0</v>
      </c>
      <c r="T30" s="389">
        <v>0</v>
      </c>
      <c r="U30" s="390">
        <v>0</v>
      </c>
      <c r="V30" s="389">
        <v>0</v>
      </c>
      <c r="W30" s="390">
        <v>0</v>
      </c>
      <c r="X30" s="389">
        <v>0</v>
      </c>
      <c r="Y30" s="390">
        <v>0</v>
      </c>
      <c r="Z30" s="389">
        <v>0</v>
      </c>
      <c r="AA30" s="390">
        <v>0</v>
      </c>
      <c r="AB30" s="389">
        <v>0</v>
      </c>
      <c r="AC30" s="390">
        <v>0</v>
      </c>
      <c r="AD30" s="389">
        <v>0</v>
      </c>
      <c r="AE30" s="390">
        <v>0</v>
      </c>
      <c r="AF30" s="389">
        <v>0</v>
      </c>
      <c r="AG30" s="390">
        <v>0</v>
      </c>
    </row>
    <row r="31" spans="1:33" ht="18">
      <c r="A31" s="384" t="s">
        <v>533</v>
      </c>
      <c r="B31" s="387">
        <v>343589.68298000004</v>
      </c>
      <c r="C31" s="388">
        <v>1.0027626599936799</v>
      </c>
      <c r="D31" s="387">
        <v>115991.99073</v>
      </c>
      <c r="E31" s="388">
        <v>1.0031808784551342</v>
      </c>
      <c r="F31" s="387">
        <v>132964.19738999999</v>
      </c>
      <c r="G31" s="388">
        <v>1.0606363433572941</v>
      </c>
      <c r="H31" s="387">
        <v>230038.86046999999</v>
      </c>
      <c r="I31" s="388">
        <v>1.0073700366662972</v>
      </c>
      <c r="J31" s="387">
        <v>822584.73157000006</v>
      </c>
      <c r="K31" s="388">
        <v>1.013053082130998</v>
      </c>
      <c r="L31" s="387">
        <v>40246632.385820001</v>
      </c>
      <c r="M31" s="388">
        <v>1.0031489839465428</v>
      </c>
      <c r="N31" s="387">
        <v>15104307.221959999</v>
      </c>
      <c r="O31" s="388">
        <v>1.0007018016373774</v>
      </c>
      <c r="P31" s="387">
        <v>18159753.535990003</v>
      </c>
      <c r="Q31" s="388">
        <v>1.0105133541566522</v>
      </c>
      <c r="R31" s="387">
        <v>32358276.58932</v>
      </c>
      <c r="S31" s="388">
        <v>1.0026463913219354</v>
      </c>
      <c r="T31" s="387">
        <v>105868969.73309001</v>
      </c>
      <c r="U31" s="388">
        <v>1.0038998688490752</v>
      </c>
      <c r="V31" s="387">
        <v>2276809.4628600003</v>
      </c>
      <c r="W31" s="388">
        <v>1.0031703867656052</v>
      </c>
      <c r="X31" s="387">
        <v>628346.71236999996</v>
      </c>
      <c r="Y31" s="388">
        <v>1.0018844833961054</v>
      </c>
      <c r="Z31" s="387">
        <v>899253.64541999996</v>
      </c>
      <c r="AA31" s="388">
        <v>1.0016260720690575</v>
      </c>
      <c r="AB31" s="387">
        <v>1896842.06516</v>
      </c>
      <c r="AC31" s="388">
        <v>1.0024340368688833</v>
      </c>
      <c r="AD31" s="387">
        <v>5701251.8858099999</v>
      </c>
      <c r="AE31" s="388">
        <v>1.0025397523265029</v>
      </c>
      <c r="AF31" s="387">
        <v>112392806.35047002</v>
      </c>
      <c r="AG31" s="388">
        <v>1.0038971674133381</v>
      </c>
    </row>
    <row r="32" spans="1:33" ht="18">
      <c r="A32" s="384" t="s">
        <v>699</v>
      </c>
      <c r="B32" s="387">
        <v>946.60631999999998</v>
      </c>
      <c r="C32" s="388">
        <v>2.7626599936799666E-3</v>
      </c>
      <c r="D32" s="387">
        <v>367.78654</v>
      </c>
      <c r="E32" s="388">
        <v>3.1808784551341264E-3</v>
      </c>
      <c r="F32" s="387">
        <v>7601.5335300000006</v>
      </c>
      <c r="G32" s="388">
        <v>6.0636343357294072E-2</v>
      </c>
      <c r="H32" s="387">
        <v>1682.9911299999999</v>
      </c>
      <c r="I32" s="388">
        <v>7.3700366662973193E-3</v>
      </c>
      <c r="J32" s="387">
        <v>10598.917520000001</v>
      </c>
      <c r="K32" s="388">
        <v>1.3053082130998097E-2</v>
      </c>
      <c r="L32" s="387">
        <v>126338.16244</v>
      </c>
      <c r="M32" s="388">
        <v>3.1489839465428638E-3</v>
      </c>
      <c r="N32" s="387">
        <v>10592.7935</v>
      </c>
      <c r="O32" s="388">
        <v>7.0180163737739245E-4</v>
      </c>
      <c r="P32" s="387">
        <v>188933.59453</v>
      </c>
      <c r="Q32" s="388">
        <v>1.0513354156652379E-2</v>
      </c>
      <c r="R32" s="387">
        <v>85406.642959999997</v>
      </c>
      <c r="S32" s="388">
        <v>2.6463913219354962E-3</v>
      </c>
      <c r="T32" s="387">
        <v>411271.19342999998</v>
      </c>
      <c r="U32" s="388">
        <v>3.899868849075359E-3</v>
      </c>
      <c r="V32" s="387">
        <v>7195.5539000000008</v>
      </c>
      <c r="W32" s="388">
        <v>3.1703867656050814E-3</v>
      </c>
      <c r="X32" s="387">
        <v>1181.8817099999999</v>
      </c>
      <c r="Y32" s="388">
        <v>1.8844833961053603E-3</v>
      </c>
      <c r="Z32" s="387">
        <v>1459.8773700000002</v>
      </c>
      <c r="AA32" s="388">
        <v>1.6260720690575083E-3</v>
      </c>
      <c r="AB32" s="387">
        <v>4605.7728999999999</v>
      </c>
      <c r="AC32" s="388">
        <v>2.434036868883366E-3</v>
      </c>
      <c r="AD32" s="387">
        <v>14443.085880000001</v>
      </c>
      <c r="AE32" s="388">
        <v>2.5397523265030088E-3</v>
      </c>
      <c r="AF32" s="387">
        <v>436313.19683000003</v>
      </c>
      <c r="AG32" s="388">
        <v>3.8971674133383145E-3</v>
      </c>
    </row>
    <row r="33" spans="1:33" ht="22.5" customHeight="1">
      <c r="A33" s="769" t="s">
        <v>535</v>
      </c>
      <c r="B33" s="770">
        <v>342643.07666000002</v>
      </c>
      <c r="C33" s="771">
        <v>1</v>
      </c>
      <c r="D33" s="770">
        <v>115624.20419</v>
      </c>
      <c r="E33" s="771">
        <v>1</v>
      </c>
      <c r="F33" s="772">
        <v>125362.66386</v>
      </c>
      <c r="G33" s="771">
        <v>1</v>
      </c>
      <c r="H33" s="770">
        <v>228355.86934</v>
      </c>
      <c r="I33" s="771">
        <v>1</v>
      </c>
      <c r="J33" s="770">
        <v>811985.81405000004</v>
      </c>
      <c r="K33" s="771">
        <v>1</v>
      </c>
      <c r="L33" s="770">
        <v>40120294.223379999</v>
      </c>
      <c r="M33" s="771">
        <v>1</v>
      </c>
      <c r="N33" s="770">
        <v>15093714.428459998</v>
      </c>
      <c r="O33" s="771">
        <v>1</v>
      </c>
      <c r="P33" s="772">
        <v>17970819.941460002</v>
      </c>
      <c r="Q33" s="771">
        <v>1</v>
      </c>
      <c r="R33" s="770">
        <v>32272869.946359999</v>
      </c>
      <c r="S33" s="771">
        <v>1</v>
      </c>
      <c r="T33" s="770">
        <v>105457698.53966001</v>
      </c>
      <c r="U33" s="771">
        <v>1</v>
      </c>
      <c r="V33" s="770">
        <v>2269613.9089600001</v>
      </c>
      <c r="W33" s="771">
        <v>1</v>
      </c>
      <c r="X33" s="770">
        <v>627164.83065999998</v>
      </c>
      <c r="Y33" s="771">
        <v>1</v>
      </c>
      <c r="Z33" s="772">
        <v>897793.76804999996</v>
      </c>
      <c r="AA33" s="771">
        <v>1</v>
      </c>
      <c r="AB33" s="770">
        <v>1892236.29226</v>
      </c>
      <c r="AC33" s="771">
        <v>1</v>
      </c>
      <c r="AD33" s="770">
        <v>5686808.7999300007</v>
      </c>
      <c r="AE33" s="771">
        <v>1</v>
      </c>
      <c r="AF33" s="770">
        <v>111956493.15364002</v>
      </c>
      <c r="AG33" s="771">
        <v>1</v>
      </c>
    </row>
    <row r="34" spans="1:33" ht="19.5">
      <c r="A34" s="393" t="s">
        <v>536</v>
      </c>
      <c r="B34" s="389">
        <v>746.27440000000001</v>
      </c>
      <c r="C34" s="390">
        <v>2.1779935181370021E-3</v>
      </c>
      <c r="D34" s="389">
        <v>3.5035799999999999</v>
      </c>
      <c r="E34" s="390">
        <v>3.0301440987587047E-5</v>
      </c>
      <c r="F34" s="389">
        <v>21.927599999999998</v>
      </c>
      <c r="G34" s="390">
        <v>1.749133220756051E-4</v>
      </c>
      <c r="H34" s="389">
        <v>0</v>
      </c>
      <c r="I34" s="390">
        <v>0</v>
      </c>
      <c r="J34" s="389">
        <v>771.70558000000005</v>
      </c>
      <c r="K34" s="390">
        <v>9.5039293377664877E-4</v>
      </c>
      <c r="L34" s="389">
        <v>111351.07420999999</v>
      </c>
      <c r="M34" s="390">
        <v>2.7754301498893407E-3</v>
      </c>
      <c r="N34" s="389">
        <v>168.1634</v>
      </c>
      <c r="O34" s="390">
        <v>1.1141286712230289E-5</v>
      </c>
      <c r="P34" s="389">
        <v>7020.78</v>
      </c>
      <c r="Q34" s="390">
        <v>3.9067666488619944E-4</v>
      </c>
      <c r="R34" s="389">
        <v>0</v>
      </c>
      <c r="S34" s="390">
        <v>0</v>
      </c>
      <c r="T34" s="389">
        <v>118540.01761</v>
      </c>
      <c r="U34" s="386">
        <v>1.1240527647720291E-3</v>
      </c>
      <c r="V34" s="389">
        <v>3363.3081099999999</v>
      </c>
      <c r="W34" s="390">
        <v>1.4818855738953243E-3</v>
      </c>
      <c r="X34" s="389">
        <v>102.58769000000001</v>
      </c>
      <c r="Y34" s="390">
        <v>1.6357372892233346E-4</v>
      </c>
      <c r="Z34" s="389">
        <v>51.423999999999999</v>
      </c>
      <c r="AA34" s="390">
        <v>5.727818774203843E-5</v>
      </c>
      <c r="AB34" s="389">
        <v>757.31899999999996</v>
      </c>
      <c r="AC34" s="390">
        <v>4.0022432879959884E-4</v>
      </c>
      <c r="AD34" s="389">
        <v>4274.6387999999997</v>
      </c>
      <c r="AE34" s="390">
        <v>7.5167619492545919E-4</v>
      </c>
      <c r="AF34" s="389">
        <v>123586.36198999999</v>
      </c>
      <c r="AG34" s="390">
        <v>1.1038784666147063E-3</v>
      </c>
    </row>
    <row r="35" spans="1:33" ht="28.5">
      <c r="A35" s="393" t="s">
        <v>537</v>
      </c>
      <c r="B35" s="389">
        <v>0</v>
      </c>
      <c r="C35" s="390">
        <v>0</v>
      </c>
      <c r="D35" s="389">
        <v>0</v>
      </c>
      <c r="E35" s="390">
        <v>0</v>
      </c>
      <c r="F35" s="389">
        <v>5000.0916699999998</v>
      </c>
      <c r="G35" s="390">
        <v>3.9885014533385332E-2</v>
      </c>
      <c r="H35" s="389">
        <v>0</v>
      </c>
      <c r="I35" s="390">
        <v>0</v>
      </c>
      <c r="J35" s="389">
        <v>5000.0916699999998</v>
      </c>
      <c r="K35" s="390">
        <v>6.1578559421631802E-3</v>
      </c>
      <c r="L35" s="389">
        <v>0</v>
      </c>
      <c r="M35" s="390">
        <v>0</v>
      </c>
      <c r="N35" s="389">
        <v>0</v>
      </c>
      <c r="O35" s="390">
        <v>0</v>
      </c>
      <c r="P35" s="389">
        <v>0</v>
      </c>
      <c r="Q35" s="390">
        <v>0</v>
      </c>
      <c r="R35" s="389">
        <v>0</v>
      </c>
      <c r="S35" s="390">
        <v>0</v>
      </c>
      <c r="T35" s="389">
        <v>0</v>
      </c>
      <c r="U35" s="386">
        <v>0</v>
      </c>
      <c r="V35" s="389">
        <v>0</v>
      </c>
      <c r="W35" s="390">
        <v>0</v>
      </c>
      <c r="X35" s="389">
        <v>0</v>
      </c>
      <c r="Y35" s="390">
        <v>0</v>
      </c>
      <c r="Z35" s="389">
        <v>0</v>
      </c>
      <c r="AA35" s="390">
        <v>0</v>
      </c>
      <c r="AB35" s="389">
        <v>0</v>
      </c>
      <c r="AC35" s="390">
        <v>0</v>
      </c>
      <c r="AD35" s="389">
        <v>0</v>
      </c>
      <c r="AE35" s="390">
        <v>0</v>
      </c>
      <c r="AF35" s="389">
        <v>5000.0916699999998</v>
      </c>
      <c r="AG35" s="386">
        <v>4.4661024377909723E-5</v>
      </c>
    </row>
    <row r="36" spans="1:33" ht="12.75" customHeight="1">
      <c r="A36" s="23" t="s">
        <v>700</v>
      </c>
    </row>
    <row r="37" spans="1:33" ht="12.75" customHeight="1">
      <c r="A37" s="23"/>
    </row>
    <row r="38" spans="1:33" ht="12.75" customHeight="1">
      <c r="A38" s="668" t="s">
        <v>97</v>
      </c>
      <c r="L38" s="136"/>
    </row>
    <row r="39" spans="1:33" ht="12.75" customHeight="1"/>
    <row r="40" spans="1:33" ht="12.75" customHeight="1"/>
    <row r="41" spans="1:33" ht="12.75" customHeight="1"/>
    <row r="42" spans="1:33" ht="12.75" customHeight="1">
      <c r="F42" s="136"/>
      <c r="P42" s="136"/>
    </row>
    <row r="43" spans="1:33" ht="12.75" customHeight="1"/>
    <row r="44" spans="1:33" ht="12.75" customHeight="1"/>
    <row r="45" spans="1:33" ht="12.75" customHeight="1"/>
    <row r="46" spans="1:33" ht="12.75" customHeight="1"/>
    <row r="47" spans="1:33" ht="12.75" customHeight="1"/>
    <row r="48" spans="1:33" ht="12.75" customHeight="1"/>
    <row r="49" spans="33:33" ht="12.75" customHeight="1"/>
    <row r="50" spans="33:33" ht="12.75" customHeight="1"/>
    <row r="51" spans="33:33" ht="12.75" customHeight="1"/>
    <row r="52" spans="33:33" ht="12.75" customHeight="1"/>
    <row r="53" spans="33:33" ht="12.75" customHeight="1"/>
    <row r="54" spans="33:33" ht="12.75" customHeight="1"/>
    <row r="55" spans="33:33">
      <c r="AG55" s="28" t="s">
        <v>1010</v>
      </c>
    </row>
  </sheetData>
  <mergeCells count="20">
    <mergeCell ref="B5:I5"/>
    <mergeCell ref="J5:K6"/>
    <mergeCell ref="T5:U6"/>
    <mergeCell ref="A6:A8"/>
    <mergeCell ref="B6:C6"/>
    <mergeCell ref="D6:E6"/>
    <mergeCell ref="F6:G6"/>
    <mergeCell ref="H6:I6"/>
    <mergeCell ref="AD5:AE6"/>
    <mergeCell ref="Z6:AA6"/>
    <mergeCell ref="AB6:AC6"/>
    <mergeCell ref="AF5:AG6"/>
    <mergeCell ref="L5:S5"/>
    <mergeCell ref="V5:AC5"/>
    <mergeCell ref="L6:M6"/>
    <mergeCell ref="N6:O6"/>
    <mergeCell ref="P6:Q6"/>
    <mergeCell ref="R6:S6"/>
    <mergeCell ref="V6:W6"/>
    <mergeCell ref="X6:Y6"/>
  </mergeCells>
  <hyperlinks>
    <hyperlink ref="A38" location="'2 Sadržaj'!A1" display="Sadržaj / Contents"/>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K39"/>
  <sheetViews>
    <sheetView showGridLines="0" zoomScaleNormal="100" workbookViewId="0"/>
  </sheetViews>
  <sheetFormatPr defaultRowHeight="15"/>
  <cols>
    <col min="1" max="1" width="22.5703125" customWidth="1"/>
    <col min="2" max="7" width="12.140625" customWidth="1"/>
    <col min="8" max="8" width="12.28515625" customWidth="1"/>
  </cols>
  <sheetData>
    <row r="1" spans="1:11" ht="12.75" customHeight="1">
      <c r="A1" s="140" t="s">
        <v>810</v>
      </c>
      <c r="J1" s="141" t="str">
        <f>Naslovnica!A20</f>
        <v>Studeni 2019.</v>
      </c>
    </row>
    <row r="2" spans="1:11" ht="12.75" customHeight="1">
      <c r="A2" s="579" t="s">
        <v>811</v>
      </c>
      <c r="I2" s="570"/>
      <c r="J2" s="581" t="str">
        <f>Naslovnica!A24</f>
        <v>November 2019</v>
      </c>
    </row>
    <row r="3" spans="1:11" ht="12.75" customHeight="1"/>
    <row r="4" spans="1:11" ht="33.75">
      <c r="A4" s="773" t="s">
        <v>682</v>
      </c>
      <c r="B4" s="774" t="s">
        <v>35</v>
      </c>
      <c r="C4" s="774" t="s">
        <v>36</v>
      </c>
      <c r="D4" s="774" t="s">
        <v>37</v>
      </c>
      <c r="E4" s="774" t="s">
        <v>282</v>
      </c>
      <c r="F4" s="774" t="s">
        <v>283</v>
      </c>
      <c r="G4" s="774" t="s">
        <v>38</v>
      </c>
      <c r="H4" s="774" t="s">
        <v>39</v>
      </c>
      <c r="I4" s="774" t="s">
        <v>40</v>
      </c>
      <c r="J4" s="774" t="s">
        <v>513</v>
      </c>
    </row>
    <row r="5" spans="1:11" ht="21.75">
      <c r="A5" s="779" t="s">
        <v>683</v>
      </c>
      <c r="B5" s="780">
        <v>46362</v>
      </c>
      <c r="C5" s="780">
        <v>98294</v>
      </c>
      <c r="D5" s="780">
        <v>31875</v>
      </c>
      <c r="E5" s="780">
        <v>1528</v>
      </c>
      <c r="F5" s="780">
        <v>781</v>
      </c>
      <c r="G5" s="780">
        <v>23162</v>
      </c>
      <c r="H5" s="780">
        <v>33027</v>
      </c>
      <c r="I5" s="780">
        <v>77785</v>
      </c>
      <c r="J5" s="780">
        <v>312814</v>
      </c>
      <c r="K5" s="53"/>
    </row>
    <row r="6" spans="1:11" ht="22.5">
      <c r="A6" s="838" t="s">
        <v>684</v>
      </c>
      <c r="B6" s="394">
        <v>0.14820947911538487</v>
      </c>
      <c r="C6" s="394">
        <v>0.31422506665302702</v>
      </c>
      <c r="D6" s="394">
        <v>0.10189761327817809</v>
      </c>
      <c r="E6" s="394">
        <v>4.8846918616174467E-3</v>
      </c>
      <c r="F6" s="394">
        <v>2.4966913245570849E-3</v>
      </c>
      <c r="G6" s="394">
        <v>7.4044000588208966E-2</v>
      </c>
      <c r="H6" s="394">
        <v>0.10558031290159647</v>
      </c>
      <c r="I6" s="394">
        <v>0.24866214427743003</v>
      </c>
      <c r="J6" s="394">
        <v>1</v>
      </c>
      <c r="K6" s="53"/>
    </row>
    <row r="7" spans="1:11" ht="22.5">
      <c r="A7" s="838" t="s">
        <v>685</v>
      </c>
      <c r="B7" s="226">
        <v>693</v>
      </c>
      <c r="C7" s="226">
        <v>557</v>
      </c>
      <c r="D7" s="226">
        <v>243</v>
      </c>
      <c r="E7" s="226">
        <v>49</v>
      </c>
      <c r="F7" s="226">
        <v>63</v>
      </c>
      <c r="G7" s="226">
        <v>168</v>
      </c>
      <c r="H7" s="226">
        <v>566</v>
      </c>
      <c r="I7" s="226">
        <v>536</v>
      </c>
      <c r="J7" s="226">
        <v>2875</v>
      </c>
      <c r="K7" s="53"/>
    </row>
    <row r="8" spans="1:11" ht="22.5">
      <c r="A8" s="79" t="s">
        <v>686</v>
      </c>
      <c r="B8" s="225">
        <v>3</v>
      </c>
      <c r="C8" s="225">
        <v>6</v>
      </c>
      <c r="D8" s="225">
        <v>16</v>
      </c>
      <c r="E8" s="225">
        <v>0</v>
      </c>
      <c r="F8" s="225">
        <v>1</v>
      </c>
      <c r="G8" s="225">
        <v>0</v>
      </c>
      <c r="H8" s="225">
        <v>0</v>
      </c>
      <c r="I8" s="225">
        <v>67</v>
      </c>
      <c r="J8" s="225">
        <v>93</v>
      </c>
      <c r="K8" s="53"/>
    </row>
    <row r="9" spans="1:11" ht="22.5">
      <c r="A9" s="838" t="s">
        <v>786</v>
      </c>
      <c r="B9" s="226">
        <v>15</v>
      </c>
      <c r="C9" s="226">
        <v>10</v>
      </c>
      <c r="D9" s="226">
        <v>2</v>
      </c>
      <c r="E9" s="226">
        <v>0</v>
      </c>
      <c r="F9" s="226">
        <v>0</v>
      </c>
      <c r="G9" s="226">
        <v>0</v>
      </c>
      <c r="H9" s="226">
        <v>6</v>
      </c>
      <c r="I9" s="226">
        <v>10</v>
      </c>
      <c r="J9" s="226">
        <v>43</v>
      </c>
    </row>
    <row r="10" spans="1:11" ht="22.5">
      <c r="A10" s="838" t="s">
        <v>1012</v>
      </c>
      <c r="B10" s="226">
        <v>162</v>
      </c>
      <c r="C10" s="226">
        <v>122</v>
      </c>
      <c r="D10" s="226">
        <v>0</v>
      </c>
      <c r="E10" s="226">
        <v>0</v>
      </c>
      <c r="F10" s="226">
        <v>0</v>
      </c>
      <c r="G10" s="226">
        <v>26</v>
      </c>
      <c r="H10" s="226">
        <v>147</v>
      </c>
      <c r="I10" s="226">
        <v>162</v>
      </c>
      <c r="J10" s="226">
        <v>619</v>
      </c>
    </row>
    <row r="11" spans="1:11" ht="22.5">
      <c r="A11" s="838" t="s">
        <v>687</v>
      </c>
      <c r="B11" s="226">
        <v>180</v>
      </c>
      <c r="C11" s="226">
        <v>138</v>
      </c>
      <c r="D11" s="226">
        <v>18</v>
      </c>
      <c r="E11" s="226">
        <v>0</v>
      </c>
      <c r="F11" s="226">
        <v>1</v>
      </c>
      <c r="G11" s="226">
        <v>26</v>
      </c>
      <c r="H11" s="226">
        <v>153</v>
      </c>
      <c r="I11" s="226">
        <v>239</v>
      </c>
      <c r="J11" s="226">
        <v>755</v>
      </c>
    </row>
    <row r="12" spans="1:11" ht="21.75">
      <c r="A12" s="779" t="s">
        <v>688</v>
      </c>
      <c r="B12" s="780">
        <v>46875</v>
      </c>
      <c r="C12" s="780">
        <v>98713</v>
      </c>
      <c r="D12" s="780">
        <v>32100</v>
      </c>
      <c r="E12" s="780">
        <v>1577</v>
      </c>
      <c r="F12" s="780">
        <v>843</v>
      </c>
      <c r="G12" s="780">
        <v>23304</v>
      </c>
      <c r="H12" s="780">
        <v>33440</v>
      </c>
      <c r="I12" s="780">
        <v>78082</v>
      </c>
      <c r="J12" s="780">
        <v>314934</v>
      </c>
    </row>
    <row r="13" spans="1:11" ht="21.75">
      <c r="A13" s="775" t="s">
        <v>689</v>
      </c>
      <c r="B13" s="776">
        <v>0.14884070948198669</v>
      </c>
      <c r="C13" s="776">
        <v>0.31344027637536753</v>
      </c>
      <c r="D13" s="776">
        <v>0.1019261178532645</v>
      </c>
      <c r="E13" s="777">
        <v>5.0073983755326516E-3</v>
      </c>
      <c r="F13" s="778">
        <v>2.6767513193240488E-3</v>
      </c>
      <c r="G13" s="776">
        <v>7.3996456400388655E-2</v>
      </c>
      <c r="H13" s="776">
        <v>0.10618097760165622</v>
      </c>
      <c r="I13" s="776">
        <v>0.24793131259247969</v>
      </c>
      <c r="J13" s="776">
        <v>1</v>
      </c>
    </row>
    <row r="14" spans="1:11" ht="12.75" customHeight="1">
      <c r="A14" s="22" t="s">
        <v>681</v>
      </c>
    </row>
    <row r="15" spans="1:11" ht="12.75" customHeight="1">
      <c r="A15" s="29" t="s">
        <v>690</v>
      </c>
    </row>
    <row r="16" spans="1:11" ht="12.75" customHeight="1"/>
    <row r="17" spans="1:10" ht="12.75" customHeight="1"/>
    <row r="18" spans="1:10">
      <c r="A18" s="140" t="s">
        <v>813</v>
      </c>
      <c r="B18" s="273"/>
      <c r="C18" s="273"/>
      <c r="D18" s="273"/>
      <c r="E18" s="273"/>
      <c r="F18" s="273"/>
      <c r="G18" s="851"/>
      <c r="H18" s="851" t="s">
        <v>45</v>
      </c>
      <c r="I18" s="300"/>
      <c r="J18" s="781" t="s">
        <v>1344</v>
      </c>
    </row>
    <row r="19" spans="1:10">
      <c r="A19" s="579" t="s">
        <v>812</v>
      </c>
      <c r="B19" s="273"/>
      <c r="C19" s="273"/>
      <c r="D19" s="273"/>
      <c r="E19" s="273"/>
      <c r="F19" s="273"/>
      <c r="G19" s="593"/>
      <c r="H19" s="593" t="s">
        <v>46</v>
      </c>
      <c r="I19" s="782"/>
      <c r="J19" s="581" t="s">
        <v>1345</v>
      </c>
    </row>
    <row r="20" spans="1:10">
      <c r="A20" s="273"/>
      <c r="B20" s="273"/>
      <c r="C20" s="273"/>
      <c r="D20" s="273"/>
      <c r="E20" s="273"/>
      <c r="F20" s="273"/>
      <c r="G20" s="273"/>
      <c r="H20" s="273"/>
      <c r="I20" s="273"/>
      <c r="J20" s="273"/>
    </row>
    <row r="21" spans="1:10" ht="24" customHeight="1">
      <c r="A21" s="807"/>
      <c r="B21" s="808"/>
      <c r="C21" s="808" t="s">
        <v>1340</v>
      </c>
      <c r="D21" s="808"/>
      <c r="E21" s="997" t="s">
        <v>764</v>
      </c>
      <c r="F21" s="1001"/>
      <c r="G21" s="1001"/>
      <c r="H21" s="1002"/>
      <c r="I21" s="1003"/>
      <c r="J21" s="1003"/>
    </row>
    <row r="22" spans="1:10" ht="24">
      <c r="A22" s="807"/>
      <c r="B22" s="809"/>
      <c r="C22" s="810" t="s">
        <v>1341</v>
      </c>
      <c r="D22" s="809"/>
      <c r="E22" s="1004" t="s">
        <v>649</v>
      </c>
      <c r="F22" s="1004"/>
      <c r="G22" s="811" t="s">
        <v>650</v>
      </c>
      <c r="H22" s="1005"/>
      <c r="I22" s="1005"/>
      <c r="J22" s="328"/>
    </row>
    <row r="23" spans="1:10" ht="21.75">
      <c r="A23" s="835" t="s">
        <v>651</v>
      </c>
      <c r="B23" s="835" t="s">
        <v>652</v>
      </c>
      <c r="C23" s="835" t="s">
        <v>653</v>
      </c>
      <c r="D23" s="835" t="s">
        <v>654</v>
      </c>
      <c r="E23" s="835" t="s">
        <v>652</v>
      </c>
      <c r="F23" s="835" t="s">
        <v>653</v>
      </c>
      <c r="G23" s="835" t="s">
        <v>654</v>
      </c>
      <c r="H23" s="329"/>
      <c r="I23" s="329"/>
      <c r="J23" s="329"/>
    </row>
    <row r="24" spans="1:10">
      <c r="A24" s="78" t="s">
        <v>8</v>
      </c>
      <c r="B24" s="395">
        <v>844</v>
      </c>
      <c r="C24" s="395">
        <v>768</v>
      </c>
      <c r="D24" s="395">
        <v>1612</v>
      </c>
      <c r="E24" s="395">
        <v>-8</v>
      </c>
      <c r="F24" s="395">
        <v>-24</v>
      </c>
      <c r="G24" s="396">
        <v>-1.9464720194647178E-2</v>
      </c>
      <c r="H24" s="330"/>
      <c r="I24" s="330"/>
      <c r="J24" s="331"/>
    </row>
    <row r="25" spans="1:10">
      <c r="A25" s="78" t="s">
        <v>9</v>
      </c>
      <c r="B25" s="395">
        <v>5231</v>
      </c>
      <c r="C25" s="395">
        <v>3027</v>
      </c>
      <c r="D25" s="395">
        <v>8258</v>
      </c>
      <c r="E25" s="395">
        <v>267</v>
      </c>
      <c r="F25" s="395">
        <v>220</v>
      </c>
      <c r="G25" s="396">
        <v>6.2668897181829886E-2</v>
      </c>
      <c r="H25" s="330"/>
      <c r="I25" s="330"/>
      <c r="J25" s="331"/>
    </row>
    <row r="26" spans="1:10">
      <c r="A26" s="78" t="s">
        <v>10</v>
      </c>
      <c r="B26" s="395">
        <v>9956</v>
      </c>
      <c r="C26" s="395">
        <v>6331</v>
      </c>
      <c r="D26" s="395">
        <v>16287</v>
      </c>
      <c r="E26" s="395">
        <v>280</v>
      </c>
      <c r="F26" s="395">
        <v>131</v>
      </c>
      <c r="G26" s="396">
        <v>2.5888133030990135E-2</v>
      </c>
      <c r="H26" s="330"/>
      <c r="I26" s="330"/>
      <c r="J26" s="331"/>
    </row>
    <row r="27" spans="1:10">
      <c r="A27" s="78" t="s">
        <v>11</v>
      </c>
      <c r="B27" s="395">
        <v>18045</v>
      </c>
      <c r="C27" s="395">
        <v>12914</v>
      </c>
      <c r="D27" s="395">
        <v>30959</v>
      </c>
      <c r="E27" s="395">
        <v>221</v>
      </c>
      <c r="F27" s="395">
        <v>5</v>
      </c>
      <c r="G27" s="396">
        <v>7.3536589333940139E-3</v>
      </c>
      <c r="H27" s="330"/>
      <c r="I27" s="330"/>
      <c r="J27" s="331"/>
    </row>
    <row r="28" spans="1:10">
      <c r="A28" s="78" t="s">
        <v>12</v>
      </c>
      <c r="B28" s="395">
        <v>23429</v>
      </c>
      <c r="C28" s="395">
        <v>18866</v>
      </c>
      <c r="D28" s="395">
        <v>42295</v>
      </c>
      <c r="E28" s="395">
        <v>378</v>
      </c>
      <c r="F28" s="395">
        <v>251</v>
      </c>
      <c r="G28" s="396">
        <v>1.5096241539864552E-2</v>
      </c>
      <c r="H28" s="330"/>
      <c r="I28" s="330"/>
      <c r="J28" s="331"/>
    </row>
    <row r="29" spans="1:10">
      <c r="A29" s="78" t="s">
        <v>13</v>
      </c>
      <c r="B29" s="395">
        <v>23828</v>
      </c>
      <c r="C29" s="395">
        <v>21376</v>
      </c>
      <c r="D29" s="395">
        <v>45204</v>
      </c>
      <c r="E29" s="395">
        <v>701</v>
      </c>
      <c r="F29" s="395">
        <v>437</v>
      </c>
      <c r="G29" s="396">
        <v>2.5824899015113756E-2</v>
      </c>
      <c r="H29" s="330"/>
      <c r="I29" s="330"/>
      <c r="J29" s="331"/>
    </row>
    <row r="30" spans="1:10">
      <c r="A30" s="78" t="s">
        <v>14</v>
      </c>
      <c r="B30" s="395">
        <v>21703</v>
      </c>
      <c r="C30" s="395">
        <v>22003</v>
      </c>
      <c r="D30" s="395">
        <v>43706</v>
      </c>
      <c r="E30" s="395">
        <v>574</v>
      </c>
      <c r="F30" s="395">
        <v>501</v>
      </c>
      <c r="G30" s="396">
        <v>2.5216391827543427E-2</v>
      </c>
      <c r="H30" s="330"/>
      <c r="I30" s="330"/>
      <c r="J30" s="331"/>
    </row>
    <row r="31" spans="1:10">
      <c r="A31" s="78" t="s">
        <v>41</v>
      </c>
      <c r="B31" s="395">
        <v>34174</v>
      </c>
      <c r="C31" s="395">
        <v>38304</v>
      </c>
      <c r="D31" s="395">
        <v>72478</v>
      </c>
      <c r="E31" s="395">
        <v>794</v>
      </c>
      <c r="F31" s="395">
        <v>680</v>
      </c>
      <c r="G31" s="396">
        <v>2.0759393836967011E-2</v>
      </c>
      <c r="H31" s="330"/>
      <c r="I31" s="330"/>
      <c r="J31" s="331"/>
    </row>
    <row r="32" spans="1:10">
      <c r="A32" s="78" t="s">
        <v>42</v>
      </c>
      <c r="B32" s="395">
        <v>17575</v>
      </c>
      <c r="C32" s="395">
        <v>19266</v>
      </c>
      <c r="D32" s="395">
        <v>36841</v>
      </c>
      <c r="E32" s="395">
        <v>517</v>
      </c>
      <c r="F32" s="395">
        <v>347</v>
      </c>
      <c r="G32" s="396">
        <v>2.4015343135892486E-2</v>
      </c>
      <c r="H32" s="330"/>
      <c r="I32" s="330"/>
      <c r="J32" s="331"/>
    </row>
    <row r="33" spans="1:10">
      <c r="A33" s="78" t="s">
        <v>43</v>
      </c>
      <c r="B33" s="395">
        <v>5225</v>
      </c>
      <c r="C33" s="395">
        <v>6942</v>
      </c>
      <c r="D33" s="395">
        <v>12167</v>
      </c>
      <c r="E33" s="395">
        <v>214</v>
      </c>
      <c r="F33" s="395">
        <v>218</v>
      </c>
      <c r="G33" s="396">
        <v>3.6812952705581603E-2</v>
      </c>
      <c r="H33" s="330"/>
      <c r="I33" s="330"/>
      <c r="J33" s="331"/>
    </row>
    <row r="34" spans="1:10">
      <c r="A34" s="78" t="s">
        <v>44</v>
      </c>
      <c r="B34" s="395">
        <v>363</v>
      </c>
      <c r="C34" s="395">
        <v>524</v>
      </c>
      <c r="D34" s="395">
        <v>887</v>
      </c>
      <c r="E34" s="395">
        <v>17</v>
      </c>
      <c r="F34" s="395">
        <v>16</v>
      </c>
      <c r="G34" s="396">
        <v>3.8641686182669721E-2</v>
      </c>
      <c r="H34" s="330"/>
      <c r="I34" s="330"/>
      <c r="J34" s="331"/>
    </row>
    <row r="35" spans="1:10" ht="24">
      <c r="A35" s="888" t="s">
        <v>655</v>
      </c>
      <c r="B35" s="813">
        <v>160373</v>
      </c>
      <c r="C35" s="813">
        <v>150321</v>
      </c>
      <c r="D35" s="813">
        <v>310694</v>
      </c>
      <c r="E35" s="813">
        <v>3955</v>
      </c>
      <c r="F35" s="813">
        <v>2782</v>
      </c>
      <c r="G35" s="814">
        <v>2.2164319295163493E-2</v>
      </c>
      <c r="H35" s="332"/>
      <c r="I35" s="332"/>
      <c r="J35" s="333"/>
    </row>
    <row r="36" spans="1:10">
      <c r="A36" s="22" t="s">
        <v>680</v>
      </c>
      <c r="B36" s="273"/>
      <c r="C36" s="273"/>
      <c r="D36" s="273"/>
      <c r="E36" s="273"/>
      <c r="F36" s="273"/>
      <c r="G36" s="273"/>
      <c r="H36" s="273"/>
      <c r="I36" s="273"/>
      <c r="J36" s="273"/>
    </row>
    <row r="37" spans="1:10">
      <c r="A37" s="273"/>
      <c r="B37" s="273"/>
      <c r="C37" s="273"/>
      <c r="D37" s="273"/>
      <c r="E37" s="273"/>
      <c r="F37" s="273"/>
      <c r="G37" s="273"/>
      <c r="H37" s="273"/>
      <c r="I37" s="273"/>
      <c r="J37" s="273"/>
    </row>
    <row r="38" spans="1:10" ht="12.75" customHeight="1">
      <c r="A38" s="668" t="s">
        <v>97</v>
      </c>
    </row>
    <row r="39" spans="1:10">
      <c r="J39" s="28" t="s">
        <v>1011</v>
      </c>
    </row>
  </sheetData>
  <mergeCells count="4">
    <mergeCell ref="E21:G21"/>
    <mergeCell ref="H21:J21"/>
    <mergeCell ref="E22:F22"/>
    <mergeCell ref="H22:I22"/>
  </mergeCells>
  <hyperlinks>
    <hyperlink ref="A38" location="'2 Sadržaj'!A1" display="Sadržaj / Contents"/>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55"/>
  <sheetViews>
    <sheetView showGridLines="0" zoomScaleNormal="100" workbookViewId="0"/>
  </sheetViews>
  <sheetFormatPr defaultRowHeight="15"/>
  <cols>
    <col min="1" max="1" width="27.5703125" customWidth="1"/>
    <col min="2" max="2" width="11" bestFit="1" customWidth="1"/>
    <col min="3" max="3" width="12.85546875" customWidth="1"/>
    <col min="4" max="4" width="11.140625" customWidth="1"/>
    <col min="5" max="5" width="12.7109375" customWidth="1"/>
    <col min="6" max="6" width="15.28515625" customWidth="1"/>
  </cols>
  <sheetData>
    <row r="1" spans="1:7" ht="12.75" customHeight="1">
      <c r="A1" s="154" t="s">
        <v>814</v>
      </c>
      <c r="F1" s="141" t="str">
        <f>Naslovnica!A20</f>
        <v>Studeni 2019.</v>
      </c>
    </row>
    <row r="2" spans="1:7" ht="12.75" customHeight="1">
      <c r="A2" s="608" t="s">
        <v>815</v>
      </c>
      <c r="F2" s="581" t="str">
        <f>Naslovnica!A24</f>
        <v>November 2019</v>
      </c>
    </row>
    <row r="3" spans="1:7" ht="12.75" customHeight="1"/>
    <row r="4" spans="1:7" ht="12.75" customHeight="1">
      <c r="E4" s="14" t="s">
        <v>673</v>
      </c>
      <c r="F4" s="327"/>
    </row>
    <row r="5" spans="1:7" ht="18.75" customHeight="1">
      <c r="A5" s="992" t="s">
        <v>675</v>
      </c>
      <c r="B5" s="1004" t="s">
        <v>674</v>
      </c>
      <c r="C5" s="1004"/>
      <c r="D5" s="1004"/>
      <c r="E5" s="1004"/>
      <c r="F5" s="273"/>
    </row>
    <row r="6" spans="1:7" ht="33.75" customHeight="1">
      <c r="A6" s="992"/>
      <c r="B6" s="783" t="str">
        <f>Naslovnica!A20</f>
        <v>Studeni 2019.</v>
      </c>
      <c r="C6" s="783" t="s">
        <v>19</v>
      </c>
      <c r="D6" s="784" t="s">
        <v>316</v>
      </c>
      <c r="E6" s="784" t="s">
        <v>47</v>
      </c>
    </row>
    <row r="7" spans="1:7" ht="45" customHeight="1">
      <c r="A7" s="992"/>
      <c r="B7" s="785" t="str">
        <f>Naslovnica!A24</f>
        <v>November 2019</v>
      </c>
      <c r="C7" s="785" t="s">
        <v>317</v>
      </c>
      <c r="D7" s="786" t="s">
        <v>318</v>
      </c>
      <c r="E7" s="786" t="s">
        <v>676</v>
      </c>
    </row>
    <row r="8" spans="1:7">
      <c r="A8" s="397" t="s">
        <v>35</v>
      </c>
      <c r="B8" s="899">
        <v>13444.32583</v>
      </c>
      <c r="C8" s="399">
        <v>0.18612191990421145</v>
      </c>
      <c r="D8" s="400">
        <v>127735.85888000001</v>
      </c>
      <c r="E8" s="400">
        <v>905076.91887000005</v>
      </c>
      <c r="G8" s="53"/>
    </row>
    <row r="9" spans="1:7">
      <c r="A9" s="397" t="s">
        <v>36</v>
      </c>
      <c r="B9" s="899">
        <v>13477.08095</v>
      </c>
      <c r="C9" s="399">
        <v>0.12864541958631293</v>
      </c>
      <c r="D9" s="400">
        <v>127342.86684000002</v>
      </c>
      <c r="E9" s="400">
        <v>1798296.4924900008</v>
      </c>
      <c r="G9" s="53"/>
    </row>
    <row r="10" spans="1:7">
      <c r="A10" s="397" t="s">
        <v>37</v>
      </c>
      <c r="B10" s="899">
        <v>3557.5567799999999</v>
      </c>
      <c r="C10" s="399">
        <v>0.32291592313873707</v>
      </c>
      <c r="D10" s="400">
        <v>29731.412100000001</v>
      </c>
      <c r="E10" s="400">
        <v>339688.89576999994</v>
      </c>
    </row>
    <row r="11" spans="1:7">
      <c r="A11" s="397" t="s">
        <v>282</v>
      </c>
      <c r="B11" s="899">
        <v>444.24399</v>
      </c>
      <c r="C11" s="399">
        <v>-0.36670465967409815</v>
      </c>
      <c r="D11" s="400">
        <v>6764.9269999999988</v>
      </c>
      <c r="E11" s="400">
        <v>11927.403499999999</v>
      </c>
    </row>
    <row r="12" spans="1:7">
      <c r="A12" s="397" t="s">
        <v>283</v>
      </c>
      <c r="B12" s="899">
        <v>303.03929999999997</v>
      </c>
      <c r="C12" s="399">
        <v>0.19362869278252748</v>
      </c>
      <c r="D12" s="400">
        <v>5243.8362400000005</v>
      </c>
      <c r="E12" s="400">
        <v>24589.599100000003</v>
      </c>
    </row>
    <row r="13" spans="1:7">
      <c r="A13" s="397" t="s">
        <v>38</v>
      </c>
      <c r="B13" s="899">
        <v>2466.53125</v>
      </c>
      <c r="C13" s="399">
        <v>3.9093163773676665E-2</v>
      </c>
      <c r="D13" s="400">
        <v>23080.960380000004</v>
      </c>
      <c r="E13" s="400">
        <v>287014.67319000006</v>
      </c>
    </row>
    <row r="14" spans="1:7">
      <c r="A14" s="397" t="s">
        <v>39</v>
      </c>
      <c r="B14" s="899">
        <v>6913.5979900000002</v>
      </c>
      <c r="C14" s="399">
        <v>0.36341203924931031</v>
      </c>
      <c r="D14" s="400">
        <v>46802.031800000004</v>
      </c>
      <c r="E14" s="400">
        <v>324882.80457000009</v>
      </c>
    </row>
    <row r="15" spans="1:7">
      <c r="A15" s="401" t="s">
        <v>40</v>
      </c>
      <c r="B15" s="899">
        <v>14256.30775</v>
      </c>
      <c r="C15" s="399">
        <v>0.23597472605195535</v>
      </c>
      <c r="D15" s="400">
        <v>157035.93353000001</v>
      </c>
      <c r="E15" s="400">
        <v>1572477.8875900004</v>
      </c>
    </row>
    <row r="16" spans="1:7" ht="18.75" customHeight="1">
      <c r="A16" s="787" t="s">
        <v>429</v>
      </c>
      <c r="B16" s="945">
        <v>54862.683840000005</v>
      </c>
      <c r="C16" s="789">
        <v>0.19528704085431547</v>
      </c>
      <c r="D16" s="790">
        <v>523737.8267700001</v>
      </c>
      <c r="E16" s="790">
        <v>5263954.6750800004</v>
      </c>
    </row>
    <row r="17" spans="1:7" ht="12.75" customHeight="1">
      <c r="A17" s="17" t="s">
        <v>677</v>
      </c>
      <c r="B17" s="18"/>
      <c r="C17" s="19"/>
      <c r="D17" s="19"/>
      <c r="E17" s="19"/>
      <c r="F17" s="19"/>
      <c r="G17" s="19"/>
    </row>
    <row r="18" spans="1:7" ht="22.5" customHeight="1">
      <c r="A18" s="1011" t="s">
        <v>50</v>
      </c>
      <c r="B18" s="1011"/>
      <c r="C18" s="1011"/>
      <c r="D18" s="1011"/>
      <c r="E18" s="1011"/>
      <c r="F18" s="884"/>
      <c r="G18" s="30"/>
    </row>
    <row r="19" spans="1:7" ht="12.75" customHeight="1">
      <c r="A19" s="1006" t="s">
        <v>258</v>
      </c>
      <c r="B19" s="1010"/>
      <c r="C19" s="1010"/>
      <c r="D19" s="1010"/>
      <c r="E19" s="1010"/>
      <c r="F19" s="1010"/>
      <c r="G19" s="31"/>
    </row>
    <row r="20" spans="1:7" ht="12.75" customHeight="1">
      <c r="A20" s="1008" t="s">
        <v>51</v>
      </c>
      <c r="B20" s="1009"/>
      <c r="C20" s="1009"/>
      <c r="D20" s="1009"/>
      <c r="E20" s="1009"/>
      <c r="F20" s="1009"/>
      <c r="G20" s="32"/>
    </row>
    <row r="21" spans="1:7" ht="12.75" customHeight="1">
      <c r="A21" s="1006" t="s">
        <v>52</v>
      </c>
      <c r="B21" s="1007"/>
      <c r="C21" s="1007"/>
      <c r="D21" s="1007"/>
      <c r="E21" s="1007"/>
      <c r="F21" s="1007"/>
      <c r="G21" s="31"/>
    </row>
    <row r="22" spans="1:7" ht="12.75" customHeight="1"/>
    <row r="23" spans="1:7" ht="12.75" customHeight="1">
      <c r="A23" s="156" t="s">
        <v>816</v>
      </c>
      <c r="F23" s="141" t="str">
        <f>Naslovnica!A20</f>
        <v>Studeni 2019.</v>
      </c>
    </row>
    <row r="24" spans="1:7" ht="12.75" customHeight="1">
      <c r="A24" s="608" t="s">
        <v>957</v>
      </c>
      <c r="F24" s="581" t="str">
        <f>Naslovnica!A24</f>
        <v>November 2019</v>
      </c>
    </row>
    <row r="25" spans="1:7" ht="12.75" customHeight="1"/>
    <row r="26" spans="1:7" ht="12.75" customHeight="1">
      <c r="E26" s="14" t="s">
        <v>403</v>
      </c>
    </row>
    <row r="27" spans="1:7" ht="18.75" customHeight="1">
      <c r="A27" s="992" t="s">
        <v>675</v>
      </c>
      <c r="B27" s="1004" t="s">
        <v>678</v>
      </c>
      <c r="C27" s="1004"/>
      <c r="D27" s="1004"/>
      <c r="E27" s="1004"/>
      <c r="G27" s="53"/>
    </row>
    <row r="28" spans="1:7" ht="33.75">
      <c r="A28" s="992"/>
      <c r="B28" s="783" t="str">
        <f>$F$1</f>
        <v>Studeni 2019.</v>
      </c>
      <c r="C28" s="783" t="s">
        <v>19</v>
      </c>
      <c r="D28" s="784" t="s">
        <v>316</v>
      </c>
      <c r="E28" s="784" t="s">
        <v>1062</v>
      </c>
      <c r="G28" s="53"/>
    </row>
    <row r="29" spans="1:7" ht="24" customHeight="1">
      <c r="A29" s="992"/>
      <c r="B29" s="785" t="str">
        <f>$F$2</f>
        <v>November 2019</v>
      </c>
      <c r="C29" s="785" t="s">
        <v>317</v>
      </c>
      <c r="D29" s="786" t="s">
        <v>318</v>
      </c>
      <c r="E29" s="786" t="s">
        <v>1063</v>
      </c>
      <c r="G29" s="53"/>
    </row>
    <row r="30" spans="1:7" ht="15" customHeight="1">
      <c r="A30" s="397" t="s">
        <v>35</v>
      </c>
      <c r="B30" s="398">
        <v>5833.5378700000001</v>
      </c>
      <c r="C30" s="906">
        <v>0.52249298155127089</v>
      </c>
      <c r="D30" s="400">
        <v>60408.529980000007</v>
      </c>
      <c r="E30" s="400">
        <v>325129.04848</v>
      </c>
      <c r="G30" s="44"/>
    </row>
    <row r="31" spans="1:7" ht="15" customHeight="1">
      <c r="A31" s="397" t="s">
        <v>36</v>
      </c>
      <c r="B31" s="398">
        <v>3746.95687</v>
      </c>
      <c r="C31" s="906">
        <v>-3.0543514117988391E-2</v>
      </c>
      <c r="D31" s="400">
        <v>52080.704089999992</v>
      </c>
      <c r="E31" s="400">
        <v>425492.44498000003</v>
      </c>
    </row>
    <row r="32" spans="1:7" ht="15" customHeight="1">
      <c r="A32" s="397" t="s">
        <v>37</v>
      </c>
      <c r="B32" s="398">
        <v>507.59411</v>
      </c>
      <c r="C32" s="906">
        <v>-0.24097132692551793</v>
      </c>
      <c r="D32" s="400">
        <v>6897.5388400000002</v>
      </c>
      <c r="E32" s="400">
        <v>98655.043669999985</v>
      </c>
    </row>
    <row r="33" spans="1:8" ht="15" customHeight="1">
      <c r="A33" s="397" t="s">
        <v>282</v>
      </c>
      <c r="B33" s="398">
        <v>15.17526</v>
      </c>
      <c r="C33" s="906">
        <v>1.7364209129301114</v>
      </c>
      <c r="D33" s="400">
        <v>281.42412999999999</v>
      </c>
      <c r="E33" s="400">
        <v>647.80556000000001</v>
      </c>
    </row>
    <row r="34" spans="1:8" ht="15" customHeight="1">
      <c r="A34" s="397" t="s">
        <v>283</v>
      </c>
      <c r="B34" s="398">
        <v>30.905639999999998</v>
      </c>
      <c r="C34" s="906">
        <v>-0.61657179480880853</v>
      </c>
      <c r="D34" s="400">
        <v>17252.05215</v>
      </c>
      <c r="E34" s="400">
        <v>17409.930339999999</v>
      </c>
    </row>
    <row r="35" spans="1:8" ht="15" customHeight="1">
      <c r="A35" s="397" t="s">
        <v>38</v>
      </c>
      <c r="B35" s="398">
        <v>499.99315999999999</v>
      </c>
      <c r="C35" s="906">
        <v>-0.32397812622885569</v>
      </c>
      <c r="D35" s="400">
        <v>6464.8238000000001</v>
      </c>
      <c r="E35" s="400">
        <v>76564.299979999982</v>
      </c>
    </row>
    <row r="36" spans="1:8" ht="15" customHeight="1">
      <c r="A36" s="397" t="s">
        <v>39</v>
      </c>
      <c r="B36" s="398">
        <v>1632.3880900000001</v>
      </c>
      <c r="C36" s="906">
        <v>-0.12566654419445866</v>
      </c>
      <c r="D36" s="400">
        <v>19173.323120000001</v>
      </c>
      <c r="E36" s="400">
        <v>109038.81829000001</v>
      </c>
    </row>
    <row r="37" spans="1:8" ht="15" customHeight="1">
      <c r="A37" s="401" t="s">
        <v>40</v>
      </c>
      <c r="B37" s="398">
        <v>3627.0140299999998</v>
      </c>
      <c r="C37" s="906">
        <v>-0.12924474051513224</v>
      </c>
      <c r="D37" s="400">
        <v>54719.337580000007</v>
      </c>
      <c r="E37" s="400">
        <v>547738.38315000001</v>
      </c>
    </row>
    <row r="38" spans="1:8" ht="18.75" customHeight="1">
      <c r="A38" s="787" t="s">
        <v>429</v>
      </c>
      <c r="B38" s="788">
        <v>15893.56503</v>
      </c>
      <c r="C38" s="907">
        <v>4.4018373050648929E-2</v>
      </c>
      <c r="D38" s="790">
        <v>217277.73369000002</v>
      </c>
      <c r="E38" s="790">
        <v>1600676.6875500001</v>
      </c>
      <c r="G38" s="896"/>
      <c r="H38" s="896"/>
    </row>
    <row r="39" spans="1:8" s="273" customFormat="1">
      <c r="A39" s="895" t="s">
        <v>1048</v>
      </c>
      <c r="B39" s="894"/>
      <c r="C39" s="399"/>
      <c r="D39" s="400"/>
      <c r="E39" s="400"/>
    </row>
    <row r="40" spans="1:8" s="273" customFormat="1">
      <c r="A40" s="897" t="s">
        <v>1049</v>
      </c>
      <c r="B40" s="898">
        <v>5481.7895499999995</v>
      </c>
      <c r="C40" s="906">
        <v>-0.13405859010745569</v>
      </c>
      <c r="D40" s="400">
        <v>86194.226639999993</v>
      </c>
      <c r="E40" s="400"/>
      <c r="G40" s="136"/>
      <c r="H40" s="136"/>
    </row>
    <row r="41" spans="1:8" s="273" customFormat="1">
      <c r="A41" s="897" t="s">
        <v>1050</v>
      </c>
      <c r="B41" s="898">
        <v>1015.7450699999999</v>
      </c>
      <c r="C41" s="906">
        <v>0.29406218071894408</v>
      </c>
      <c r="D41" s="400">
        <v>10900.502539999999</v>
      </c>
      <c r="E41" s="400"/>
      <c r="G41" s="136"/>
      <c r="H41" s="136"/>
    </row>
    <row r="42" spans="1:8" s="273" customFormat="1">
      <c r="A42" s="897" t="s">
        <v>1051</v>
      </c>
      <c r="B42" s="899">
        <v>9396.0304099999994</v>
      </c>
      <c r="C42" s="906">
        <v>0.15884683889349227</v>
      </c>
      <c r="D42" s="400">
        <v>120183.00451</v>
      </c>
      <c r="E42" s="400"/>
      <c r="G42" s="136"/>
      <c r="H42" s="136"/>
    </row>
    <row r="43" spans="1:8" ht="12.75" customHeight="1">
      <c r="A43" s="17" t="s">
        <v>679</v>
      </c>
      <c r="G43" s="136"/>
      <c r="H43" s="136"/>
    </row>
    <row r="44" spans="1:8" ht="12.75" customHeight="1"/>
    <row r="45" spans="1:8" ht="12.75" customHeight="1">
      <c r="A45" s="668" t="s">
        <v>97</v>
      </c>
      <c r="G45" s="77"/>
    </row>
    <row r="46" spans="1:8" ht="12.75" customHeight="1"/>
    <row r="47" spans="1:8" ht="12.75" customHeight="1"/>
    <row r="48" spans="1:8" ht="12.75" customHeight="1"/>
    <row r="49" spans="1:6" ht="12.75" customHeight="1">
      <c r="A49" s="48"/>
      <c r="F49" s="27" t="s">
        <v>1013</v>
      </c>
    </row>
    <row r="50" spans="1:6" ht="12.75" customHeight="1">
      <c r="A50" s="51"/>
    </row>
    <row r="51" spans="1:6" ht="12.75" customHeight="1"/>
    <row r="52" spans="1:6" ht="12.75" customHeight="1"/>
    <row r="53" spans="1:6" ht="12.75" customHeight="1"/>
    <row r="54" spans="1:6" ht="12.75" customHeight="1"/>
    <row r="55" spans="1:6" ht="12.75" customHeight="1"/>
  </sheetData>
  <mergeCells count="8">
    <mergeCell ref="A27:A29"/>
    <mergeCell ref="B27:E27"/>
    <mergeCell ref="A21:F21"/>
    <mergeCell ref="A20:F20"/>
    <mergeCell ref="A5:A7"/>
    <mergeCell ref="A19:F19"/>
    <mergeCell ref="B5:E5"/>
    <mergeCell ref="A18:E18"/>
  </mergeCells>
  <hyperlinks>
    <hyperlink ref="A45" location="'2 Sadržaj'!A1" display="Sadržaj / Contents"/>
  </hyperlinks>
  <pageMargins left="0.7" right="0.7" top="0.75" bottom="0.75" header="0.3" footer="0.3"/>
  <pageSetup paperSize="9" scale="96"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rijedlogPostupanja xmlns="f00c05a3-a522-4b3b-aeec-75a37a6bc44f" xsi:nil="true"/>
    <TipPredmeta xmlns="f00c05a3-a522-4b3b-aeec-75a37a6bc44f">-</TipPredmeta>
    <Dileme xmlns="f00c05a3-a522-4b3b-aeec-75a37a6bc44f" xsi:nil="true"/>
    <Izreka xmlns="f00c05a3-a522-4b3b-aeec-75a37a6bc44f" xsi:nil="true"/>
    <KategorijaPoslovanja xmlns="f00c05a3-a522-4b3b-aeec-75a37a6bc44f">
      <Value>-</Value>
    </KategorijaPoslovanja>
    <NaslovTocke xmlns="ca302e39-a258-4920-a5cd-d26b5a5d4831" xsi:nil="true"/>
    <Sazetak xmlns="f00c05a3-a522-4b3b-aeec-75a37a6bc44f" xsi:nil="true"/>
    <VrstaPredmeta xmlns="f00c05a3-a522-4b3b-aeec-75a37a6bc44f">-</VrstaPredmeta>
    <Prezentira xmlns="f00c05a3-a522-4b3b-aeec-75a37a6bc44f">
      <UserInfo>
        <DisplayName/>
        <AccountId xsi:nil="true"/>
        <AccountType/>
      </UserInfo>
    </Prezentira>
    <BrKolegija xmlns="f00c05a3-a522-4b3b-aeec-75a37a6bc44f">14</BrKolegija>
    <NamjenaDokumenta xmlns="f00c05a3-a522-4b3b-aeec-75a37a6bc44f">
      <Value>Interno</Value>
    </NamjenaDokumenta>
    <VrstaDokumenta xmlns="f00c05a3-a522-4b3b-aeec-75a37a6bc44f">-</VrstaDokumenta>
    <Godina xmlns="f00c05a3-a522-4b3b-aeec-75a37a6bc44f">-</Godina>
    <Izradio xmlns="f00c05a3-a522-4b3b-aeec-75a37a6bc44f">
      <UserInfo>
        <DisplayName/>
        <AccountId xsi:nil="true"/>
        <AccountType/>
      </UserInfo>
    </Izradio>
    <StatusDokumenta xmlns="f00c05a3-a522-4b3b-aeec-75a37a6bc44f">-</StatusDokumenta>
    <Za_x0020_arhivu xmlns="ca302e39-a258-4920-a5cd-d26b5a5d483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Prezentacija" ma:contentTypeID="0x0101002602563CEB664945AC694D08C1F1289400E85D42BF4BA8DC40A9FAFB66D884680E" ma:contentTypeVersion="50" ma:contentTypeDescription="" ma:contentTypeScope="" ma:versionID="6293d081259e9155b983f04f5d876f2c">
  <xsd:schema xmlns:xsd="http://www.w3.org/2001/XMLSchema" xmlns:xs="http://www.w3.org/2001/XMLSchema" xmlns:p="http://schemas.microsoft.com/office/2006/metadata/properties" xmlns:ns2="ca302e39-a258-4920-a5cd-d26b5a5d4831" xmlns:ns3="f00c05a3-a522-4b3b-aeec-75a37a6bc44f" targetNamespace="http://schemas.microsoft.com/office/2006/metadata/properties" ma:root="true" ma:fieldsID="447efd935049640b1b5d75dad0c5a2c5" ns2:_="" ns3:_="">
    <xsd:import namespace="ca302e39-a258-4920-a5cd-d26b5a5d4831"/>
    <xsd:import namespace="f00c05a3-a522-4b3b-aeec-75a37a6bc44f"/>
    <xsd:element name="properties">
      <xsd:complexType>
        <xsd:sequence>
          <xsd:element name="documentManagement">
            <xsd:complexType>
              <xsd:all>
                <xsd:element ref="ns2:NaslovTocke" minOccurs="0"/>
                <xsd:element ref="ns3:BrKolegija" minOccurs="0"/>
                <xsd:element ref="ns3:Dileme" minOccurs="0"/>
                <xsd:element ref="ns3:Godina" minOccurs="0"/>
                <xsd:element ref="ns3:Izradio" minOccurs="0"/>
                <xsd:element ref="ns3:Izreka" minOccurs="0"/>
                <xsd:element ref="ns3:KategorijaPoslovanja" minOccurs="0"/>
                <xsd:element ref="ns3:NamjenaDokumenta" minOccurs="0"/>
                <xsd:element ref="ns3:Prezentira" minOccurs="0"/>
                <xsd:element ref="ns3:PrijedlogPostupanja" minOccurs="0"/>
                <xsd:element ref="ns3:Sazetak" minOccurs="0"/>
                <xsd:element ref="ns3:StatusDokumenta" minOccurs="0"/>
                <xsd:element ref="ns3:TipPredmeta" minOccurs="0"/>
                <xsd:element ref="ns3:VrstaDokumenta" minOccurs="0"/>
                <xsd:element ref="ns3:VrstaPredmeta" minOccurs="0"/>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NaslovTocke" ma:index="8" nillable="true" ma:displayName="NaslovTocke" ma:internalName="NaslovTocke" ma:readOnly="false">
      <xsd:simpleType>
        <xsd:restriction base="dms:Note">
          <xsd:maxLength value="255"/>
        </xsd:restriction>
      </xsd:simpleType>
    </xsd:element>
    <xsd:element name="Za_x0020_arhivu" ma:index="23" nillable="true" ma:displayName="Za arhivu" ma:format="Dropdown" ma:internalName="Za_x0020_arhivu">
      <xsd:simpleType>
        <xsd:restriction base="dms:Choice">
          <xsd:enumeration value="DA"/>
          <xsd:enumeration value="NE"/>
        </xsd:restriction>
      </xsd:simpleType>
    </xsd:element>
  </xsd:schema>
  <xsd:schema xmlns:xsd="http://www.w3.org/2001/XMLSchema" xmlns:xs="http://www.w3.org/2001/XMLSchema" xmlns:dms="http://schemas.microsoft.com/office/2006/documentManagement/types" xmlns:pc="http://schemas.microsoft.com/office/infopath/2007/PartnerControls" targetNamespace="f00c05a3-a522-4b3b-aeec-75a37a6bc44f" elementFormDefault="qualified">
    <xsd:import namespace="http://schemas.microsoft.com/office/2006/documentManagement/types"/>
    <xsd:import namespace="http://schemas.microsoft.com/office/infopath/2007/PartnerControls"/>
    <xsd:element name="BrKolegija" ma:index="9" nillable="true" ma:displayName="BrKolegija" ma:decimals="2" ma:default="14" ma:description="Broj kolegija u YY.NN formatu (npr. 14.01)" ma:internalName="BrKolegija" ma:readOnly="false" ma:percentage="FALSE">
      <xsd:simpleType>
        <xsd:restriction base="dms:Number">
          <xsd:maxInclusive value="30"/>
          <xsd:minInclusive value="10"/>
        </xsd:restriction>
      </xsd:simpleType>
    </xsd:element>
    <xsd:element name="Dileme" ma:index="10" nillable="true" ma:displayName="Dileme" ma:description="Dileme" ma:internalName="Dileme" ma:readOnly="false">
      <xsd:simpleType>
        <xsd:restriction base="dms:Note">
          <xsd:maxLength value="255"/>
        </xsd:restriction>
      </xsd:simpleType>
    </xsd:element>
    <xsd:element name="Godina" ma:index="11" nillable="true" ma:displayName="Godina" ma:default="-" ma:format="Dropdown" ma:internalName="Godina" ma:readOnly="false">
      <xsd:simpleType>
        <xsd:restriction base="dms:Choice">
          <xsd:enumeration value="2006"/>
          <xsd:enumeration value="2007"/>
          <xsd:enumeration value="2008"/>
          <xsd:enumeration value="2009"/>
          <xsd:enumeration value="2010"/>
          <xsd:enumeration value="2011"/>
          <xsd:enumeration value="2012"/>
          <xsd:enumeration value="2013"/>
          <xsd:enumeration value="2014"/>
          <xsd:enumeration value="2015"/>
          <xsd:enumeration value="2016"/>
          <xsd:enumeration value="2017"/>
          <xsd:enumeration value="2018"/>
          <xsd:enumeration value="2019"/>
          <xsd:enumeration value="2020"/>
          <xsd:enumeration value="2021"/>
          <xsd:enumeration value="2022"/>
          <xsd:enumeration value="2023"/>
          <xsd:enumeration value="-"/>
        </xsd:restriction>
      </xsd:simpleType>
    </xsd:element>
    <xsd:element name="Izradio" ma:index="12" nillable="true" ma:displayName="Izradio" ma:description="Popis osoba koje su izradile dokument" ma:list="UserInfo" ma:SharePointGroup="0" ma:internalName="Izradio"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Izreka" ma:index="13" nillable="true" ma:displayName="Izreka" ma:internalName="Izreka" ma:readOnly="false">
      <xsd:simpleType>
        <xsd:restriction base="dms:Note"/>
      </xsd:simpleType>
    </xsd:element>
    <xsd:element name="KategorijaPoslovanja" ma:index="14" nillable="true" ma:displayName="KategorijaPoslovanja" ma:default="-" ma:description="Kategorija poslovanja" ma:internalName="KategorijaPoslovanja" ma:readOnly="false">
      <xsd:complexType>
        <xsd:complexContent>
          <xsd:extension base="dms:MultiChoice">
            <xsd:sequence>
              <xsd:element name="Value" maxOccurs="unbounded" minOccurs="0" nillable="true">
                <xsd:simpleType>
                  <xsd:restriction base="dms:Choice">
                    <xsd:enumeration value="Fondovi"/>
                    <xsd:enumeration value="Osiguranja"/>
                    <xsd:enumeration value="Tržište kapitala"/>
                    <xsd:enumeration value="Leasing"/>
                    <xsd:enumeration value="Faktoring"/>
                    <xsd:enumeration value="HANFA interno"/>
                    <xsd:enumeration value="Ostalo"/>
                    <xsd:enumeration value="-"/>
                  </xsd:restriction>
                </xsd:simpleType>
              </xsd:element>
            </xsd:sequence>
          </xsd:extension>
        </xsd:complexContent>
      </xsd:complexType>
    </xsd:element>
    <xsd:element name="NamjenaDokumenta" ma:index="15" nillable="true" ma:displayName="NamjenaDokumenta" ma:default="Interno" ma:description="Predviđena namjena dokumenta i/ili njegova objava" ma:internalName="NamjenaDokumenta" ma:readOnly="false">
      <xsd:complexType>
        <xsd:complexContent>
          <xsd:extension base="dms:MultiChoice">
            <xsd:sequence>
              <xsd:element name="Value" maxOccurs="unbounded" minOccurs="0" nillable="true">
                <xsd:simpleType>
                  <xsd:restriction base="dms:Choice">
                    <xsd:enumeration value="Interno"/>
                    <xsd:enumeration value="Kolegij"/>
                    <xsd:enumeration value="Sjednica"/>
                    <xsd:enumeration value="Objava na HANFA.hr"/>
                    <xsd:enumeration value="Objava u NN"/>
                    <xsd:enumeration value="Objava sa sjednica"/>
                  </xsd:restriction>
                </xsd:simpleType>
              </xsd:element>
            </xsd:sequence>
          </xsd:extension>
        </xsd:complexContent>
      </xsd:complexType>
    </xsd:element>
    <xsd:element name="Prezentira" ma:index="16" nillable="true" ma:displayName="Prezentira" ma:description="Popis osoba koje prezentiraju dokument" ma:list="UserInfo" ma:SharePointGroup="0" ma:internalName="Prezentira"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ijedlogPostupanja" ma:index="17" nillable="true" ma:displayName="PrijedlogPostupanja" ma:description="Prijedlog postupanja" ma:internalName="PrijedlogPostupanja" ma:readOnly="false">
      <xsd:simpleType>
        <xsd:restriction base="dms:Note">
          <xsd:maxLength value="255"/>
        </xsd:restriction>
      </xsd:simpleType>
    </xsd:element>
    <xsd:element name="Sazetak" ma:index="18" nillable="true" ma:displayName="Sazetak" ma:description="Sažetak dokumenta" ma:internalName="Sazetak" ma:readOnly="false">
      <xsd:simpleType>
        <xsd:restriction base="dms:Note">
          <xsd:maxLength value="255"/>
        </xsd:restriction>
      </xsd:simpleType>
    </xsd:element>
    <xsd:element name="StatusDokumenta" ma:index="19" nillable="true" ma:displayName="StatusDokumenta" ma:default="-" ma:description="Status dokumenta unutar organizacijske jedinice" ma:format="Dropdown" ma:internalName="StatusDokumenta" ma:readOnly="false">
      <xsd:simpleType>
        <xsd:restriction base="dms:Choice">
          <xsd:enumeration value="-"/>
          <xsd:enumeration value="U izradi"/>
          <xsd:enumeration value="Za autorizaciju"/>
          <xsd:enumeration value="Za doraditi"/>
          <xsd:enumeration value="Predautorizirano"/>
          <xsd:enumeration value="Autorizirano"/>
          <xsd:enumeration value="Finalno"/>
        </xsd:restriction>
      </xsd:simpleType>
    </xsd:element>
    <xsd:element name="TipPredmeta" ma:index="20" nillable="true" ma:displayName="TipPredmeta" ma:default="-" ma:description="Tip predmeta kojem dokument pripada" ma:format="Dropdown" ma:internalName="TipPredmeta" ma:readOnly="false">
      <xsd:simpleType>
        <xsd:restriction base="dms:Choice">
          <xsd:enumeration value="Upravni"/>
          <xsd:enumeration value="Neupravni"/>
          <xsd:enumeration value="-"/>
        </xsd:restriction>
      </xsd:simpleType>
    </xsd:element>
    <xsd:element name="VrstaDokumenta" ma:index="21" nillable="true" ma:displayName="VrstaDokumenta" ma:default="-" ma:description="Precizna vrsta dokumenta" ma:format="Dropdown" ma:internalName="VrstaDokumenta" ma:readOnly="false">
      <xsd:simpleType>
        <xsd:restriction base="dms:Choice">
          <xsd:enumeration value="Rješenje"/>
          <xsd:enumeration value="Mišljenje"/>
          <xsd:enumeration value="Odluka"/>
          <xsd:enumeration value="Zaključak"/>
          <xsd:enumeration value="Pravilnik"/>
          <xsd:enumeration value="Pravilnik nacrt (za javnu raspravu)"/>
          <xsd:enumeration value="Tehnička uputa"/>
          <xsd:enumeration value="Kaznena prijava"/>
          <xsd:enumeration value="Optužni prijedlog"/>
          <xsd:enumeration value="Obavijest o nadzoru/ Zahtjev za pokretanje postupka nadzora"/>
          <xsd:enumeration value="Postupovnik (na razini Agencije)"/>
          <xsd:enumeration value="Postupovnik (sektorski)"/>
          <xsd:enumeration value="Zapisnik o nadzoru"/>
          <xsd:enumeration value="Zapisnik o ispitima za zastupnike i posrednike"/>
          <xsd:enumeration value="Metodologija"/>
          <xsd:enumeration value="Izvješće"/>
          <xsd:enumeration value="Analiza"/>
          <xsd:enumeration value="Informacija"/>
          <xsd:enumeration value="Prezentacija"/>
          <xsd:enumeration value="Dopis"/>
          <xsd:enumeration value="Prijedlog nabave (opreme/ usluga)"/>
          <xsd:enumeration value="Prijedlog zapošljavanja"/>
          <xsd:enumeration value="Odgovor na tužbu"/>
          <xsd:enumeration value="Očitovanje na tužbu"/>
          <xsd:enumeration value="-"/>
        </xsd:restriction>
      </xsd:simpleType>
    </xsd:element>
    <xsd:element name="VrstaPredmeta" ma:index="22" nillable="true" ma:displayName="VrstaPredmeta" ma:default="-" ma:format="Dropdown" ma:internalName="VrstaPredmeta" ma:readOnly="false">
      <xsd:simpleType>
        <xsd:restriction base="dms:Choice">
          <xsd:enumeration value="Administrativni, kadrovski poslovi i dokumentacija Hanfe"/>
          <xsd:enumeration value="Ispit"/>
          <xsd:enumeration value="Licenciranje"/>
          <xsd:enumeration value="Mišljenja"/>
          <xsd:enumeration value="Neposredni nadzor"/>
          <xsd:enumeration value="Posredni nadzor"/>
          <xsd:enumeration value="Predstavke"/>
          <xsd:enumeration value="Sudski postupci"/>
          <xsd:enumeration value="Suradnja"/>
          <xsd:enumeration value="Zakonski i podzakonski akti"/>
          <xsd:enumeration valu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904004A-CBAC-4773-B6BD-23A435742FFE}">
  <ds:schemaRefs>
    <ds:schemaRef ds:uri="http://schemas.microsoft.com/office/2006/metadata/properties"/>
    <ds:schemaRef ds:uri="http://schemas.microsoft.com/office/infopath/2007/PartnerControls"/>
    <ds:schemaRef ds:uri="f00c05a3-a522-4b3b-aeec-75a37a6bc44f"/>
    <ds:schemaRef ds:uri="ca302e39-a258-4920-a5cd-d26b5a5d4831"/>
  </ds:schemaRefs>
</ds:datastoreItem>
</file>

<file path=customXml/itemProps2.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3.xml><?xml version="1.0" encoding="utf-8"?>
<ds:datastoreItem xmlns:ds="http://schemas.openxmlformats.org/officeDocument/2006/customXml" ds:itemID="{229F74D1-23D8-4EF9-A41B-4B5DDE26B1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f00c05a3-a522-4b3b-aeec-75a37a6bc4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32</vt:i4>
      </vt:variant>
    </vt:vector>
  </HeadingPairs>
  <TitlesOfParts>
    <vt:vector size="63"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1.18 - 1.20</vt:lpstr>
      <vt:lpstr>13 Tablica 1.21</vt:lpstr>
      <vt:lpstr>14 Tablice 2.1 - 2.4</vt:lpstr>
      <vt:lpstr>15 Tablica 3.1</vt:lpstr>
      <vt:lpstr>16 Tablica 3.2</vt:lpstr>
      <vt:lpstr>17 Tablica 4.1</vt:lpstr>
      <vt:lpstr>18 Tablice 4.2 - 4.6</vt:lpstr>
      <vt:lpstr>19 Tablice 5.1 - 5.3</vt:lpstr>
      <vt:lpstr>20 Tablica 6.1</vt:lpstr>
      <vt:lpstr>21 Tablice 6.2, 6.3</vt:lpstr>
      <vt:lpstr>22 Tablice 6.4 - 6.8</vt:lpstr>
      <vt:lpstr>23 Tablice 6.9 - 6.12 </vt:lpstr>
      <vt:lpstr>24 Tablice 7.1, 7.2 </vt:lpstr>
      <vt:lpstr>25 Tablice 7.3, 7.4</vt:lpstr>
      <vt:lpstr>26 Tablica 7.5</vt:lpstr>
      <vt:lpstr>27 Tablica 7.6 </vt:lpstr>
      <vt:lpstr>28 Tablica 7.7</vt:lpstr>
      <vt:lpstr>29 Tablica 7.8</vt:lpstr>
      <vt:lpstr>30 Tablice 8.1 - 8.5</vt:lpstr>
      <vt:lpstr>31 Tablica 8,6</vt:lpstr>
      <vt:lpstr>datum_p</vt:lpstr>
      <vt:lpstr>'5 Tablice 1.5 - 1.7'!datumd</vt:lpstr>
      <vt:lpstr>'5 Tablice 1.5 - 1.7'!datumn</vt:lpstr>
      <vt:lpstr>'10 Tablice 1.15, 1.16'!Print_Area</vt:lpstr>
      <vt:lpstr>'11 Tablica 1.17'!Print_Area</vt:lpstr>
      <vt:lpstr>'12 Tablice 1.18 - 1.20'!Print_Area</vt:lpstr>
      <vt:lpstr>'13 Tablica 1.21'!Print_Area</vt:lpstr>
      <vt:lpstr>'14 Tablice 2.1 - 2.4'!Print_Area</vt:lpstr>
      <vt:lpstr>'15 Tablica 3.1'!Print_Area</vt:lpstr>
      <vt:lpstr>'16 Tablica 3.2'!Print_Area</vt:lpstr>
      <vt:lpstr>'17 Tablica 4.1'!Print_Area</vt:lpstr>
      <vt:lpstr>'18 Tablice 4.2 - 4.6'!Print_Area</vt:lpstr>
      <vt:lpstr>'19 Tablice 5.1 - 5.3'!Print_Area</vt:lpstr>
      <vt:lpstr>'2 Sadržaj'!Print_Area</vt:lpstr>
      <vt:lpstr>'20 Tablica 6.1'!Print_Area</vt:lpstr>
      <vt:lpstr>'21 Tablice 6.2, 6.3'!Print_Area</vt:lpstr>
      <vt:lpstr>'22 Tablice 6.4 - 6.8'!Print_Area</vt:lpstr>
      <vt:lpstr>'23 Tablice 6.9 - 6.12 '!Print_Area</vt:lpstr>
      <vt:lpstr>'24 Tablice 7.1, 7.2 '!Print_Area</vt:lpstr>
      <vt:lpstr>'25 Tablice 7.3, 7.4'!Print_Area</vt:lpstr>
      <vt:lpstr>'26 Tablica 7.5'!Print_Area</vt:lpstr>
      <vt:lpstr>'27 Tablica 7.6 '!Print_Area</vt:lpstr>
      <vt:lpstr>'28 Tablica 7.7'!Print_Area</vt:lpstr>
      <vt:lpstr>'3 Tablice 1.1, 1.2'!Print_Area</vt:lpstr>
      <vt:lpstr>'30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2023-04-12T14:49:54Z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0x0101002602563CEB664945AC694D08C1F1289400E85D42BF4BA8DC40A9FAFB66D884680E</vt:lpwstr>
  </property>
  <property fmtid="{D5CDD505-2E9C-101B-9397-08002B2CF9AE}" pid="3" name="TipPredmeta">
    <vt:lpwstr>-</vt:lpwstr>
  </property>
  <property fmtid="{D5CDD505-2E9C-101B-9397-08002B2CF9AE}" pid="4" name="DocumentSetDescription">
    <vt:lpwstr/>
  </property>
  <property fmtid="{D5CDD505-2E9C-101B-9397-08002B2CF9AE}" pid="5" name="KategorijaPoslovanja">
    <vt:lpwstr>;#-;#</vt:lpwstr>
  </property>
  <property fmtid="{D5CDD505-2E9C-101B-9397-08002B2CF9AE}" pid="6" name="VrstaPredmeta">
    <vt:lpwstr>-</vt:lpwstr>
  </property>
  <property fmtid="{D5CDD505-2E9C-101B-9397-08002B2CF9AE}" pid="7" name="BrKolegija">
    <vt:r8>14</vt:r8>
  </property>
  <property fmtid="{D5CDD505-2E9C-101B-9397-08002B2CF9AE}" pid="8" name="Prezentira">
    <vt:lpwstr/>
  </property>
  <property fmtid="{D5CDD505-2E9C-101B-9397-08002B2CF9AE}" pid="9" name="Godina">
    <vt:lpwstr>-</vt:lpwstr>
  </property>
  <property fmtid="{D5CDD505-2E9C-101B-9397-08002B2CF9AE}" pid="10" name="VrstaDokumenta">
    <vt:lpwstr>-</vt:lpwstr>
  </property>
  <property fmtid="{D5CDD505-2E9C-101B-9397-08002B2CF9AE}" pid="11" name="NamjenaDokumenta">
    <vt:lpwstr>;#Interno;#</vt:lpwstr>
  </property>
  <property fmtid="{D5CDD505-2E9C-101B-9397-08002B2CF9AE}" pid="12" name="Subjekt">
    <vt:lpwstr/>
  </property>
  <property fmtid="{D5CDD505-2E9C-101B-9397-08002B2CF9AE}" pid="13" name="Izradio">
    <vt:lpwstr/>
  </property>
  <property fmtid="{D5CDD505-2E9C-101B-9397-08002B2CF9AE}" pid="14" name="StatusDokumenta">
    <vt:lpwstr>-</vt:lpwstr>
  </property>
</Properties>
</file>